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24435" windowHeight="11505"/>
  </bookViews>
  <sheets>
    <sheet name="Derivation" sheetId="5" r:id="rId1"/>
    <sheet name="Emp and GVA" sheetId="1" r:id="rId2"/>
    <sheet name="Productivity" sheetId="4" r:id="rId3"/>
    <sheet name="P growth - Sector Size " sheetId="2" r:id="rId4"/>
    <sheet name="Emp W - Relative P" sheetId="3" r:id="rId5"/>
  </sheets>
  <externalReferences>
    <externalReference r:id="rId6"/>
  </externalReferences>
  <definedNames>
    <definedName name="_xlnm.Print_Area" localSheetId="4">'Emp W - Relative P'!$C$144</definedName>
    <definedName name="_xlnm.Print_Area" localSheetId="3">'P growth - Sector Size '!$FF$1324</definedName>
  </definedNames>
  <calcPr calcId="125725"/>
</workbook>
</file>

<file path=xl/calcChain.xml><?xml version="1.0" encoding="utf-8"?>
<calcChain xmlns="http://schemas.openxmlformats.org/spreadsheetml/2006/main">
  <c r="J23" i="1"/>
  <c r="K23"/>
  <c r="L23"/>
  <c r="M23"/>
  <c r="I23"/>
  <c r="C20" i="4" l="1"/>
  <c r="W19" i="3" s="1"/>
  <c r="D20" i="4"/>
  <c r="X19" i="3" s="1"/>
  <c r="E20" i="4"/>
  <c r="Y19" i="3" s="1"/>
  <c r="F20" i="4"/>
  <c r="Z19" i="3" s="1"/>
  <c r="G20" i="4"/>
  <c r="AA19" i="3" s="1"/>
  <c r="H20" i="4"/>
  <c r="I20"/>
  <c r="AC19" i="3" s="1"/>
  <c r="J20" i="4"/>
  <c r="AD19" i="3" s="1"/>
  <c r="K20" i="4"/>
  <c r="AE19" i="3" s="1"/>
  <c r="L20" i="4"/>
  <c r="C19" i="2" s="1"/>
  <c r="L54" s="1"/>
  <c r="M20" i="4"/>
  <c r="AG19" i="3" s="1"/>
  <c r="N20" i="4"/>
  <c r="AH19" i="3" s="1"/>
  <c r="O20" i="4"/>
  <c r="AI19" i="3" s="1"/>
  <c r="P20" i="4"/>
  <c r="AJ19" i="3" s="1"/>
  <c r="Q20" i="4"/>
  <c r="AK19" i="3" s="1"/>
  <c r="C21" i="4"/>
  <c r="W20" i="3" s="1"/>
  <c r="D21" i="4"/>
  <c r="X20" i="3" s="1"/>
  <c r="E21" i="4"/>
  <c r="Y20" i="3" s="1"/>
  <c r="F21" i="4"/>
  <c r="Z20" i="3" s="1"/>
  <c r="G21" i="4"/>
  <c r="AA20" i="3" s="1"/>
  <c r="H21" i="4"/>
  <c r="AB20" i="3" s="1"/>
  <c r="I21" i="4"/>
  <c r="AC20" i="3" s="1"/>
  <c r="J21" i="4"/>
  <c r="AD20" i="3" s="1"/>
  <c r="K21" i="4"/>
  <c r="AE20" i="3" s="1"/>
  <c r="L21" i="4"/>
  <c r="C20" i="2" s="1"/>
  <c r="L55" s="1"/>
  <c r="M21" i="4"/>
  <c r="AG20" i="3" s="1"/>
  <c r="N21" i="4"/>
  <c r="AH20" i="3" s="1"/>
  <c r="O21" i="4"/>
  <c r="AI20" i="3" s="1"/>
  <c r="P21" i="4"/>
  <c r="AJ20" i="3" s="1"/>
  <c r="Q21" i="4"/>
  <c r="D20" i="2" s="1"/>
  <c r="M55" s="1"/>
  <c r="C22" i="4"/>
  <c r="W21" i="3" s="1"/>
  <c r="D22" i="4"/>
  <c r="X21" i="3" s="1"/>
  <c r="E22" i="4"/>
  <c r="Y21" i="3" s="1"/>
  <c r="F22" i="4"/>
  <c r="Z21" i="3" s="1"/>
  <c r="G22" i="4"/>
  <c r="AA21" i="3" s="1"/>
  <c r="H22" i="4"/>
  <c r="B21" i="2" s="1"/>
  <c r="K56" s="1"/>
  <c r="I22" i="4"/>
  <c r="AC21" i="3" s="1"/>
  <c r="J22" i="4"/>
  <c r="AD21" i="3" s="1"/>
  <c r="K22" i="4"/>
  <c r="AE21" i="3" s="1"/>
  <c r="L22" i="4"/>
  <c r="C21" i="2" s="1"/>
  <c r="L56" s="1"/>
  <c r="M22" i="4"/>
  <c r="AG21" i="3" s="1"/>
  <c r="N22" i="4"/>
  <c r="AH21" i="3" s="1"/>
  <c r="O22" i="4"/>
  <c r="AI21" i="3" s="1"/>
  <c r="P22" i="4"/>
  <c r="AJ21" i="3" s="1"/>
  <c r="Q22" i="4"/>
  <c r="AK21" i="3" s="1"/>
  <c r="C23" i="4"/>
  <c r="W22" i="3" s="1"/>
  <c r="D23" i="4"/>
  <c r="X22" i="3" s="1"/>
  <c r="E23" i="4"/>
  <c r="Y22" i="3" s="1"/>
  <c r="F23" i="4"/>
  <c r="Z22" i="3" s="1"/>
  <c r="G23" i="4"/>
  <c r="AA22" i="3" s="1"/>
  <c r="H23" i="4"/>
  <c r="AB22" i="3" s="1"/>
  <c r="I23" i="4"/>
  <c r="AC22" i="3" s="1"/>
  <c r="J23" i="4"/>
  <c r="AD22" i="3" s="1"/>
  <c r="K23" i="4"/>
  <c r="AE22" i="3" s="1"/>
  <c r="L23" i="4"/>
  <c r="C22" i="2" s="1"/>
  <c r="L57" s="1"/>
  <c r="M23" i="4"/>
  <c r="AG22" i="3" s="1"/>
  <c r="N23" i="4"/>
  <c r="AH22" i="3" s="1"/>
  <c r="O23" i="4"/>
  <c r="AI22" i="3" s="1"/>
  <c r="P23" i="4"/>
  <c r="AJ22" i="3" s="1"/>
  <c r="Q23" i="4"/>
  <c r="D22" i="2" s="1"/>
  <c r="M57" s="1"/>
  <c r="C25" i="4"/>
  <c r="W24" i="3" s="1"/>
  <c r="D25" i="4"/>
  <c r="X24" i="3" s="1"/>
  <c r="E25" i="4"/>
  <c r="Y24" i="3" s="1"/>
  <c r="F25" i="4"/>
  <c r="Z24" i="3" s="1"/>
  <c r="G25" i="4"/>
  <c r="AA24" i="3" s="1"/>
  <c r="H25" i="4"/>
  <c r="I25"/>
  <c r="AC24" i="3" s="1"/>
  <c r="J25" i="4"/>
  <c r="AD24" i="3" s="1"/>
  <c r="K25" i="4"/>
  <c r="AE24" i="3" s="1"/>
  <c r="L25" i="4"/>
  <c r="C24" i="2" s="1"/>
  <c r="L58" s="1"/>
  <c r="M25" i="4"/>
  <c r="AG24" i="3" s="1"/>
  <c r="N25" i="4"/>
  <c r="AH24" i="3" s="1"/>
  <c r="O25" i="4"/>
  <c r="AI24" i="3" s="1"/>
  <c r="P25" i="4"/>
  <c r="AJ24" i="3" s="1"/>
  <c r="Q25" i="4"/>
  <c r="C26"/>
  <c r="W25" i="3" s="1"/>
  <c r="D26" i="4"/>
  <c r="X25" i="3" s="1"/>
  <c r="E26" i="4"/>
  <c r="Y25" i="3" s="1"/>
  <c r="F26" i="4"/>
  <c r="Z25" i="3" s="1"/>
  <c r="G26" i="4"/>
  <c r="AA25" i="3" s="1"/>
  <c r="H26" i="4"/>
  <c r="B25" i="2" s="1"/>
  <c r="K59" s="1"/>
  <c r="I26" i="4"/>
  <c r="AC25" i="3" s="1"/>
  <c r="J26" i="4"/>
  <c r="AD25" i="3" s="1"/>
  <c r="K26" i="4"/>
  <c r="AE25" i="3" s="1"/>
  <c r="L26" i="4"/>
  <c r="C25" i="2" s="1"/>
  <c r="L59" s="1"/>
  <c r="M26" i="4"/>
  <c r="AG25" i="3" s="1"/>
  <c r="N26" i="4"/>
  <c r="AH25" i="3" s="1"/>
  <c r="O26" i="4"/>
  <c r="AI25" i="3" s="1"/>
  <c r="P26" i="4"/>
  <c r="AJ25" i="3" s="1"/>
  <c r="Q26" i="4"/>
  <c r="C27"/>
  <c r="W26" i="3" s="1"/>
  <c r="D27" i="4"/>
  <c r="X26" i="3" s="1"/>
  <c r="E27" i="4"/>
  <c r="Y26" i="3" s="1"/>
  <c r="F27" i="4"/>
  <c r="Z26" i="3" s="1"/>
  <c r="G27" i="4"/>
  <c r="AA26" i="3" s="1"/>
  <c r="H27" i="4"/>
  <c r="B26" i="2" s="1"/>
  <c r="K60" s="1"/>
  <c r="I27" i="4"/>
  <c r="AC26" i="3" s="1"/>
  <c r="J27" i="4"/>
  <c r="AD26" i="3" s="1"/>
  <c r="K27" i="4"/>
  <c r="AE26" i="3" s="1"/>
  <c r="L27" i="4"/>
  <c r="C26" i="2" s="1"/>
  <c r="L60" s="1"/>
  <c r="M27" i="4"/>
  <c r="AG26" i="3" s="1"/>
  <c r="N27" i="4"/>
  <c r="AH26" i="3" s="1"/>
  <c r="O27" i="4"/>
  <c r="AI26" i="3" s="1"/>
  <c r="P27" i="4"/>
  <c r="AJ26" i="3" s="1"/>
  <c r="Q27" i="4"/>
  <c r="AK26" i="3" s="1"/>
  <c r="C28" i="4"/>
  <c r="W27" i="3" s="1"/>
  <c r="D28" i="4"/>
  <c r="X27" i="3" s="1"/>
  <c r="E28" i="4"/>
  <c r="Y27" i="3" s="1"/>
  <c r="F28" i="4"/>
  <c r="Z27" i="3" s="1"/>
  <c r="G28" i="4"/>
  <c r="AA27" i="3" s="1"/>
  <c r="H28" i="4"/>
  <c r="B27" i="2" s="1"/>
  <c r="K61" s="1"/>
  <c r="I28" i="4"/>
  <c r="AC27" i="3" s="1"/>
  <c r="J28" i="4"/>
  <c r="AD27" i="3" s="1"/>
  <c r="K28" i="4"/>
  <c r="AE27" i="3" s="1"/>
  <c r="L28" i="4"/>
  <c r="C27" i="2" s="1"/>
  <c r="L61" s="1"/>
  <c r="M28" i="4"/>
  <c r="AG27" i="3" s="1"/>
  <c r="N28" i="4"/>
  <c r="AH27" i="3" s="1"/>
  <c r="O28" i="4"/>
  <c r="AI27" i="3" s="1"/>
  <c r="P28" i="4"/>
  <c r="AJ27" i="3" s="1"/>
  <c r="Q28" i="4"/>
  <c r="D27" i="2" s="1"/>
  <c r="M61" s="1"/>
  <c r="C29" i="4"/>
  <c r="W28" i="3" s="1"/>
  <c r="D29" i="4"/>
  <c r="X28" i="3" s="1"/>
  <c r="E29" i="4"/>
  <c r="Y28" i="3" s="1"/>
  <c r="F29" i="4"/>
  <c r="Z28" i="3" s="1"/>
  <c r="G29" i="4"/>
  <c r="AA28" i="3" s="1"/>
  <c r="H29" i="4"/>
  <c r="B28" i="2" s="1"/>
  <c r="K62" s="1"/>
  <c r="I29" i="4"/>
  <c r="AC28" i="3" s="1"/>
  <c r="J29" i="4"/>
  <c r="AD28" i="3" s="1"/>
  <c r="K29" i="4"/>
  <c r="AE28" i="3" s="1"/>
  <c r="L29" i="4"/>
  <c r="C28" i="2" s="1"/>
  <c r="L62" s="1"/>
  <c r="M29" i="4"/>
  <c r="AG28" i="3" s="1"/>
  <c r="N29" i="4"/>
  <c r="AH28" i="3" s="1"/>
  <c r="O29" i="4"/>
  <c r="AI28" i="3" s="1"/>
  <c r="P29" i="4"/>
  <c r="AJ28" i="3" s="1"/>
  <c r="Q29" i="4"/>
  <c r="D28" i="2" s="1"/>
  <c r="M62" s="1"/>
  <c r="C30" i="4"/>
  <c r="W29" i="3" s="1"/>
  <c r="D30" i="4"/>
  <c r="X29" i="3" s="1"/>
  <c r="E30" i="4"/>
  <c r="Y29" i="3" s="1"/>
  <c r="F30" i="4"/>
  <c r="Z29" i="3" s="1"/>
  <c r="G30" i="4"/>
  <c r="AA29" i="3" s="1"/>
  <c r="H30" i="4"/>
  <c r="B29" i="2" s="1"/>
  <c r="K63" s="1"/>
  <c r="I30" i="4"/>
  <c r="AC29" i="3" s="1"/>
  <c r="J30" i="4"/>
  <c r="AD29" i="3" s="1"/>
  <c r="K30" i="4"/>
  <c r="AE29" i="3" s="1"/>
  <c r="L30" i="4"/>
  <c r="C29" i="2" s="1"/>
  <c r="L63" s="1"/>
  <c r="M30" i="4"/>
  <c r="AG29" i="3" s="1"/>
  <c r="N30" i="4"/>
  <c r="AH29" i="3" s="1"/>
  <c r="O30" i="4"/>
  <c r="AI29" i="3" s="1"/>
  <c r="P30" i="4"/>
  <c r="AJ29" i="3" s="1"/>
  <c r="Q30" i="4"/>
  <c r="D29" i="2" s="1"/>
  <c r="M63" s="1"/>
  <c r="C31" i="4"/>
  <c r="W30" i="3" s="1"/>
  <c r="D31" i="4"/>
  <c r="X30" i="3" s="1"/>
  <c r="E31" i="4"/>
  <c r="Y30" i="3" s="1"/>
  <c r="F31" i="4"/>
  <c r="Z30" i="3" s="1"/>
  <c r="G31" i="4"/>
  <c r="AA30" i="3" s="1"/>
  <c r="H31" i="4"/>
  <c r="B30" i="2" s="1"/>
  <c r="K64" s="1"/>
  <c r="I31" i="4"/>
  <c r="AC30" i="3" s="1"/>
  <c r="J31" i="4"/>
  <c r="AD30" i="3" s="1"/>
  <c r="K31" i="4"/>
  <c r="AE30" i="3" s="1"/>
  <c r="L31" i="4"/>
  <c r="C30" i="2" s="1"/>
  <c r="L64" s="1"/>
  <c r="M31" i="4"/>
  <c r="AG30" i="3" s="1"/>
  <c r="N31" i="4"/>
  <c r="AH30" i="3" s="1"/>
  <c r="O31" i="4"/>
  <c r="AI30" i="3" s="1"/>
  <c r="P31" i="4"/>
  <c r="AJ30" i="3" s="1"/>
  <c r="Q31" i="4"/>
  <c r="D30" i="2" s="1"/>
  <c r="M64" s="1"/>
  <c r="C32" i="4"/>
  <c r="W31" i="3" s="1"/>
  <c r="D32" i="4"/>
  <c r="X31" i="3" s="1"/>
  <c r="E32" i="4"/>
  <c r="Y31" i="3" s="1"/>
  <c r="F32" i="4"/>
  <c r="Z31" i="3" s="1"/>
  <c r="G32" i="4"/>
  <c r="AA31" i="3" s="1"/>
  <c r="H32" i="4"/>
  <c r="B31" i="2" s="1"/>
  <c r="K65" s="1"/>
  <c r="I32" i="4"/>
  <c r="AC31" i="3" s="1"/>
  <c r="J32" i="4"/>
  <c r="AD31" i="3" s="1"/>
  <c r="K32" i="4"/>
  <c r="AE31" i="3" s="1"/>
  <c r="L32" i="4"/>
  <c r="C31" i="2" s="1"/>
  <c r="L65" s="1"/>
  <c r="M32" i="4"/>
  <c r="AG31" i="3" s="1"/>
  <c r="N32" i="4"/>
  <c r="AH31" i="3" s="1"/>
  <c r="O32" i="4"/>
  <c r="AI31" i="3" s="1"/>
  <c r="P32" i="4"/>
  <c r="AJ31" i="3" s="1"/>
  <c r="Q32" i="4"/>
  <c r="AK31" i="3" s="1"/>
  <c r="C33" i="4"/>
  <c r="W32" i="3" s="1"/>
  <c r="D33" i="4"/>
  <c r="X32" i="3" s="1"/>
  <c r="E33" i="4"/>
  <c r="Y32" i="3" s="1"/>
  <c r="F33" i="4"/>
  <c r="Z32" i="3" s="1"/>
  <c r="G33" i="4"/>
  <c r="AA32" i="3" s="1"/>
  <c r="H33" i="4"/>
  <c r="B32" i="2" s="1"/>
  <c r="K66" s="1"/>
  <c r="I33" i="4"/>
  <c r="AC32" i="3" s="1"/>
  <c r="J33" i="4"/>
  <c r="AD32" i="3" s="1"/>
  <c r="K33" i="4"/>
  <c r="AE32" i="3" s="1"/>
  <c r="L33" i="4"/>
  <c r="C32" i="2" s="1"/>
  <c r="L66" s="1"/>
  <c r="M33" i="4"/>
  <c r="AG32" i="3" s="1"/>
  <c r="N33" i="4"/>
  <c r="AH32" i="3" s="1"/>
  <c r="O33" i="4"/>
  <c r="AI32" i="3" s="1"/>
  <c r="P33" i="4"/>
  <c r="AJ32" i="3" s="1"/>
  <c r="Q33" i="4"/>
  <c r="D32" i="2" s="1"/>
  <c r="M66" s="1"/>
  <c r="C34" i="4"/>
  <c r="W33" i="3" s="1"/>
  <c r="D34" i="4"/>
  <c r="X33" i="3" s="1"/>
  <c r="E34" i="4"/>
  <c r="Y33" i="3" s="1"/>
  <c r="F34" i="4"/>
  <c r="Z33" i="3" s="1"/>
  <c r="G34" i="4"/>
  <c r="AA33" i="3" s="1"/>
  <c r="H34" i="4"/>
  <c r="B33" i="2" s="1"/>
  <c r="K67" s="1"/>
  <c r="I34" i="4"/>
  <c r="AC33" i="3" s="1"/>
  <c r="J34" i="4"/>
  <c r="AD33" i="3" s="1"/>
  <c r="K34" i="4"/>
  <c r="AE33" i="3" s="1"/>
  <c r="L34" i="4"/>
  <c r="C33" i="2" s="1"/>
  <c r="L67" s="1"/>
  <c r="M34" i="4"/>
  <c r="AG33" i="3" s="1"/>
  <c r="N34" i="4"/>
  <c r="AH33" i="3" s="1"/>
  <c r="O34" i="4"/>
  <c r="AI33" i="3" s="1"/>
  <c r="P34" i="4"/>
  <c r="AJ33" i="3" s="1"/>
  <c r="Q34" i="4"/>
  <c r="D33" i="2" s="1"/>
  <c r="M67" s="1"/>
  <c r="C35" i="4"/>
  <c r="W34" i="3" s="1"/>
  <c r="D35" i="4"/>
  <c r="X34" i="3" s="1"/>
  <c r="E35" i="4"/>
  <c r="Y34" i="3" s="1"/>
  <c r="F35" i="4"/>
  <c r="Z34" i="3" s="1"/>
  <c r="G35" i="4"/>
  <c r="AA34" i="3" s="1"/>
  <c r="H35" i="4"/>
  <c r="B34" i="2" s="1"/>
  <c r="K68" s="1"/>
  <c r="I35" i="4"/>
  <c r="AC34" i="3" s="1"/>
  <c r="J35" i="4"/>
  <c r="AD34" i="3" s="1"/>
  <c r="K35" i="4"/>
  <c r="AE34" i="3" s="1"/>
  <c r="L35" i="4"/>
  <c r="C34" i="2" s="1"/>
  <c r="L68" s="1"/>
  <c r="M35" i="4"/>
  <c r="AG34" i="3" s="1"/>
  <c r="N35" i="4"/>
  <c r="AH34" i="3" s="1"/>
  <c r="O35" i="4"/>
  <c r="AI34" i="3" s="1"/>
  <c r="P35" i="4"/>
  <c r="AJ34" i="3" s="1"/>
  <c r="Q35" i="4"/>
  <c r="D34" i="2" s="1"/>
  <c r="M68" s="1"/>
  <c r="C4" i="4"/>
  <c r="W3" i="3" s="1"/>
  <c r="D4" i="4"/>
  <c r="X3" i="3" s="1"/>
  <c r="E4" i="4"/>
  <c r="Y3" i="3" s="1"/>
  <c r="F4" i="4"/>
  <c r="Z3" i="3" s="1"/>
  <c r="G4" i="4"/>
  <c r="AA3" i="3" s="1"/>
  <c r="H4" i="4"/>
  <c r="B3" i="2" s="1"/>
  <c r="I4" i="4"/>
  <c r="AC3" i="3" s="1"/>
  <c r="J4" i="4"/>
  <c r="AD3" i="3" s="1"/>
  <c r="K4" i="4"/>
  <c r="AE3" i="3" s="1"/>
  <c r="L4" i="4"/>
  <c r="C3" i="2" s="1"/>
  <c r="M4" i="4"/>
  <c r="AG3" i="3" s="1"/>
  <c r="N4" i="4"/>
  <c r="AH3" i="3" s="1"/>
  <c r="O4" i="4"/>
  <c r="AI3" i="3" s="1"/>
  <c r="P4" i="4"/>
  <c r="AJ3" i="3" s="1"/>
  <c r="Q4" i="4"/>
  <c r="AK3" i="3" s="1"/>
  <c r="C5" i="4"/>
  <c r="W4" i="3" s="1"/>
  <c r="D5" i="4"/>
  <c r="X4" i="3" s="1"/>
  <c r="E5" i="4"/>
  <c r="Y4" i="3" s="1"/>
  <c r="F5" i="4"/>
  <c r="Z4" i="3" s="1"/>
  <c r="G5" i="4"/>
  <c r="AA4" i="3" s="1"/>
  <c r="H5" i="4"/>
  <c r="B4" i="2" s="1"/>
  <c r="K40" s="1"/>
  <c r="I5" i="4"/>
  <c r="AC4" i="3" s="1"/>
  <c r="J5" i="4"/>
  <c r="AD4" i="3" s="1"/>
  <c r="K5" i="4"/>
  <c r="AE4" i="3" s="1"/>
  <c r="L5" i="4"/>
  <c r="C4" i="2" s="1"/>
  <c r="L40" s="1"/>
  <c r="M5" i="4"/>
  <c r="AG4" i="3" s="1"/>
  <c r="N5" i="4"/>
  <c r="AH4" i="3" s="1"/>
  <c r="O5" i="4"/>
  <c r="AI4" i="3" s="1"/>
  <c r="P5" i="4"/>
  <c r="AJ4" i="3" s="1"/>
  <c r="Q5" i="4"/>
  <c r="AK4" i="3" s="1"/>
  <c r="C7" i="4"/>
  <c r="W6" i="3" s="1"/>
  <c r="D7" i="4"/>
  <c r="X6" i="3" s="1"/>
  <c r="E7" i="4"/>
  <c r="Y6" i="3" s="1"/>
  <c r="F7" i="4"/>
  <c r="Z6" i="3" s="1"/>
  <c r="G7" i="4"/>
  <c r="AA6" i="3" s="1"/>
  <c r="H7" i="4"/>
  <c r="I7"/>
  <c r="AC6" i="3" s="1"/>
  <c r="J7" i="4"/>
  <c r="AD6" i="3" s="1"/>
  <c r="K7" i="4"/>
  <c r="AE6" i="3" s="1"/>
  <c r="L7" i="4"/>
  <c r="C6" i="2" s="1"/>
  <c r="L41" s="1"/>
  <c r="M7" i="4"/>
  <c r="AG6" i="3" s="1"/>
  <c r="N7" i="4"/>
  <c r="AH6" i="3" s="1"/>
  <c r="O7" i="4"/>
  <c r="AI6" i="3" s="1"/>
  <c r="P7" i="4"/>
  <c r="AJ6" i="3" s="1"/>
  <c r="Q7" i="4"/>
  <c r="AK6" i="3" s="1"/>
  <c r="C8" i="4"/>
  <c r="W7" i="3" s="1"/>
  <c r="D8" i="4"/>
  <c r="X7" i="3" s="1"/>
  <c r="E8" i="4"/>
  <c r="Y7" i="3" s="1"/>
  <c r="F8" i="4"/>
  <c r="Z7" i="3" s="1"/>
  <c r="G8" i="4"/>
  <c r="AA7" i="3" s="1"/>
  <c r="H8" i="4"/>
  <c r="B7" i="2" s="1"/>
  <c r="K42" s="1"/>
  <c r="I8" i="4"/>
  <c r="AC7" i="3" s="1"/>
  <c r="J8" i="4"/>
  <c r="AD7" i="3" s="1"/>
  <c r="K8" i="4"/>
  <c r="AE7" i="3" s="1"/>
  <c r="L8" i="4"/>
  <c r="C7" i="2" s="1"/>
  <c r="L42" s="1"/>
  <c r="M8" i="4"/>
  <c r="AG7" i="3" s="1"/>
  <c r="N8" i="4"/>
  <c r="AH7" i="3" s="1"/>
  <c r="O8" i="4"/>
  <c r="AI7" i="3" s="1"/>
  <c r="P8" i="4"/>
  <c r="AJ7" i="3" s="1"/>
  <c r="Q8" i="4"/>
  <c r="AK7" i="3" s="1"/>
  <c r="C10" i="4"/>
  <c r="W9" i="3" s="1"/>
  <c r="D10" i="4"/>
  <c r="X9" i="3" s="1"/>
  <c r="E10" i="4"/>
  <c r="Y9" i="3" s="1"/>
  <c r="F10" i="4"/>
  <c r="Z9" i="3" s="1"/>
  <c r="G10" i="4"/>
  <c r="AA9" i="3" s="1"/>
  <c r="H10" i="4"/>
  <c r="AB9" i="3" s="1"/>
  <c r="I10" i="4"/>
  <c r="AC9" i="3" s="1"/>
  <c r="J10" i="4"/>
  <c r="AD9" i="3" s="1"/>
  <c r="K10" i="4"/>
  <c r="AE9" i="3" s="1"/>
  <c r="L10" i="4"/>
  <c r="C9" i="2" s="1"/>
  <c r="L44" s="1"/>
  <c r="M10" i="4"/>
  <c r="AG9" i="3" s="1"/>
  <c r="N10" i="4"/>
  <c r="AH9" i="3" s="1"/>
  <c r="O10" i="4"/>
  <c r="AI9" i="3" s="1"/>
  <c r="P10" i="4"/>
  <c r="AJ9" i="3" s="1"/>
  <c r="Q10" i="4"/>
  <c r="D9" i="2" s="1"/>
  <c r="M44" s="1"/>
  <c r="C11" i="4"/>
  <c r="W10" i="3" s="1"/>
  <c r="D11" i="4"/>
  <c r="X10" i="3" s="1"/>
  <c r="E11" i="4"/>
  <c r="Y10" i="3" s="1"/>
  <c r="F11" i="4"/>
  <c r="Z10" i="3" s="1"/>
  <c r="G11" i="4"/>
  <c r="AA10" i="3" s="1"/>
  <c r="H11" i="4"/>
  <c r="B10" i="2" s="1"/>
  <c r="K45" s="1"/>
  <c r="I11" i="4"/>
  <c r="AC10" i="3" s="1"/>
  <c r="J11" i="4"/>
  <c r="AD10" i="3" s="1"/>
  <c r="K11" i="4"/>
  <c r="AE10" i="3" s="1"/>
  <c r="L11" i="4"/>
  <c r="C10" i="2" s="1"/>
  <c r="L45" s="1"/>
  <c r="M11" i="4"/>
  <c r="AG10" i="3" s="1"/>
  <c r="N11" i="4"/>
  <c r="AH10" i="3" s="1"/>
  <c r="O11" i="4"/>
  <c r="AI10" i="3" s="1"/>
  <c r="P11" i="4"/>
  <c r="AJ10" i="3" s="1"/>
  <c r="Q11" i="4"/>
  <c r="AK10" i="3" s="1"/>
  <c r="C12" i="4"/>
  <c r="W11" i="3" s="1"/>
  <c r="D12" i="4"/>
  <c r="X11" i="3" s="1"/>
  <c r="E12" i="4"/>
  <c r="Y11" i="3" s="1"/>
  <c r="F12" i="4"/>
  <c r="Z11" i="3" s="1"/>
  <c r="G12" i="4"/>
  <c r="AA11" i="3" s="1"/>
  <c r="H12" i="4"/>
  <c r="AB11" i="3" s="1"/>
  <c r="I12" i="4"/>
  <c r="AC11" i="3" s="1"/>
  <c r="J12" i="4"/>
  <c r="AD11" i="3" s="1"/>
  <c r="K12" i="4"/>
  <c r="AE11" i="3" s="1"/>
  <c r="L12" i="4"/>
  <c r="C11" i="2" s="1"/>
  <c r="L46" s="1"/>
  <c r="M12" i="4"/>
  <c r="AG11" i="3" s="1"/>
  <c r="N12" i="4"/>
  <c r="AH11" i="3" s="1"/>
  <c r="O12" i="4"/>
  <c r="AI11" i="3" s="1"/>
  <c r="P12" i="4"/>
  <c r="AJ11" i="3" s="1"/>
  <c r="Q12" i="4"/>
  <c r="D11" i="2" s="1"/>
  <c r="M46" s="1"/>
  <c r="C13" i="4"/>
  <c r="W12" i="3" s="1"/>
  <c r="D13" i="4"/>
  <c r="X12" i="3" s="1"/>
  <c r="E13" i="4"/>
  <c r="Y12" i="3" s="1"/>
  <c r="F13" i="4"/>
  <c r="Z12" i="3" s="1"/>
  <c r="G13" i="4"/>
  <c r="AA12" i="3" s="1"/>
  <c r="H13" i="4"/>
  <c r="B12" i="2" s="1"/>
  <c r="K47" s="1"/>
  <c r="I13" i="4"/>
  <c r="AC12" i="3" s="1"/>
  <c r="J13" i="4"/>
  <c r="AD12" i="3" s="1"/>
  <c r="K13" i="4"/>
  <c r="AE12" i="3" s="1"/>
  <c r="L13" i="4"/>
  <c r="C12" i="2" s="1"/>
  <c r="L47" s="1"/>
  <c r="M13" i="4"/>
  <c r="AG12" i="3" s="1"/>
  <c r="N13" i="4"/>
  <c r="AH12" i="3" s="1"/>
  <c r="O13" i="4"/>
  <c r="AI12" i="3" s="1"/>
  <c r="P13" i="4"/>
  <c r="AJ12" i="3" s="1"/>
  <c r="Q13" i="4"/>
  <c r="AK12" i="3" s="1"/>
  <c r="C14" i="4"/>
  <c r="W13" i="3" s="1"/>
  <c r="D14" i="4"/>
  <c r="X13" i="3" s="1"/>
  <c r="E14" i="4"/>
  <c r="Y13" i="3" s="1"/>
  <c r="F14" i="4"/>
  <c r="Z13" i="3" s="1"/>
  <c r="G14" i="4"/>
  <c r="AA13" i="3" s="1"/>
  <c r="H14" i="4"/>
  <c r="AB13" i="3" s="1"/>
  <c r="I14" i="4"/>
  <c r="AC13" i="3" s="1"/>
  <c r="J14" i="4"/>
  <c r="AD13" i="3" s="1"/>
  <c r="K14" i="4"/>
  <c r="AE13" i="3" s="1"/>
  <c r="L14" i="4"/>
  <c r="C13" i="2" s="1"/>
  <c r="L48" s="1"/>
  <c r="M14" i="4"/>
  <c r="AG13" i="3" s="1"/>
  <c r="N14" i="4"/>
  <c r="AH13" i="3" s="1"/>
  <c r="O14" i="4"/>
  <c r="AI13" i="3" s="1"/>
  <c r="P14" i="4"/>
  <c r="AJ13" i="3" s="1"/>
  <c r="Q14" i="4"/>
  <c r="D13" i="2" s="1"/>
  <c r="M48" s="1"/>
  <c r="C15" i="4"/>
  <c r="W14" i="3" s="1"/>
  <c r="D15" i="4"/>
  <c r="X14" i="3" s="1"/>
  <c r="E15" i="4"/>
  <c r="Y14" i="3" s="1"/>
  <c r="F15" i="4"/>
  <c r="Z14" i="3" s="1"/>
  <c r="G15" i="4"/>
  <c r="AA14" i="3" s="1"/>
  <c r="H15" i="4"/>
  <c r="B14" i="2" s="1"/>
  <c r="K49" s="1"/>
  <c r="I15" i="4"/>
  <c r="AC14" i="3" s="1"/>
  <c r="J15" i="4"/>
  <c r="AD14" i="3" s="1"/>
  <c r="K15" i="4"/>
  <c r="AE14" i="3" s="1"/>
  <c r="L15" i="4"/>
  <c r="C14" i="2" s="1"/>
  <c r="L49" s="1"/>
  <c r="M15" i="4"/>
  <c r="AG14" i="3" s="1"/>
  <c r="N15" i="4"/>
  <c r="AH14" i="3" s="1"/>
  <c r="O15" i="4"/>
  <c r="AI14" i="3" s="1"/>
  <c r="P15" i="4"/>
  <c r="AJ14" i="3" s="1"/>
  <c r="Q15" i="4"/>
  <c r="AK14" i="3" s="1"/>
  <c r="C16" i="4"/>
  <c r="W15" i="3" s="1"/>
  <c r="D16" i="4"/>
  <c r="X15" i="3" s="1"/>
  <c r="E16" i="4"/>
  <c r="Y15" i="3" s="1"/>
  <c r="F16" i="4"/>
  <c r="Z15" i="3" s="1"/>
  <c r="G16" i="4"/>
  <c r="AA15" i="3" s="1"/>
  <c r="H16" i="4"/>
  <c r="AB15" i="3" s="1"/>
  <c r="I16" i="4"/>
  <c r="AC15" i="3" s="1"/>
  <c r="J16" i="4"/>
  <c r="AD15" i="3" s="1"/>
  <c r="K16" i="4"/>
  <c r="AE15" i="3" s="1"/>
  <c r="L16" i="4"/>
  <c r="C15" i="2" s="1"/>
  <c r="L50" s="1"/>
  <c r="M16" i="4"/>
  <c r="AG15" i="3" s="1"/>
  <c r="N16" i="4"/>
  <c r="AH15" i="3" s="1"/>
  <c r="O16" i="4"/>
  <c r="AI15" i="3" s="1"/>
  <c r="P16" i="4"/>
  <c r="AJ15" i="3" s="1"/>
  <c r="Q16" i="4"/>
  <c r="D15" i="2" s="1"/>
  <c r="M50" s="1"/>
  <c r="C17" i="4"/>
  <c r="W16" i="3" s="1"/>
  <c r="D17" i="4"/>
  <c r="X16" i="3" s="1"/>
  <c r="E17" i="4"/>
  <c r="Y16" i="3" s="1"/>
  <c r="F17" i="4"/>
  <c r="Z16" i="3" s="1"/>
  <c r="G17" i="4"/>
  <c r="AA16" i="3" s="1"/>
  <c r="H17" i="4"/>
  <c r="B16" i="2" s="1"/>
  <c r="K51" s="1"/>
  <c r="I17" i="4"/>
  <c r="AC16" i="3" s="1"/>
  <c r="J17" i="4"/>
  <c r="AD16" i="3" s="1"/>
  <c r="K17" i="4"/>
  <c r="AE16" i="3" s="1"/>
  <c r="L17" i="4"/>
  <c r="C16" i="2" s="1"/>
  <c r="L51" s="1"/>
  <c r="M17" i="4"/>
  <c r="AG16" i="3" s="1"/>
  <c r="N17" i="4"/>
  <c r="AH16" i="3" s="1"/>
  <c r="O17" i="4"/>
  <c r="AI16" i="3" s="1"/>
  <c r="P17" i="4"/>
  <c r="AJ16" i="3" s="1"/>
  <c r="Q17" i="4"/>
  <c r="AK16" i="3" s="1"/>
  <c r="C18" i="4"/>
  <c r="W17" i="3" s="1"/>
  <c r="D18" i="4"/>
  <c r="X17" i="3" s="1"/>
  <c r="E18" i="4"/>
  <c r="Y17" i="3" s="1"/>
  <c r="F18" i="4"/>
  <c r="Z17" i="3" s="1"/>
  <c r="G18" i="4"/>
  <c r="AA17" i="3" s="1"/>
  <c r="H18" i="4"/>
  <c r="AB17" i="3" s="1"/>
  <c r="I18" i="4"/>
  <c r="AC17" i="3" s="1"/>
  <c r="J18" i="4"/>
  <c r="AD17" i="3" s="1"/>
  <c r="K18" i="4"/>
  <c r="AE17" i="3" s="1"/>
  <c r="L18" i="4"/>
  <c r="C17" i="2" s="1"/>
  <c r="L52" s="1"/>
  <c r="M18" i="4"/>
  <c r="AG17" i="3" s="1"/>
  <c r="N18" i="4"/>
  <c r="AH17" i="3" s="1"/>
  <c r="O18" i="4"/>
  <c r="AI17" i="3" s="1"/>
  <c r="P18" i="4"/>
  <c r="AJ17" i="3" s="1"/>
  <c r="Q18" i="4"/>
  <c r="AK17" i="3" s="1"/>
  <c r="C9" i="4"/>
  <c r="W8" i="3" s="1"/>
  <c r="D9" i="4"/>
  <c r="X8" i="3" s="1"/>
  <c r="F9" i="4"/>
  <c r="Z8" i="3" s="1"/>
  <c r="G9" i="4"/>
  <c r="AA8" i="3" s="1"/>
  <c r="H9" i="4"/>
  <c r="B8" i="2" s="1"/>
  <c r="K43" s="1"/>
  <c r="I9" i="4"/>
  <c r="AC8" i="3" s="1"/>
  <c r="J9" i="4"/>
  <c r="AD8" i="3" s="1"/>
  <c r="K9" i="4"/>
  <c r="AE8" i="3" s="1"/>
  <c r="L9" i="4"/>
  <c r="C8" i="2" s="1"/>
  <c r="L43" s="1"/>
  <c r="M9" i="4"/>
  <c r="AG8" i="3" s="1"/>
  <c r="N9" i="4"/>
  <c r="AH8" i="3" s="1"/>
  <c r="O9" i="4"/>
  <c r="AI8" i="3" s="1"/>
  <c r="P9" i="4"/>
  <c r="AJ8" i="3" s="1"/>
  <c r="Q9" i="4"/>
  <c r="AK8" i="3" s="1"/>
  <c r="E9" i="4"/>
  <c r="Y8" i="3" s="1"/>
  <c r="U3" i="1"/>
  <c r="B3" i="3" s="1"/>
  <c r="V3" i="1"/>
  <c r="C3" i="3" s="1"/>
  <c r="W3" i="1"/>
  <c r="D3" i="3" s="1"/>
  <c r="X3" i="1"/>
  <c r="E3" i="3" s="1"/>
  <c r="Y3" i="1"/>
  <c r="F3" i="3" s="1"/>
  <c r="Z3" i="1"/>
  <c r="G3" i="3" s="1"/>
  <c r="AA3" i="1"/>
  <c r="H3" i="3" s="1"/>
  <c r="AB3" i="1"/>
  <c r="I3" i="3" s="1"/>
  <c r="AC3" i="1"/>
  <c r="J3" i="3" s="1"/>
  <c r="AD3" i="1"/>
  <c r="K3" i="3" s="1"/>
  <c r="AE3" i="1"/>
  <c r="L3" i="3" s="1"/>
  <c r="AF3" i="1"/>
  <c r="M3" i="3" s="1"/>
  <c r="AG3" i="1"/>
  <c r="N3" i="3" s="1"/>
  <c r="AH3" i="1"/>
  <c r="O3" i="3" s="1"/>
  <c r="AI3" i="1"/>
  <c r="P3" i="3" s="1"/>
  <c r="AH113"/>
  <c r="AG113"/>
  <c r="AF113"/>
  <c r="Z89"/>
  <c r="Y89"/>
  <c r="W51" i="2"/>
  <c r="F3"/>
  <c r="AI72" i="1"/>
  <c r="T34" i="2" s="1"/>
  <c r="AH72" i="1"/>
  <c r="S34" i="2" s="1"/>
  <c r="AG72" i="1"/>
  <c r="R34" i="2" s="1"/>
  <c r="AF72" i="1"/>
  <c r="Q34" i="2" s="1"/>
  <c r="AE72" i="1"/>
  <c r="P34" i="2" s="1"/>
  <c r="AD72" i="1"/>
  <c r="O34" i="2" s="1"/>
  <c r="AC72" i="1"/>
  <c r="N34" i="2" s="1"/>
  <c r="AB72" i="1"/>
  <c r="M34" i="2" s="1"/>
  <c r="AA72" i="1"/>
  <c r="L34" i="2" s="1"/>
  <c r="Z72" i="1"/>
  <c r="K34" i="2" s="1"/>
  <c r="Y72" i="1"/>
  <c r="J34" i="2" s="1"/>
  <c r="X72" i="1"/>
  <c r="I34" i="2" s="1"/>
  <c r="W72" i="1"/>
  <c r="H34" i="2" s="1"/>
  <c r="V72" i="1"/>
  <c r="G34" i="2" s="1"/>
  <c r="U72" i="1"/>
  <c r="F34" i="2" s="1"/>
  <c r="AI71" i="1"/>
  <c r="T33" i="2" s="1"/>
  <c r="AH71" i="1"/>
  <c r="S33" i="2" s="1"/>
  <c r="AG71" i="1"/>
  <c r="R33" i="2" s="1"/>
  <c r="AF71" i="1"/>
  <c r="Q33" i="2" s="1"/>
  <c r="AE71" i="1"/>
  <c r="P33" i="2" s="1"/>
  <c r="AD71" i="1"/>
  <c r="O33" i="2" s="1"/>
  <c r="AC71" i="1"/>
  <c r="N33" i="2" s="1"/>
  <c r="AB71" i="1"/>
  <c r="M33" i="2" s="1"/>
  <c r="AA71" i="1"/>
  <c r="L33" i="2" s="1"/>
  <c r="Z71" i="1"/>
  <c r="K33" i="2" s="1"/>
  <c r="Y71" i="1"/>
  <c r="J33" i="2" s="1"/>
  <c r="X71" i="1"/>
  <c r="I33" i="2" s="1"/>
  <c r="W71" i="1"/>
  <c r="H33" i="2" s="1"/>
  <c r="V71" i="1"/>
  <c r="G33" i="2" s="1"/>
  <c r="U71" i="1"/>
  <c r="F33" i="2" s="1"/>
  <c r="AI70" i="1"/>
  <c r="T32" i="2" s="1"/>
  <c r="AH70" i="1"/>
  <c r="S32" i="2" s="1"/>
  <c r="AG70" i="1"/>
  <c r="R32" i="2" s="1"/>
  <c r="AF70" i="1"/>
  <c r="Q32" i="2" s="1"/>
  <c r="AE70" i="1"/>
  <c r="P32" i="2" s="1"/>
  <c r="AD70" i="1"/>
  <c r="O32" i="2" s="1"/>
  <c r="AC70" i="1"/>
  <c r="N32" i="2" s="1"/>
  <c r="AB70" i="1"/>
  <c r="M32" i="2" s="1"/>
  <c r="AA70" i="1"/>
  <c r="L32" i="2" s="1"/>
  <c r="Z70" i="1"/>
  <c r="K32" i="2" s="1"/>
  <c r="Y70" i="1"/>
  <c r="J32" i="2" s="1"/>
  <c r="X70" i="1"/>
  <c r="I32" i="2" s="1"/>
  <c r="W70" i="1"/>
  <c r="H32" i="2" s="1"/>
  <c r="V70" i="1"/>
  <c r="G32" i="2" s="1"/>
  <c r="U70" i="1"/>
  <c r="F32" i="2" s="1"/>
  <c r="AI69" i="1"/>
  <c r="T31" i="2" s="1"/>
  <c r="AH69" i="1"/>
  <c r="S31" i="2" s="1"/>
  <c r="AG69" i="1"/>
  <c r="R31" i="2" s="1"/>
  <c r="AF69" i="1"/>
  <c r="Q31" i="2" s="1"/>
  <c r="AE69" i="1"/>
  <c r="P31" i="2" s="1"/>
  <c r="AD69" i="1"/>
  <c r="O31" i="2" s="1"/>
  <c r="AC69" i="1"/>
  <c r="N31" i="2" s="1"/>
  <c r="AB69" i="1"/>
  <c r="M31" i="2" s="1"/>
  <c r="AA69" i="1"/>
  <c r="L31" i="2" s="1"/>
  <c r="Z69" i="1"/>
  <c r="K31" i="2" s="1"/>
  <c r="Y69" i="1"/>
  <c r="J31" i="2" s="1"/>
  <c r="X69" i="1"/>
  <c r="I31" i="2" s="1"/>
  <c r="W69" i="1"/>
  <c r="H31" i="2" s="1"/>
  <c r="V69" i="1"/>
  <c r="G31" i="2" s="1"/>
  <c r="U69" i="1"/>
  <c r="F31" i="2" s="1"/>
  <c r="AI68" i="1"/>
  <c r="T30" i="2" s="1"/>
  <c r="AH68" i="1"/>
  <c r="S30" i="2" s="1"/>
  <c r="AG68" i="1"/>
  <c r="R30" i="2" s="1"/>
  <c r="AF68" i="1"/>
  <c r="Q30" i="2" s="1"/>
  <c r="AE68" i="1"/>
  <c r="P30" i="2" s="1"/>
  <c r="AD68" i="1"/>
  <c r="O30" i="2" s="1"/>
  <c r="AC68" i="1"/>
  <c r="N30" i="2" s="1"/>
  <c r="AB68" i="1"/>
  <c r="M30" i="2" s="1"/>
  <c r="AA68" i="1"/>
  <c r="L30" i="2" s="1"/>
  <c r="Z68" i="1"/>
  <c r="K30" i="2" s="1"/>
  <c r="Y68" i="1"/>
  <c r="J30" i="2" s="1"/>
  <c r="X68" i="1"/>
  <c r="I30" i="2" s="1"/>
  <c r="W68" i="1"/>
  <c r="H30" i="2" s="1"/>
  <c r="V68" i="1"/>
  <c r="G30" i="2" s="1"/>
  <c r="U68" i="1"/>
  <c r="F30" i="2" s="1"/>
  <c r="AI67" i="1"/>
  <c r="T29" i="2" s="1"/>
  <c r="AH67" i="1"/>
  <c r="S29" i="2" s="1"/>
  <c r="AG67" i="1"/>
  <c r="R29" i="2" s="1"/>
  <c r="AF67" i="1"/>
  <c r="Q29" i="2" s="1"/>
  <c r="AE67" i="1"/>
  <c r="P29" i="2" s="1"/>
  <c r="AD67" i="1"/>
  <c r="O29" i="2" s="1"/>
  <c r="AC67" i="1"/>
  <c r="N29" i="2" s="1"/>
  <c r="AB67" i="1"/>
  <c r="M29" i="2" s="1"/>
  <c r="AA67" i="1"/>
  <c r="L29" i="2" s="1"/>
  <c r="Z67" i="1"/>
  <c r="K29" i="2" s="1"/>
  <c r="Y67" i="1"/>
  <c r="J29" i="2" s="1"/>
  <c r="X67" i="1"/>
  <c r="I29" i="2" s="1"/>
  <c r="W67" i="1"/>
  <c r="H29" i="2" s="1"/>
  <c r="V67" i="1"/>
  <c r="G29" i="2" s="1"/>
  <c r="U67" i="1"/>
  <c r="F29" i="2" s="1"/>
  <c r="AI66" i="1"/>
  <c r="T28" i="2" s="1"/>
  <c r="AH66" i="1"/>
  <c r="S28" i="2" s="1"/>
  <c r="AG66" i="1"/>
  <c r="R28" i="2" s="1"/>
  <c r="AF66" i="1"/>
  <c r="Q28" i="2" s="1"/>
  <c r="AE66" i="1"/>
  <c r="P28" i="2" s="1"/>
  <c r="AD66" i="1"/>
  <c r="O28" i="2" s="1"/>
  <c r="AC66" i="1"/>
  <c r="N28" i="2" s="1"/>
  <c r="AB66" i="1"/>
  <c r="M28" i="2" s="1"/>
  <c r="AA66" i="1"/>
  <c r="L28" i="2" s="1"/>
  <c r="Z66" i="1"/>
  <c r="K28" i="2" s="1"/>
  <c r="Y66" i="1"/>
  <c r="J28" i="2" s="1"/>
  <c r="X66" i="1"/>
  <c r="I28" i="2" s="1"/>
  <c r="W66" i="1"/>
  <c r="H28" i="2" s="1"/>
  <c r="V66" i="1"/>
  <c r="G28" i="2" s="1"/>
  <c r="U66" i="1"/>
  <c r="F28" i="2" s="1"/>
  <c r="V28" s="1"/>
  <c r="AI65" i="1"/>
  <c r="T27" i="2" s="1"/>
  <c r="AH65" i="1"/>
  <c r="S27" i="2" s="1"/>
  <c r="AG65" i="1"/>
  <c r="R27" i="2" s="1"/>
  <c r="AF65" i="1"/>
  <c r="Q27" i="2" s="1"/>
  <c r="AE65" i="1"/>
  <c r="P27" i="2" s="1"/>
  <c r="AD65" i="1"/>
  <c r="O27" i="2" s="1"/>
  <c r="AC65" i="1"/>
  <c r="N27" i="2" s="1"/>
  <c r="AB65" i="1"/>
  <c r="M27" i="2" s="1"/>
  <c r="AA65" i="1"/>
  <c r="L27" i="2" s="1"/>
  <c r="Z65" i="1"/>
  <c r="K27" i="2" s="1"/>
  <c r="Y65" i="1"/>
  <c r="J27" i="2" s="1"/>
  <c r="X65" i="1"/>
  <c r="I27" i="2" s="1"/>
  <c r="W65" i="1"/>
  <c r="H27" i="2" s="1"/>
  <c r="V65" i="1"/>
  <c r="G27" i="2" s="1"/>
  <c r="U65" i="1"/>
  <c r="F27" i="2" s="1"/>
  <c r="AI64" i="1"/>
  <c r="T26" i="2" s="1"/>
  <c r="AH64" i="1"/>
  <c r="S26" i="2" s="1"/>
  <c r="AG64" i="1"/>
  <c r="R26" i="2" s="1"/>
  <c r="AF64" i="1"/>
  <c r="Q26" i="2" s="1"/>
  <c r="AE64" i="1"/>
  <c r="P26" i="2" s="1"/>
  <c r="AD64" i="1"/>
  <c r="O26" i="2" s="1"/>
  <c r="AC64" i="1"/>
  <c r="N26" i="2" s="1"/>
  <c r="AB64" i="1"/>
  <c r="M26" i="2" s="1"/>
  <c r="AA64" i="1"/>
  <c r="L26" i="2" s="1"/>
  <c r="Z64" i="1"/>
  <c r="K26" i="2" s="1"/>
  <c r="Y64" i="1"/>
  <c r="J26" i="2" s="1"/>
  <c r="X64" i="1"/>
  <c r="I26" i="2" s="1"/>
  <c r="W64" i="1"/>
  <c r="H26" i="2" s="1"/>
  <c r="V64" i="1"/>
  <c r="G26" i="2" s="1"/>
  <c r="U64" i="1"/>
  <c r="F26" i="2" s="1"/>
  <c r="V26" s="1"/>
  <c r="AI63" i="1"/>
  <c r="T25" i="2" s="1"/>
  <c r="AH63" i="1"/>
  <c r="S25" i="2" s="1"/>
  <c r="AG63" i="1"/>
  <c r="R25" i="2" s="1"/>
  <c r="AF63" i="1"/>
  <c r="Q25" i="2" s="1"/>
  <c r="AE63" i="1"/>
  <c r="P25" i="2" s="1"/>
  <c r="AD63" i="1"/>
  <c r="O25" i="2" s="1"/>
  <c r="AC63" i="1"/>
  <c r="N25" i="2" s="1"/>
  <c r="AB63" i="1"/>
  <c r="M25" i="2" s="1"/>
  <c r="AA63" i="1"/>
  <c r="L25" i="2" s="1"/>
  <c r="Z63" i="1"/>
  <c r="K25" i="2" s="1"/>
  <c r="Y63" i="1"/>
  <c r="J25" i="2" s="1"/>
  <c r="X63" i="1"/>
  <c r="I25" i="2" s="1"/>
  <c r="W63" i="1"/>
  <c r="H25" i="2" s="1"/>
  <c r="V63" i="1"/>
  <c r="G25" i="2" s="1"/>
  <c r="U63" i="1"/>
  <c r="F25" i="2" s="1"/>
  <c r="AI62" i="1"/>
  <c r="T24" i="2" s="1"/>
  <c r="AH62" i="1"/>
  <c r="S24" i="2" s="1"/>
  <c r="AG62" i="1"/>
  <c r="R24" i="2" s="1"/>
  <c r="AF62" i="1"/>
  <c r="Q24" i="2" s="1"/>
  <c r="AE62" i="1"/>
  <c r="P24" i="2" s="1"/>
  <c r="AD62" i="1"/>
  <c r="O24" i="2" s="1"/>
  <c r="AC62" i="1"/>
  <c r="N24" i="2" s="1"/>
  <c r="AB62" i="1"/>
  <c r="M24" i="2" s="1"/>
  <c r="AA62" i="1"/>
  <c r="L24" i="2" s="1"/>
  <c r="Z62" i="1"/>
  <c r="K24" i="2" s="1"/>
  <c r="Y62" i="1"/>
  <c r="J24" i="2" s="1"/>
  <c r="X62" i="1"/>
  <c r="I24" i="2" s="1"/>
  <c r="W62" i="1"/>
  <c r="H24" i="2" s="1"/>
  <c r="V62" i="1"/>
  <c r="G24" i="2" s="1"/>
  <c r="U62" i="1"/>
  <c r="F24" i="2" s="1"/>
  <c r="AI60" i="1"/>
  <c r="T22" i="2" s="1"/>
  <c r="AH60" i="1"/>
  <c r="S22" i="2" s="1"/>
  <c r="AG60" i="1"/>
  <c r="R22" i="2" s="1"/>
  <c r="AF60" i="1"/>
  <c r="Q22" i="2" s="1"/>
  <c r="AE60" i="1"/>
  <c r="P22" i="2" s="1"/>
  <c r="AD60" i="1"/>
  <c r="O22" i="2" s="1"/>
  <c r="AC60" i="1"/>
  <c r="N22" i="2" s="1"/>
  <c r="AB60" i="1"/>
  <c r="M22" i="2" s="1"/>
  <c r="AA60" i="1"/>
  <c r="L22" i="2" s="1"/>
  <c r="Z60" i="1"/>
  <c r="K22" i="2" s="1"/>
  <c r="Y60" i="1"/>
  <c r="J22" i="2" s="1"/>
  <c r="X60" i="1"/>
  <c r="I22" i="2" s="1"/>
  <c r="W60" i="1"/>
  <c r="H22" i="2" s="1"/>
  <c r="V60" i="1"/>
  <c r="G22" i="2" s="1"/>
  <c r="U60" i="1"/>
  <c r="F22" i="2" s="1"/>
  <c r="AI59" i="1"/>
  <c r="T21" i="2" s="1"/>
  <c r="AH59" i="1"/>
  <c r="S21" i="2" s="1"/>
  <c r="AG59" i="1"/>
  <c r="R21" i="2" s="1"/>
  <c r="AF59" i="1"/>
  <c r="Q21" i="2" s="1"/>
  <c r="AE59" i="1"/>
  <c r="P21" i="2" s="1"/>
  <c r="AD59" i="1"/>
  <c r="O21" i="2" s="1"/>
  <c r="AC59" i="1"/>
  <c r="N21" i="2" s="1"/>
  <c r="AB59" i="1"/>
  <c r="M21" i="2" s="1"/>
  <c r="AA59" i="1"/>
  <c r="L21" i="2" s="1"/>
  <c r="Z59" i="1"/>
  <c r="K21" i="2" s="1"/>
  <c r="Y59" i="1"/>
  <c r="J21" i="2" s="1"/>
  <c r="X59" i="1"/>
  <c r="I21" i="2" s="1"/>
  <c r="W59" i="1"/>
  <c r="H21" i="2" s="1"/>
  <c r="V59" i="1"/>
  <c r="G21" i="2" s="1"/>
  <c r="U59" i="1"/>
  <c r="F21" i="2" s="1"/>
  <c r="U58" i="1"/>
  <c r="F20" i="2" s="1"/>
  <c r="U57" i="1"/>
  <c r="F19" i="2" s="1"/>
  <c r="AI55" i="1"/>
  <c r="T17" i="2" s="1"/>
  <c r="AH55" i="1"/>
  <c r="S17" i="2" s="1"/>
  <c r="AG55" i="1"/>
  <c r="R17" i="2" s="1"/>
  <c r="AF55" i="1"/>
  <c r="Q17" i="2" s="1"/>
  <c r="AE55" i="1"/>
  <c r="P17" i="2" s="1"/>
  <c r="AD55" i="1"/>
  <c r="O17" i="2" s="1"/>
  <c r="AC55" i="1"/>
  <c r="N17" i="2" s="1"/>
  <c r="AB55" i="1"/>
  <c r="M17" i="2" s="1"/>
  <c r="AA55" i="1"/>
  <c r="L17" i="2" s="1"/>
  <c r="Z55" i="1"/>
  <c r="K17" i="2" s="1"/>
  <c r="Y55" i="1"/>
  <c r="J17" i="2" s="1"/>
  <c r="X55" i="1"/>
  <c r="I17" i="2" s="1"/>
  <c r="W55" i="1"/>
  <c r="H17" i="2" s="1"/>
  <c r="V55" i="1"/>
  <c r="G17" i="2" s="1"/>
  <c r="U55" i="1"/>
  <c r="F17" i="2" s="1"/>
  <c r="AI54" i="1"/>
  <c r="T16" i="2" s="1"/>
  <c r="AH54" i="1"/>
  <c r="S16" i="2" s="1"/>
  <c r="AG54" i="1"/>
  <c r="R16" i="2" s="1"/>
  <c r="AF54" i="1"/>
  <c r="Q16" i="2" s="1"/>
  <c r="AE54" i="1"/>
  <c r="P16" i="2" s="1"/>
  <c r="AD54" i="1"/>
  <c r="O16" i="2" s="1"/>
  <c r="AC54" i="1"/>
  <c r="N16" i="2" s="1"/>
  <c r="AB54" i="1"/>
  <c r="M16" i="2" s="1"/>
  <c r="AA54" i="1"/>
  <c r="L16" i="2" s="1"/>
  <c r="Z54" i="1"/>
  <c r="K16" i="2" s="1"/>
  <c r="Y54" i="1"/>
  <c r="J16" i="2" s="1"/>
  <c r="X54" i="1"/>
  <c r="I16" i="2" s="1"/>
  <c r="W54" i="1"/>
  <c r="H16" i="2" s="1"/>
  <c r="V54" i="1"/>
  <c r="G16" i="2" s="1"/>
  <c r="U54" i="1"/>
  <c r="F16" i="2" s="1"/>
  <c r="AI53" i="1"/>
  <c r="T15" i="2" s="1"/>
  <c r="AH53" i="1"/>
  <c r="S15" i="2" s="1"/>
  <c r="AG53" i="1"/>
  <c r="R15" i="2" s="1"/>
  <c r="AF53" i="1"/>
  <c r="Q15" i="2" s="1"/>
  <c r="AE53" i="1"/>
  <c r="P15" i="2" s="1"/>
  <c r="AD53" i="1"/>
  <c r="O15" i="2" s="1"/>
  <c r="AC53" i="1"/>
  <c r="N15" i="2" s="1"/>
  <c r="AB53" i="1"/>
  <c r="M15" i="2" s="1"/>
  <c r="AA53" i="1"/>
  <c r="L15" i="2" s="1"/>
  <c r="Z53" i="1"/>
  <c r="K15" i="2" s="1"/>
  <c r="Y53" i="1"/>
  <c r="J15" i="2" s="1"/>
  <c r="X53" i="1"/>
  <c r="I15" i="2" s="1"/>
  <c r="W53" i="1"/>
  <c r="H15" i="2" s="1"/>
  <c r="V53" i="1"/>
  <c r="G15" i="2" s="1"/>
  <c r="U53" i="1"/>
  <c r="F15" i="2" s="1"/>
  <c r="V15" s="1"/>
  <c r="AI52" i="1"/>
  <c r="T14" i="2" s="1"/>
  <c r="AH52" i="1"/>
  <c r="S14" i="2" s="1"/>
  <c r="AG52" i="1"/>
  <c r="R14" i="2" s="1"/>
  <c r="AF52" i="1"/>
  <c r="Q14" i="2" s="1"/>
  <c r="AE52" i="1"/>
  <c r="P14" i="2" s="1"/>
  <c r="AD52" i="1"/>
  <c r="O14" i="2" s="1"/>
  <c r="AC52" i="1"/>
  <c r="N14" i="2" s="1"/>
  <c r="AB52" i="1"/>
  <c r="M14" i="2" s="1"/>
  <c r="AA52" i="1"/>
  <c r="L14" i="2" s="1"/>
  <c r="Z52" i="1"/>
  <c r="K14" i="2" s="1"/>
  <c r="W14" s="1"/>
  <c r="Y52" i="1"/>
  <c r="J14" i="2" s="1"/>
  <c r="X52" i="1"/>
  <c r="I14" i="2" s="1"/>
  <c r="W52" i="1"/>
  <c r="H14" i="2" s="1"/>
  <c r="V52" i="1"/>
  <c r="G14" i="2" s="1"/>
  <c r="U52" i="1"/>
  <c r="F14" i="2" s="1"/>
  <c r="AI51" i="1"/>
  <c r="T13" i="2" s="1"/>
  <c r="AH51" i="1"/>
  <c r="S13" i="2" s="1"/>
  <c r="AG51" i="1"/>
  <c r="R13" i="2" s="1"/>
  <c r="AF51" i="1"/>
  <c r="Q13" i="2" s="1"/>
  <c r="AE51" i="1"/>
  <c r="P13" i="2" s="1"/>
  <c r="AD51" i="1"/>
  <c r="O13" i="2" s="1"/>
  <c r="AC51" i="1"/>
  <c r="N13" i="2" s="1"/>
  <c r="AB51" i="1"/>
  <c r="M13" i="2" s="1"/>
  <c r="AA51" i="1"/>
  <c r="L13" i="2" s="1"/>
  <c r="Z51" i="1"/>
  <c r="K13" i="2" s="1"/>
  <c r="Y51" i="1"/>
  <c r="J13" i="2" s="1"/>
  <c r="X51" i="1"/>
  <c r="I13" i="2" s="1"/>
  <c r="W51" i="1"/>
  <c r="H13" i="2" s="1"/>
  <c r="V51" i="1"/>
  <c r="G13" i="2" s="1"/>
  <c r="U51" i="1"/>
  <c r="F13" i="2" s="1"/>
  <c r="V13" s="1"/>
  <c r="AI50" i="1"/>
  <c r="T12" i="2" s="1"/>
  <c r="AH50" i="1"/>
  <c r="S12" i="2" s="1"/>
  <c r="AG50" i="1"/>
  <c r="R12" i="2" s="1"/>
  <c r="AF50" i="1"/>
  <c r="Q12" i="2" s="1"/>
  <c r="AE50" i="1"/>
  <c r="P12" i="2" s="1"/>
  <c r="AD50" i="1"/>
  <c r="O12" i="2" s="1"/>
  <c r="AC50" i="1"/>
  <c r="N12" i="2" s="1"/>
  <c r="AB50" i="1"/>
  <c r="M12" i="2" s="1"/>
  <c r="AA50" i="1"/>
  <c r="L12" i="2" s="1"/>
  <c r="Z50" i="1"/>
  <c r="K12" i="2" s="1"/>
  <c r="Y50" i="1"/>
  <c r="J12" i="2" s="1"/>
  <c r="X50" i="1"/>
  <c r="I12" i="2" s="1"/>
  <c r="W50" i="1"/>
  <c r="H12" i="2" s="1"/>
  <c r="V50" i="1"/>
  <c r="G12" i="2" s="1"/>
  <c r="U50" i="1"/>
  <c r="F12" i="2" s="1"/>
  <c r="AI49" i="1"/>
  <c r="T11" i="2" s="1"/>
  <c r="AH49" i="1"/>
  <c r="S11" i="2" s="1"/>
  <c r="AG49" i="1"/>
  <c r="R11" i="2" s="1"/>
  <c r="AF49" i="1"/>
  <c r="Q11" i="2" s="1"/>
  <c r="AE49" i="1"/>
  <c r="P11" i="2" s="1"/>
  <c r="AD49" i="1"/>
  <c r="O11" i="2" s="1"/>
  <c r="AC49" i="1"/>
  <c r="N11" i="2" s="1"/>
  <c r="AB49" i="1"/>
  <c r="M11" i="2" s="1"/>
  <c r="AA49" i="1"/>
  <c r="L11" i="2" s="1"/>
  <c r="Z49" i="1"/>
  <c r="K11" i="2" s="1"/>
  <c r="Y49" i="1"/>
  <c r="J11" i="2" s="1"/>
  <c r="X49" i="1"/>
  <c r="I11" i="2" s="1"/>
  <c r="W49" i="1"/>
  <c r="H11" i="2" s="1"/>
  <c r="V49" i="1"/>
  <c r="G11" i="2" s="1"/>
  <c r="U49" i="1"/>
  <c r="F11" i="2" s="1"/>
  <c r="V11" s="1"/>
  <c r="AI48" i="1"/>
  <c r="T10" i="2" s="1"/>
  <c r="AH48" i="1"/>
  <c r="S10" i="2" s="1"/>
  <c r="AG48" i="1"/>
  <c r="R10" i="2" s="1"/>
  <c r="AF48" i="1"/>
  <c r="Q10" i="2" s="1"/>
  <c r="AE48" i="1"/>
  <c r="P10" i="2" s="1"/>
  <c r="AD48" i="1"/>
  <c r="O10" i="2" s="1"/>
  <c r="AC48" i="1"/>
  <c r="N10" i="2" s="1"/>
  <c r="AB48" i="1"/>
  <c r="M10" i="2" s="1"/>
  <c r="AA48" i="1"/>
  <c r="L10" i="2" s="1"/>
  <c r="Z48" i="1"/>
  <c r="K10" i="2" s="1"/>
  <c r="Y48" i="1"/>
  <c r="J10" i="2" s="1"/>
  <c r="X48" i="1"/>
  <c r="I10" i="2" s="1"/>
  <c r="W48" i="1"/>
  <c r="H10" i="2" s="1"/>
  <c r="V48" i="1"/>
  <c r="G10" i="2" s="1"/>
  <c r="U48" i="1"/>
  <c r="F10" i="2" s="1"/>
  <c r="AI47" i="1"/>
  <c r="T9" i="2" s="1"/>
  <c r="AH47" i="1"/>
  <c r="S9" i="2" s="1"/>
  <c r="AG47" i="1"/>
  <c r="R9" i="2" s="1"/>
  <c r="AF47" i="1"/>
  <c r="Q9" i="2" s="1"/>
  <c r="AE47" i="1"/>
  <c r="P9" i="2" s="1"/>
  <c r="AD47" i="1"/>
  <c r="O9" i="2" s="1"/>
  <c r="AC47" i="1"/>
  <c r="N9" i="2" s="1"/>
  <c r="AB47" i="1"/>
  <c r="M9" i="2" s="1"/>
  <c r="AA47" i="1"/>
  <c r="L9" i="2" s="1"/>
  <c r="Z47" i="1"/>
  <c r="K9" i="2" s="1"/>
  <c r="Y47" i="1"/>
  <c r="J9" i="2" s="1"/>
  <c r="X47" i="1"/>
  <c r="I9" i="2" s="1"/>
  <c r="W47" i="1"/>
  <c r="H9" i="2" s="1"/>
  <c r="V47" i="1"/>
  <c r="G9" i="2" s="1"/>
  <c r="U47" i="1"/>
  <c r="F9" i="2" s="1"/>
  <c r="V9" s="1"/>
  <c r="AI46" i="1"/>
  <c r="T8" i="2" s="1"/>
  <c r="AH46" i="1"/>
  <c r="S8" i="2" s="1"/>
  <c r="AG46" i="1"/>
  <c r="R8" i="2" s="1"/>
  <c r="AF46" i="1"/>
  <c r="Q8" i="2" s="1"/>
  <c r="AE46" i="1"/>
  <c r="P8" i="2" s="1"/>
  <c r="AD46" i="1"/>
  <c r="O8" i="2" s="1"/>
  <c r="AC46" i="1"/>
  <c r="N8" i="2" s="1"/>
  <c r="AB46" i="1"/>
  <c r="M8" i="2" s="1"/>
  <c r="AA46" i="1"/>
  <c r="L8" i="2" s="1"/>
  <c r="Z46" i="1"/>
  <c r="K8" i="2" s="1"/>
  <c r="Y46" i="1"/>
  <c r="J8" i="2" s="1"/>
  <c r="X46" i="1"/>
  <c r="I8" i="2" s="1"/>
  <c r="W46" i="1"/>
  <c r="H8" i="2" s="1"/>
  <c r="V46" i="1"/>
  <c r="G8" i="2" s="1"/>
  <c r="U46" i="1"/>
  <c r="F8" i="2" s="1"/>
  <c r="AI45" i="1"/>
  <c r="T7" i="2" s="1"/>
  <c r="AH45" i="1"/>
  <c r="S7" i="2" s="1"/>
  <c r="AG45" i="1"/>
  <c r="R7" i="2" s="1"/>
  <c r="AF45" i="1"/>
  <c r="Q7" i="2" s="1"/>
  <c r="AE45" i="1"/>
  <c r="P7" i="2" s="1"/>
  <c r="AD45" i="1"/>
  <c r="O7" i="2" s="1"/>
  <c r="AC45" i="1"/>
  <c r="N7" i="2" s="1"/>
  <c r="AB45" i="1"/>
  <c r="M7" i="2" s="1"/>
  <c r="AA45" i="1"/>
  <c r="L7" i="2" s="1"/>
  <c r="Z45" i="1"/>
  <c r="K7" i="2" s="1"/>
  <c r="Y45" i="1"/>
  <c r="J7" i="2" s="1"/>
  <c r="X45" i="1"/>
  <c r="I7" i="2" s="1"/>
  <c r="W45" i="1"/>
  <c r="H7" i="2" s="1"/>
  <c r="V45" i="1"/>
  <c r="G7" i="2" s="1"/>
  <c r="U45" i="1"/>
  <c r="F7" i="2" s="1"/>
  <c r="V7" s="1"/>
  <c r="AI44" i="1"/>
  <c r="T6" i="2" s="1"/>
  <c r="AH44" i="1"/>
  <c r="S6" i="2" s="1"/>
  <c r="AG44" i="1"/>
  <c r="R6" i="2" s="1"/>
  <c r="AF44" i="1"/>
  <c r="Q6" i="2" s="1"/>
  <c r="AE44" i="1"/>
  <c r="P6" i="2" s="1"/>
  <c r="AD44" i="1"/>
  <c r="O6" i="2" s="1"/>
  <c r="AC44" i="1"/>
  <c r="N6" i="2" s="1"/>
  <c r="AB44" i="1"/>
  <c r="M6" i="2" s="1"/>
  <c r="AA44" i="1"/>
  <c r="L6" i="2" s="1"/>
  <c r="Z44" i="1"/>
  <c r="K6" i="2" s="1"/>
  <c r="Y44" i="1"/>
  <c r="J6" i="2" s="1"/>
  <c r="X44" i="1"/>
  <c r="I6" i="2" s="1"/>
  <c r="W44" i="1"/>
  <c r="H6" i="2" s="1"/>
  <c r="V44" i="1"/>
  <c r="G6" i="2" s="1"/>
  <c r="U44" i="1"/>
  <c r="F6" i="2" s="1"/>
  <c r="AI42" i="1"/>
  <c r="T4" i="2" s="1"/>
  <c r="AH42" i="1"/>
  <c r="S4" i="2" s="1"/>
  <c r="AG42" i="1"/>
  <c r="R4" i="2" s="1"/>
  <c r="AF42" i="1"/>
  <c r="Q4" i="2" s="1"/>
  <c r="AE42" i="1"/>
  <c r="P4" i="2" s="1"/>
  <c r="AD42" i="1"/>
  <c r="O4" i="2" s="1"/>
  <c r="AC42" i="1"/>
  <c r="N4" i="2" s="1"/>
  <c r="AB42" i="1"/>
  <c r="M4" i="2" s="1"/>
  <c r="AA42" i="1"/>
  <c r="L4" i="2" s="1"/>
  <c r="Z42" i="1"/>
  <c r="K4" i="2" s="1"/>
  <c r="Y42" i="1"/>
  <c r="J4" i="2" s="1"/>
  <c r="X42" i="1"/>
  <c r="I4" i="2" s="1"/>
  <c r="W42" i="1"/>
  <c r="H4" i="2" s="1"/>
  <c r="V42" i="1"/>
  <c r="G4" i="2" s="1"/>
  <c r="U42" i="1"/>
  <c r="F4" i="2" s="1"/>
  <c r="V4" s="1"/>
  <c r="AI41" i="1"/>
  <c r="AH41"/>
  <c r="AG41"/>
  <c r="AF41"/>
  <c r="AE41"/>
  <c r="AD41"/>
  <c r="AC41"/>
  <c r="AB41"/>
  <c r="AA41"/>
  <c r="Z41"/>
  <c r="Y41"/>
  <c r="X41"/>
  <c r="W41"/>
  <c r="V41"/>
  <c r="U41"/>
  <c r="AI35"/>
  <c r="P35" i="3" s="1"/>
  <c r="P71" s="1"/>
  <c r="AH35" i="1"/>
  <c r="O35" i="3" s="1"/>
  <c r="AG35" i="1"/>
  <c r="N35" i="3" s="1"/>
  <c r="N71" s="1"/>
  <c r="AF35" i="1"/>
  <c r="M35" i="3" s="1"/>
  <c r="AE35" i="1"/>
  <c r="L35" i="3" s="1"/>
  <c r="L71" s="1"/>
  <c r="AD35" i="1"/>
  <c r="K35" i="3" s="1"/>
  <c r="AC35" i="1"/>
  <c r="J35" i="3" s="1"/>
  <c r="J71" s="1"/>
  <c r="AB35" i="1"/>
  <c r="I35" i="3" s="1"/>
  <c r="AA35" i="1"/>
  <c r="H35" i="3" s="1"/>
  <c r="H71" s="1"/>
  <c r="Z35" i="1"/>
  <c r="G35" i="3" s="1"/>
  <c r="Y35" i="1"/>
  <c r="F35" i="3" s="1"/>
  <c r="F71" s="1"/>
  <c r="X35" i="1"/>
  <c r="E35" i="3" s="1"/>
  <c r="W35" i="1"/>
  <c r="D35" i="3" s="1"/>
  <c r="D71" s="1"/>
  <c r="V35" i="1"/>
  <c r="C35" i="3" s="1"/>
  <c r="U35" i="1"/>
  <c r="B35" i="3" s="1"/>
  <c r="AI34" i="1"/>
  <c r="P34" i="3" s="1"/>
  <c r="AH34" i="1"/>
  <c r="O34" i="3" s="1"/>
  <c r="AG34" i="1"/>
  <c r="N34" i="3" s="1"/>
  <c r="AF34" i="1"/>
  <c r="M34" i="3" s="1"/>
  <c r="AE34" i="1"/>
  <c r="L34" i="3" s="1"/>
  <c r="AD34" i="1"/>
  <c r="K34" i="3" s="1"/>
  <c r="AC34" i="1"/>
  <c r="J34" i="3" s="1"/>
  <c r="AB34" i="1"/>
  <c r="I34" i="3" s="1"/>
  <c r="AA34" i="1"/>
  <c r="H34" i="3" s="1"/>
  <c r="Z34" i="1"/>
  <c r="G34" i="3" s="1"/>
  <c r="Y34" i="1"/>
  <c r="F34" i="3" s="1"/>
  <c r="X34" i="1"/>
  <c r="E34" i="3" s="1"/>
  <c r="W34" i="1"/>
  <c r="D34" i="3" s="1"/>
  <c r="V34" i="1"/>
  <c r="C34" i="3" s="1"/>
  <c r="U34" i="1"/>
  <c r="B34" i="3" s="1"/>
  <c r="AI33" i="1"/>
  <c r="P33" i="3" s="1"/>
  <c r="AH33" i="1"/>
  <c r="O33" i="3" s="1"/>
  <c r="AG33" i="1"/>
  <c r="N33" i="3" s="1"/>
  <c r="N69" s="1"/>
  <c r="AF33" i="1"/>
  <c r="M33" i="3" s="1"/>
  <c r="AE33" i="1"/>
  <c r="L33" i="3" s="1"/>
  <c r="L69" s="1"/>
  <c r="AD33" i="1"/>
  <c r="K33" i="3" s="1"/>
  <c r="AC33" i="1"/>
  <c r="J33" i="3" s="1"/>
  <c r="J69" s="1"/>
  <c r="AB33" i="1"/>
  <c r="I33" i="3" s="1"/>
  <c r="AA33" i="1"/>
  <c r="H33" i="3" s="1"/>
  <c r="H69" s="1"/>
  <c r="Z33" i="1"/>
  <c r="G33" i="3" s="1"/>
  <c r="Y33" i="1"/>
  <c r="F33" i="3" s="1"/>
  <c r="F69" s="1"/>
  <c r="X33" i="1"/>
  <c r="E33" i="3" s="1"/>
  <c r="W33" i="1"/>
  <c r="D33" i="3" s="1"/>
  <c r="D69" s="1"/>
  <c r="V33" i="1"/>
  <c r="C33" i="3" s="1"/>
  <c r="U33" i="1"/>
  <c r="B33" i="3" s="1"/>
  <c r="AI32" i="1"/>
  <c r="P32" i="3" s="1"/>
  <c r="AH32" i="1"/>
  <c r="O32" i="3" s="1"/>
  <c r="AG32" i="1"/>
  <c r="N32" i="3" s="1"/>
  <c r="AF32" i="1"/>
  <c r="M32" i="3" s="1"/>
  <c r="AE32" i="1"/>
  <c r="L32" i="3" s="1"/>
  <c r="AD32" i="1"/>
  <c r="K32" i="3" s="1"/>
  <c r="AC32" i="1"/>
  <c r="J32" i="3" s="1"/>
  <c r="AB32" i="1"/>
  <c r="I32" i="3" s="1"/>
  <c r="AA32" i="1"/>
  <c r="H32" i="3" s="1"/>
  <c r="Z32" i="1"/>
  <c r="G32" i="3" s="1"/>
  <c r="Y32" i="1"/>
  <c r="F32" i="3" s="1"/>
  <c r="X32" i="1"/>
  <c r="E32" i="3" s="1"/>
  <c r="W32" i="1"/>
  <c r="D32" i="3" s="1"/>
  <c r="V32" i="1"/>
  <c r="C32" i="3" s="1"/>
  <c r="U32" i="1"/>
  <c r="B32" i="3" s="1"/>
  <c r="AI31" i="1"/>
  <c r="P31" i="3" s="1"/>
  <c r="AH31" i="1"/>
  <c r="O31" i="3" s="1"/>
  <c r="AG31" i="1"/>
  <c r="N31" i="3" s="1"/>
  <c r="AF31" i="1"/>
  <c r="M31" i="3" s="1"/>
  <c r="AE31" i="1"/>
  <c r="L31" i="3" s="1"/>
  <c r="L67" s="1"/>
  <c r="AD31" i="1"/>
  <c r="K31" i="3" s="1"/>
  <c r="AC31" i="1"/>
  <c r="J31" i="3" s="1"/>
  <c r="J67" s="1"/>
  <c r="AB31" i="1"/>
  <c r="I31" i="3" s="1"/>
  <c r="AA31" i="1"/>
  <c r="H31" i="3" s="1"/>
  <c r="H67" s="1"/>
  <c r="Z31" i="1"/>
  <c r="G31" i="3" s="1"/>
  <c r="Y31" i="1"/>
  <c r="F31" i="3" s="1"/>
  <c r="F67" s="1"/>
  <c r="X31" i="1"/>
  <c r="E31" i="3" s="1"/>
  <c r="W31" i="1"/>
  <c r="D31" i="3" s="1"/>
  <c r="D67" s="1"/>
  <c r="V31" i="1"/>
  <c r="C31" i="3" s="1"/>
  <c r="U31" i="1"/>
  <c r="B31" i="3" s="1"/>
  <c r="AI30" i="1"/>
  <c r="P30" i="3" s="1"/>
  <c r="AH30" i="1"/>
  <c r="O30" i="3" s="1"/>
  <c r="AG30" i="1"/>
  <c r="N30" i="3" s="1"/>
  <c r="AF30" i="1"/>
  <c r="M30" i="3" s="1"/>
  <c r="AE30" i="1"/>
  <c r="L30" i="3" s="1"/>
  <c r="AD30" i="1"/>
  <c r="K30" i="3" s="1"/>
  <c r="AC30" i="1"/>
  <c r="J30" i="3" s="1"/>
  <c r="AB30" i="1"/>
  <c r="I30" i="3" s="1"/>
  <c r="AA30" i="1"/>
  <c r="H30" i="3" s="1"/>
  <c r="Z30" i="1"/>
  <c r="G30" i="3" s="1"/>
  <c r="Y30" i="1"/>
  <c r="F30" i="3" s="1"/>
  <c r="X30" i="1"/>
  <c r="E30" i="3" s="1"/>
  <c r="W30" i="1"/>
  <c r="D30" i="3" s="1"/>
  <c r="V30" i="1"/>
  <c r="C30" i="3" s="1"/>
  <c r="U30" i="1"/>
  <c r="B30" i="3" s="1"/>
  <c r="AI29" i="1"/>
  <c r="P29" i="3" s="1"/>
  <c r="AH29" i="1"/>
  <c r="O29" i="3" s="1"/>
  <c r="AG29" i="1"/>
  <c r="N29" i="3" s="1"/>
  <c r="AF29" i="1"/>
  <c r="M29" i="3" s="1"/>
  <c r="AE29" i="1"/>
  <c r="L29" i="3" s="1"/>
  <c r="AD29" i="1"/>
  <c r="K29" i="3" s="1"/>
  <c r="AC29" i="1"/>
  <c r="J29" i="3" s="1"/>
  <c r="J65" s="1"/>
  <c r="AB29" i="1"/>
  <c r="I29" i="3" s="1"/>
  <c r="AA29" i="1"/>
  <c r="H29" i="3" s="1"/>
  <c r="H65" s="1"/>
  <c r="Z29" i="1"/>
  <c r="G29" i="3" s="1"/>
  <c r="Y29" i="1"/>
  <c r="F29" i="3" s="1"/>
  <c r="F65" s="1"/>
  <c r="X29" i="1"/>
  <c r="E29" i="3" s="1"/>
  <c r="W29" i="1"/>
  <c r="D29" i="3" s="1"/>
  <c r="D65" s="1"/>
  <c r="V29" i="1"/>
  <c r="C29" i="3" s="1"/>
  <c r="U29" i="1"/>
  <c r="B29" i="3" s="1"/>
  <c r="AI28" i="1"/>
  <c r="P28" i="3" s="1"/>
  <c r="AH28" i="1"/>
  <c r="O28" i="3" s="1"/>
  <c r="AG28" i="1"/>
  <c r="N28" i="3" s="1"/>
  <c r="AF28" i="1"/>
  <c r="M28" i="3" s="1"/>
  <c r="AE28" i="1"/>
  <c r="L28" i="3" s="1"/>
  <c r="AD28" i="1"/>
  <c r="K28" i="3" s="1"/>
  <c r="AC28" i="1"/>
  <c r="J28" i="3" s="1"/>
  <c r="AB28" i="1"/>
  <c r="I28" i="3" s="1"/>
  <c r="AA28" i="1"/>
  <c r="H28" i="3" s="1"/>
  <c r="Z28" i="1"/>
  <c r="G28" i="3" s="1"/>
  <c r="Y28" i="1"/>
  <c r="F28" i="3" s="1"/>
  <c r="X28" i="1"/>
  <c r="E28" i="3" s="1"/>
  <c r="W28" i="1"/>
  <c r="D28" i="3" s="1"/>
  <c r="V28" i="1"/>
  <c r="C28" i="3" s="1"/>
  <c r="U28" i="1"/>
  <c r="B28" i="3" s="1"/>
  <c r="AI27" i="1"/>
  <c r="P27" i="3" s="1"/>
  <c r="AH27" i="1"/>
  <c r="O27" i="3" s="1"/>
  <c r="AG27" i="1"/>
  <c r="N27" i="3" s="1"/>
  <c r="AF27" i="1"/>
  <c r="M27" i="3" s="1"/>
  <c r="AE27" i="1"/>
  <c r="L27" i="3" s="1"/>
  <c r="AD27" i="1"/>
  <c r="K27" i="3" s="1"/>
  <c r="AC27" i="1"/>
  <c r="J27" i="3" s="1"/>
  <c r="AB27" i="1"/>
  <c r="I27" i="3" s="1"/>
  <c r="AA27" i="1"/>
  <c r="H27" i="3" s="1"/>
  <c r="Z27" i="1"/>
  <c r="G27" i="3" s="1"/>
  <c r="Y27" i="1"/>
  <c r="F27" i="3" s="1"/>
  <c r="X27" i="1"/>
  <c r="E27" i="3" s="1"/>
  <c r="W27" i="1"/>
  <c r="D27" i="3" s="1"/>
  <c r="V27" i="1"/>
  <c r="C27" i="3" s="1"/>
  <c r="U27" i="1"/>
  <c r="B27" i="3" s="1"/>
  <c r="AI26" i="1"/>
  <c r="P26" i="3" s="1"/>
  <c r="AH26" i="1"/>
  <c r="O26" i="3" s="1"/>
  <c r="AG26" i="1"/>
  <c r="N26" i="3" s="1"/>
  <c r="AF26" i="1"/>
  <c r="M26" i="3" s="1"/>
  <c r="AE26" i="1"/>
  <c r="L26" i="3" s="1"/>
  <c r="AD26" i="1"/>
  <c r="K26" i="3" s="1"/>
  <c r="AC26" i="1"/>
  <c r="J26" i="3" s="1"/>
  <c r="AB26" i="1"/>
  <c r="I26" i="3" s="1"/>
  <c r="AA26" i="1"/>
  <c r="H26" i="3" s="1"/>
  <c r="Z26" i="1"/>
  <c r="G26" i="3" s="1"/>
  <c r="Y26" i="1"/>
  <c r="F26" i="3" s="1"/>
  <c r="X26" i="1"/>
  <c r="E26" i="3" s="1"/>
  <c r="W26" i="1"/>
  <c r="D26" i="3" s="1"/>
  <c r="V26" i="1"/>
  <c r="C26" i="3" s="1"/>
  <c r="U26" i="1"/>
  <c r="B26" i="3" s="1"/>
  <c r="AI25" i="1"/>
  <c r="P25" i="3" s="1"/>
  <c r="AH25" i="1"/>
  <c r="O25" i="3" s="1"/>
  <c r="AG25" i="1"/>
  <c r="N25" i="3" s="1"/>
  <c r="AF25" i="1"/>
  <c r="M25" i="3" s="1"/>
  <c r="AE25" i="1"/>
  <c r="L25" i="3" s="1"/>
  <c r="AD25" i="1"/>
  <c r="K25" i="3" s="1"/>
  <c r="AC25" i="1"/>
  <c r="J25" i="3" s="1"/>
  <c r="J61" s="1"/>
  <c r="AB25" i="1"/>
  <c r="I25" i="3" s="1"/>
  <c r="AA25" i="1"/>
  <c r="H25" i="3" s="1"/>
  <c r="H61" s="1"/>
  <c r="Z25" i="1"/>
  <c r="G25" i="3" s="1"/>
  <c r="Y25" i="1"/>
  <c r="F25" i="3" s="1"/>
  <c r="F61" s="1"/>
  <c r="X25" i="1"/>
  <c r="E25" i="3" s="1"/>
  <c r="W25" i="1"/>
  <c r="D25" i="3" s="1"/>
  <c r="D61" s="1"/>
  <c r="V25" i="1"/>
  <c r="C25" i="3" s="1"/>
  <c r="U25" i="1"/>
  <c r="B25" i="3" s="1"/>
  <c r="AI24" i="1"/>
  <c r="P24" i="3" s="1"/>
  <c r="AH24" i="1"/>
  <c r="O24" i="3" s="1"/>
  <c r="AG24" i="1"/>
  <c r="N24" i="3" s="1"/>
  <c r="AF24" i="1"/>
  <c r="M24" i="3" s="1"/>
  <c r="AE24" i="1"/>
  <c r="L24" i="3" s="1"/>
  <c r="AD24" i="1"/>
  <c r="K24" i="3" s="1"/>
  <c r="AC24" i="1"/>
  <c r="J24" i="3" s="1"/>
  <c r="AB24" i="1"/>
  <c r="I24" i="3" s="1"/>
  <c r="AA24" i="1"/>
  <c r="H24" i="3" s="1"/>
  <c r="Z24" i="1"/>
  <c r="G24" i="3" s="1"/>
  <c r="Y24" i="1"/>
  <c r="F24" i="3" s="1"/>
  <c r="X24" i="1"/>
  <c r="E24" i="3" s="1"/>
  <c r="W24" i="1"/>
  <c r="D24" i="3" s="1"/>
  <c r="V24" i="1"/>
  <c r="C24" i="3" s="1"/>
  <c r="U24" i="1"/>
  <c r="B24" i="3" s="1"/>
  <c r="AI22" i="1"/>
  <c r="P22" i="3" s="1"/>
  <c r="AH22" i="1"/>
  <c r="O22" i="3" s="1"/>
  <c r="AG22" i="1"/>
  <c r="N22" i="3" s="1"/>
  <c r="AF22" i="1"/>
  <c r="M22" i="3" s="1"/>
  <c r="AE22" i="1"/>
  <c r="L22" i="3" s="1"/>
  <c r="AD22" i="1"/>
  <c r="K22" i="3" s="1"/>
  <c r="AC22" i="1"/>
  <c r="J22" i="3" s="1"/>
  <c r="AB22" i="1"/>
  <c r="I22" i="3" s="1"/>
  <c r="AA22" i="1"/>
  <c r="H22" i="3" s="1"/>
  <c r="Z22" i="1"/>
  <c r="G22" i="3" s="1"/>
  <c r="Y22" i="1"/>
  <c r="F22" i="3" s="1"/>
  <c r="X22" i="1"/>
  <c r="E22" i="3" s="1"/>
  <c r="W22" i="1"/>
  <c r="D22" i="3" s="1"/>
  <c r="V22" i="1"/>
  <c r="C22" i="3" s="1"/>
  <c r="U22" i="1"/>
  <c r="B22" i="3" s="1"/>
  <c r="AI21" i="1"/>
  <c r="P21" i="3" s="1"/>
  <c r="AH21" i="1"/>
  <c r="O21" i="3" s="1"/>
  <c r="AG21" i="1"/>
  <c r="N21" i="3" s="1"/>
  <c r="AF21" i="1"/>
  <c r="M21" i="3" s="1"/>
  <c r="AE21" i="1"/>
  <c r="L21" i="3" s="1"/>
  <c r="AD21" i="1"/>
  <c r="K21" i="3" s="1"/>
  <c r="AC21" i="1"/>
  <c r="J21" i="3" s="1"/>
  <c r="AB21" i="1"/>
  <c r="I21" i="3" s="1"/>
  <c r="Z21" i="1"/>
  <c r="G21" i="3" s="1"/>
  <c r="Y21" i="1"/>
  <c r="F21" i="3" s="1"/>
  <c r="X21" i="1"/>
  <c r="E21" i="3" s="1"/>
  <c r="W21" i="1"/>
  <c r="D21" i="3" s="1"/>
  <c r="V21" i="1"/>
  <c r="C21" i="3" s="1"/>
  <c r="U21" i="1"/>
  <c r="B21" i="3" s="1"/>
  <c r="AI20" i="1"/>
  <c r="P20" i="3" s="1"/>
  <c r="AH20" i="1"/>
  <c r="O20" i="3" s="1"/>
  <c r="AG20" i="1"/>
  <c r="N20" i="3" s="1"/>
  <c r="AF20" i="1"/>
  <c r="M20" i="3" s="1"/>
  <c r="AE20" i="1"/>
  <c r="L20" i="3" s="1"/>
  <c r="AD20" i="1"/>
  <c r="K20" i="3" s="1"/>
  <c r="AC20" i="1"/>
  <c r="J20" i="3" s="1"/>
  <c r="AB20" i="1"/>
  <c r="I20" i="3" s="1"/>
  <c r="AA20" i="1"/>
  <c r="H20" i="3" s="1"/>
  <c r="Z20" i="1"/>
  <c r="G20" i="3" s="1"/>
  <c r="Y20" i="1"/>
  <c r="F20" i="3" s="1"/>
  <c r="X20" i="1"/>
  <c r="E20" i="3" s="1"/>
  <c r="W20" i="1"/>
  <c r="D20" i="3" s="1"/>
  <c r="V20" i="1"/>
  <c r="C20" i="3" s="1"/>
  <c r="U20" i="1"/>
  <c r="B20" i="3" s="1"/>
  <c r="AI19" i="1"/>
  <c r="P19" i="3" s="1"/>
  <c r="AG19" i="1"/>
  <c r="N19" i="3" s="1"/>
  <c r="AE19" i="1"/>
  <c r="L19" i="3" s="1"/>
  <c r="AC19" i="1"/>
  <c r="J19" i="3" s="1"/>
  <c r="AA19" i="1"/>
  <c r="H19" i="3" s="1"/>
  <c r="Y19" i="1"/>
  <c r="F19" i="3" s="1"/>
  <c r="W19" i="1"/>
  <c r="D19" i="3" s="1"/>
  <c r="U19" i="1"/>
  <c r="B19" i="3" s="1"/>
  <c r="AI17" i="1"/>
  <c r="P17" i="3" s="1"/>
  <c r="AH17" i="1"/>
  <c r="O17" i="3" s="1"/>
  <c r="AG17" i="1"/>
  <c r="N17" i="3" s="1"/>
  <c r="AF17" i="1"/>
  <c r="M17" i="3" s="1"/>
  <c r="AE17" i="1"/>
  <c r="L17" i="3" s="1"/>
  <c r="AD17" i="1"/>
  <c r="K17" i="3" s="1"/>
  <c r="AC17" i="1"/>
  <c r="J17" i="3" s="1"/>
  <c r="AB17" i="1"/>
  <c r="I17" i="3" s="1"/>
  <c r="AA17" i="1"/>
  <c r="H17" i="3" s="1"/>
  <c r="Z17" i="1"/>
  <c r="G17" i="3" s="1"/>
  <c r="Y17" i="1"/>
  <c r="F17" i="3" s="1"/>
  <c r="X17" i="1"/>
  <c r="E17" i="3" s="1"/>
  <c r="W17" i="1"/>
  <c r="D17" i="3" s="1"/>
  <c r="V17" i="1"/>
  <c r="C17" i="3" s="1"/>
  <c r="U17" i="1"/>
  <c r="B17" i="3" s="1"/>
  <c r="AI16" i="1"/>
  <c r="P16" i="3" s="1"/>
  <c r="AH16" i="1"/>
  <c r="O16" i="3" s="1"/>
  <c r="AG16" i="1"/>
  <c r="N16" i="3" s="1"/>
  <c r="AF16" i="1"/>
  <c r="M16" i="3" s="1"/>
  <c r="AE16" i="1"/>
  <c r="L16" i="3" s="1"/>
  <c r="AD16" i="1"/>
  <c r="K16" i="3" s="1"/>
  <c r="AC16" i="1"/>
  <c r="J16" i="3" s="1"/>
  <c r="AB16" i="1"/>
  <c r="I16" i="3" s="1"/>
  <c r="AA16" i="1"/>
  <c r="H16" i="3" s="1"/>
  <c r="Z16" i="1"/>
  <c r="G16" i="3" s="1"/>
  <c r="Y16" i="1"/>
  <c r="F16" i="3" s="1"/>
  <c r="X16" i="1"/>
  <c r="E16" i="3" s="1"/>
  <c r="W16" i="1"/>
  <c r="D16" i="3" s="1"/>
  <c r="V16" i="1"/>
  <c r="C16" i="3" s="1"/>
  <c r="U16" i="1"/>
  <c r="B16" i="3" s="1"/>
  <c r="AI15" i="1"/>
  <c r="P15" i="3" s="1"/>
  <c r="AH15" i="1"/>
  <c r="O15" i="3" s="1"/>
  <c r="AG15" i="1"/>
  <c r="N15" i="3" s="1"/>
  <c r="AF15" i="1"/>
  <c r="M15" i="3" s="1"/>
  <c r="AE15" i="1"/>
  <c r="L15" i="3" s="1"/>
  <c r="AD15" i="1"/>
  <c r="K15" i="3" s="1"/>
  <c r="AC15" i="1"/>
  <c r="J15" i="3" s="1"/>
  <c r="AB15" i="1"/>
  <c r="I15" i="3" s="1"/>
  <c r="AA15" i="1"/>
  <c r="H15" i="3" s="1"/>
  <c r="Z15" i="1"/>
  <c r="G15" i="3" s="1"/>
  <c r="Y15" i="1"/>
  <c r="F15" i="3" s="1"/>
  <c r="X15" i="1"/>
  <c r="E15" i="3" s="1"/>
  <c r="W15" i="1"/>
  <c r="D15" i="3" s="1"/>
  <c r="V15" i="1"/>
  <c r="C15" i="3" s="1"/>
  <c r="U15" i="1"/>
  <c r="B15" i="3" s="1"/>
  <c r="AI14" i="1"/>
  <c r="P14" i="3" s="1"/>
  <c r="AH14" i="1"/>
  <c r="O14" i="3" s="1"/>
  <c r="AG14" i="1"/>
  <c r="N14" i="3" s="1"/>
  <c r="AF14" i="1"/>
  <c r="M14" i="3" s="1"/>
  <c r="AE14" i="1"/>
  <c r="L14" i="3" s="1"/>
  <c r="AD14" i="1"/>
  <c r="K14" i="3" s="1"/>
  <c r="AC14" i="1"/>
  <c r="J14" i="3" s="1"/>
  <c r="AB14" i="1"/>
  <c r="I14" i="3" s="1"/>
  <c r="AA14" i="1"/>
  <c r="H14" i="3" s="1"/>
  <c r="Z14" i="1"/>
  <c r="G14" i="3" s="1"/>
  <c r="Y14" i="1"/>
  <c r="F14" i="3" s="1"/>
  <c r="X14" i="1"/>
  <c r="E14" i="3" s="1"/>
  <c r="W14" i="1"/>
  <c r="D14" i="3" s="1"/>
  <c r="V14" i="1"/>
  <c r="C14" i="3" s="1"/>
  <c r="U14" i="1"/>
  <c r="B14" i="3" s="1"/>
  <c r="AI13" i="1"/>
  <c r="P13" i="3" s="1"/>
  <c r="AH13" i="1"/>
  <c r="O13" i="3" s="1"/>
  <c r="AG13" i="1"/>
  <c r="N13" i="3" s="1"/>
  <c r="AF13" i="1"/>
  <c r="M13" i="3" s="1"/>
  <c r="AE13" i="1"/>
  <c r="L13" i="3" s="1"/>
  <c r="AD13" i="1"/>
  <c r="K13" i="3" s="1"/>
  <c r="AC13" i="1"/>
  <c r="J13" i="3" s="1"/>
  <c r="AB13" i="1"/>
  <c r="I13" i="3" s="1"/>
  <c r="AA13" i="1"/>
  <c r="H13" i="3" s="1"/>
  <c r="Z13" i="1"/>
  <c r="G13" i="3" s="1"/>
  <c r="Y13" i="1"/>
  <c r="F13" i="3" s="1"/>
  <c r="X13" i="1"/>
  <c r="E13" i="3" s="1"/>
  <c r="W13" i="1"/>
  <c r="D13" i="3" s="1"/>
  <c r="V13" i="1"/>
  <c r="C13" i="3" s="1"/>
  <c r="U13" i="1"/>
  <c r="B13" i="3" s="1"/>
  <c r="AI12" i="1"/>
  <c r="P12" i="3" s="1"/>
  <c r="AH12" i="1"/>
  <c r="O12" i="3" s="1"/>
  <c r="AG12" i="1"/>
  <c r="N12" i="3" s="1"/>
  <c r="AF12" i="1"/>
  <c r="M12" i="3" s="1"/>
  <c r="AE12" i="1"/>
  <c r="L12" i="3" s="1"/>
  <c r="AD12" i="1"/>
  <c r="K12" i="3" s="1"/>
  <c r="AC12" i="1"/>
  <c r="J12" i="3" s="1"/>
  <c r="AB12" i="1"/>
  <c r="I12" i="3" s="1"/>
  <c r="AA12" i="1"/>
  <c r="H12" i="3" s="1"/>
  <c r="Z12" i="1"/>
  <c r="G12" i="3" s="1"/>
  <c r="Y12" i="1"/>
  <c r="F12" i="3" s="1"/>
  <c r="X12" i="1"/>
  <c r="E12" i="3" s="1"/>
  <c r="W12" i="1"/>
  <c r="D12" i="3" s="1"/>
  <c r="V12" i="1"/>
  <c r="C12" i="3" s="1"/>
  <c r="U12" i="1"/>
  <c r="B12" i="3" s="1"/>
  <c r="AI11" i="1"/>
  <c r="P11" i="3" s="1"/>
  <c r="AH11" i="1"/>
  <c r="O11" i="3" s="1"/>
  <c r="AG11" i="1"/>
  <c r="N11" i="3" s="1"/>
  <c r="AF11" i="1"/>
  <c r="M11" i="3" s="1"/>
  <c r="AE11" i="1"/>
  <c r="L11" i="3" s="1"/>
  <c r="AD11" i="1"/>
  <c r="K11" i="3" s="1"/>
  <c r="AC11" i="1"/>
  <c r="J11" i="3" s="1"/>
  <c r="AB11" i="1"/>
  <c r="I11" i="3" s="1"/>
  <c r="AA11" i="1"/>
  <c r="H11" i="3" s="1"/>
  <c r="Z11" i="1"/>
  <c r="G11" i="3" s="1"/>
  <c r="Y11" i="1"/>
  <c r="F11" i="3" s="1"/>
  <c r="X11" i="1"/>
  <c r="E11" i="3" s="1"/>
  <c r="W11" i="1"/>
  <c r="D11" i="3" s="1"/>
  <c r="V11" i="1"/>
  <c r="C11" i="3" s="1"/>
  <c r="U11" i="1"/>
  <c r="B11" i="3" s="1"/>
  <c r="AI10" i="1"/>
  <c r="P10" i="3" s="1"/>
  <c r="AH10" i="1"/>
  <c r="O10" i="3" s="1"/>
  <c r="AG10" i="1"/>
  <c r="N10" i="3" s="1"/>
  <c r="AF10" i="1"/>
  <c r="M10" i="3" s="1"/>
  <c r="AE10" i="1"/>
  <c r="L10" i="3" s="1"/>
  <c r="AD10" i="1"/>
  <c r="K10" i="3" s="1"/>
  <c r="AC10" i="1"/>
  <c r="J10" i="3" s="1"/>
  <c r="AB10" i="1"/>
  <c r="I10" i="3" s="1"/>
  <c r="AA10" i="1"/>
  <c r="H10" i="3" s="1"/>
  <c r="Z10" i="1"/>
  <c r="G10" i="3" s="1"/>
  <c r="Y10" i="1"/>
  <c r="F10" i="3" s="1"/>
  <c r="X10" i="1"/>
  <c r="E10" i="3" s="1"/>
  <c r="W10" i="1"/>
  <c r="D10" i="3" s="1"/>
  <c r="V10" i="1"/>
  <c r="C10" i="3" s="1"/>
  <c r="U10" i="1"/>
  <c r="B10" i="3" s="1"/>
  <c r="AI9" i="1"/>
  <c r="P9" i="3" s="1"/>
  <c r="AH9" i="1"/>
  <c r="O9" i="3" s="1"/>
  <c r="AG9" i="1"/>
  <c r="N9" i="3" s="1"/>
  <c r="AF9" i="1"/>
  <c r="M9" i="3" s="1"/>
  <c r="AE9" i="1"/>
  <c r="L9" i="3" s="1"/>
  <c r="AD9" i="1"/>
  <c r="K9" i="3" s="1"/>
  <c r="AC9" i="1"/>
  <c r="J9" i="3" s="1"/>
  <c r="AB9" i="1"/>
  <c r="I9" i="3" s="1"/>
  <c r="AA9" i="1"/>
  <c r="H9" i="3" s="1"/>
  <c r="Z9" i="1"/>
  <c r="G9" i="3" s="1"/>
  <c r="Y9" i="1"/>
  <c r="F9" i="3" s="1"/>
  <c r="X9" i="1"/>
  <c r="E9" i="3" s="1"/>
  <c r="W9" i="1"/>
  <c r="D9" i="3" s="1"/>
  <c r="V9" i="1"/>
  <c r="C9" i="3" s="1"/>
  <c r="U9" i="1"/>
  <c r="B9" i="3" s="1"/>
  <c r="AI8" i="1"/>
  <c r="P8" i="3" s="1"/>
  <c r="AH8" i="1"/>
  <c r="O8" i="3" s="1"/>
  <c r="AG8" i="1"/>
  <c r="N8" i="3" s="1"/>
  <c r="AF8" i="1"/>
  <c r="M8" i="3" s="1"/>
  <c r="AE8" i="1"/>
  <c r="L8" i="3" s="1"/>
  <c r="AD8" i="1"/>
  <c r="K8" i="3" s="1"/>
  <c r="AC8" i="1"/>
  <c r="J8" i="3" s="1"/>
  <c r="AB8" i="1"/>
  <c r="I8" i="3" s="1"/>
  <c r="AA8" i="1"/>
  <c r="H8" i="3" s="1"/>
  <c r="Z8" i="1"/>
  <c r="G8" i="3" s="1"/>
  <c r="Y8" i="1"/>
  <c r="F8" i="3" s="1"/>
  <c r="X8" i="1"/>
  <c r="E8" i="3" s="1"/>
  <c r="W8" i="1"/>
  <c r="D8" i="3" s="1"/>
  <c r="V8" i="1"/>
  <c r="C8" i="3" s="1"/>
  <c r="U8" i="1"/>
  <c r="B8" i="3" s="1"/>
  <c r="AI7" i="1"/>
  <c r="P7" i="3" s="1"/>
  <c r="AH7" i="1"/>
  <c r="O7" i="3" s="1"/>
  <c r="AG7" i="1"/>
  <c r="N7" i="3" s="1"/>
  <c r="AF7" i="1"/>
  <c r="M7" i="3" s="1"/>
  <c r="AE7" i="1"/>
  <c r="L7" i="3" s="1"/>
  <c r="AD7" i="1"/>
  <c r="K7" i="3" s="1"/>
  <c r="AC7" i="1"/>
  <c r="J7" i="3" s="1"/>
  <c r="AB7" i="1"/>
  <c r="I7" i="3" s="1"/>
  <c r="AA7" i="1"/>
  <c r="H7" i="3" s="1"/>
  <c r="Z7" i="1"/>
  <c r="G7" i="3" s="1"/>
  <c r="Y7" i="1"/>
  <c r="F7" i="3" s="1"/>
  <c r="X7" i="1"/>
  <c r="E7" i="3" s="1"/>
  <c r="W7" i="1"/>
  <c r="D7" i="3" s="1"/>
  <c r="V7" i="1"/>
  <c r="C7" i="3" s="1"/>
  <c r="U7" i="1"/>
  <c r="B7" i="3" s="1"/>
  <c r="AI6" i="1"/>
  <c r="P6" i="3" s="1"/>
  <c r="AH6" i="1"/>
  <c r="O6" i="3" s="1"/>
  <c r="AG6" i="1"/>
  <c r="N6" i="3" s="1"/>
  <c r="AF6" i="1"/>
  <c r="M6" i="3" s="1"/>
  <c r="AE6" i="1"/>
  <c r="L6" i="3" s="1"/>
  <c r="AD6" i="1"/>
  <c r="K6" i="3" s="1"/>
  <c r="AC6" i="1"/>
  <c r="J6" i="3" s="1"/>
  <c r="AB6" i="1"/>
  <c r="I6" i="3" s="1"/>
  <c r="AA6" i="1"/>
  <c r="H6" i="3" s="1"/>
  <c r="Z6" i="1"/>
  <c r="G6" i="3" s="1"/>
  <c r="Y6" i="1"/>
  <c r="F6" i="3" s="1"/>
  <c r="X6" i="1"/>
  <c r="E6" i="3" s="1"/>
  <c r="W6" i="1"/>
  <c r="D6" i="3" s="1"/>
  <c r="V6" i="1"/>
  <c r="C6" i="3" s="1"/>
  <c r="U6" i="1"/>
  <c r="B6" i="3" s="1"/>
  <c r="AI4" i="1"/>
  <c r="P4" i="3" s="1"/>
  <c r="AH4" i="1"/>
  <c r="O4" i="3" s="1"/>
  <c r="AG4" i="1"/>
  <c r="N4" i="3" s="1"/>
  <c r="AF4" i="1"/>
  <c r="M4" i="3" s="1"/>
  <c r="AE4" i="1"/>
  <c r="L4" i="3" s="1"/>
  <c r="AD4" i="1"/>
  <c r="K4" i="3" s="1"/>
  <c r="AC4" i="1"/>
  <c r="J4" i="3" s="1"/>
  <c r="AB4" i="1"/>
  <c r="I4" i="3" s="1"/>
  <c r="AA4" i="1"/>
  <c r="H4" i="3" s="1"/>
  <c r="Z4" i="1"/>
  <c r="G4" i="3" s="1"/>
  <c r="Y4" i="1"/>
  <c r="F4" i="3" s="1"/>
  <c r="X4" i="1"/>
  <c r="E4" i="3" s="1"/>
  <c r="W4" i="1"/>
  <c r="D4" i="3" s="1"/>
  <c r="V4" i="1"/>
  <c r="C4" i="3" s="1"/>
  <c r="U4" i="1"/>
  <c r="B4" i="3" s="1"/>
  <c r="W16" i="2" l="1"/>
  <c r="D42" i="3"/>
  <c r="F42"/>
  <c r="H42"/>
  <c r="J42"/>
  <c r="L42"/>
  <c r="D44"/>
  <c r="F44"/>
  <c r="H44"/>
  <c r="J44"/>
  <c r="L44"/>
  <c r="D46"/>
  <c r="F46"/>
  <c r="H46"/>
  <c r="J46"/>
  <c r="L46"/>
  <c r="N46"/>
  <c r="D48"/>
  <c r="F48"/>
  <c r="H48"/>
  <c r="J48"/>
  <c r="L48"/>
  <c r="N48"/>
  <c r="D24" i="2"/>
  <c r="M58" s="1"/>
  <c r="D50" i="3"/>
  <c r="F50"/>
  <c r="H50"/>
  <c r="J50"/>
  <c r="L50"/>
  <c r="N50"/>
  <c r="D52"/>
  <c r="F52"/>
  <c r="H52"/>
  <c r="J52"/>
  <c r="L52"/>
  <c r="F56"/>
  <c r="H56"/>
  <c r="J56"/>
  <c r="J57"/>
  <c r="V17" i="2"/>
  <c r="V22"/>
  <c r="B19"/>
  <c r="K54" s="1"/>
  <c r="V30"/>
  <c r="V32"/>
  <c r="V34"/>
  <c r="D25"/>
  <c r="M59" s="1"/>
  <c r="B24"/>
  <c r="K58" s="1"/>
  <c r="AF3" i="3"/>
  <c r="AB3"/>
  <c r="AB45" s="1"/>
  <c r="AF34"/>
  <c r="AB34"/>
  <c r="AK33"/>
  <c r="AF32"/>
  <c r="AB32"/>
  <c r="AF30"/>
  <c r="AB30"/>
  <c r="AK29"/>
  <c r="AK65" s="1"/>
  <c r="AF28"/>
  <c r="AB28"/>
  <c r="AB64" s="1"/>
  <c r="AK27"/>
  <c r="AF26"/>
  <c r="AB26"/>
  <c r="AK25"/>
  <c r="AK61" s="1"/>
  <c r="AF24"/>
  <c r="AB24"/>
  <c r="AB60" s="1"/>
  <c r="AF22"/>
  <c r="AF20"/>
  <c r="AF17"/>
  <c r="AF15"/>
  <c r="AF13"/>
  <c r="AF11"/>
  <c r="AF9"/>
  <c r="AF7"/>
  <c r="AB7"/>
  <c r="AF4"/>
  <c r="AB4"/>
  <c r="D40"/>
  <c r="F40"/>
  <c r="H40"/>
  <c r="J40"/>
  <c r="L40"/>
  <c r="B17" i="2"/>
  <c r="K52" s="1"/>
  <c r="D16"/>
  <c r="M51" s="1"/>
  <c r="B15"/>
  <c r="K50" s="1"/>
  <c r="D14"/>
  <c r="M49" s="1"/>
  <c r="B13"/>
  <c r="K48" s="1"/>
  <c r="D12"/>
  <c r="M47" s="1"/>
  <c r="B11"/>
  <c r="K46" s="1"/>
  <c r="D10"/>
  <c r="M45" s="1"/>
  <c r="B6"/>
  <c r="K41" s="1"/>
  <c r="AK34" i="3"/>
  <c r="AK70" s="1"/>
  <c r="AF33"/>
  <c r="AB33"/>
  <c r="AB69" s="1"/>
  <c r="AK32"/>
  <c r="AF31"/>
  <c r="AF67" s="1"/>
  <c r="AB31"/>
  <c r="AK30"/>
  <c r="AK66" s="1"/>
  <c r="AF29"/>
  <c r="AB29"/>
  <c r="AK28"/>
  <c r="AF27"/>
  <c r="AF63" s="1"/>
  <c r="AB27"/>
  <c r="AF25"/>
  <c r="AB25"/>
  <c r="AK24"/>
  <c r="AK22"/>
  <c r="AF21"/>
  <c r="AF57" s="1"/>
  <c r="AB21"/>
  <c r="AK20"/>
  <c r="AF19"/>
  <c r="AB19"/>
  <c r="AF16"/>
  <c r="AB16"/>
  <c r="AK15"/>
  <c r="AF14"/>
  <c r="AB14"/>
  <c r="AK13"/>
  <c r="AF12"/>
  <c r="AB12"/>
  <c r="AK11"/>
  <c r="AF10"/>
  <c r="AB10"/>
  <c r="AK9"/>
  <c r="AF8"/>
  <c r="AB8"/>
  <c r="AF6"/>
  <c r="AB6"/>
  <c r="AB42" s="1"/>
  <c r="D43"/>
  <c r="F43"/>
  <c r="H43"/>
  <c r="J43"/>
  <c r="L43"/>
  <c r="N43"/>
  <c r="D45"/>
  <c r="F45"/>
  <c r="D47"/>
  <c r="F47"/>
  <c r="H47"/>
  <c r="J47"/>
  <c r="L47"/>
  <c r="D51"/>
  <c r="F51"/>
  <c r="J53"/>
  <c r="L53"/>
  <c r="D58"/>
  <c r="F58"/>
  <c r="H58"/>
  <c r="J58"/>
  <c r="L58"/>
  <c r="N58"/>
  <c r="D60"/>
  <c r="F60"/>
  <c r="D62"/>
  <c r="F62"/>
  <c r="H62"/>
  <c r="J62"/>
  <c r="D64"/>
  <c r="F64"/>
  <c r="T4" i="4"/>
  <c r="B9" i="2"/>
  <c r="K44" s="1"/>
  <c r="S4" i="4"/>
  <c r="N40" i="3"/>
  <c r="U43"/>
  <c r="Z78" s="1"/>
  <c r="H45"/>
  <c r="J45"/>
  <c r="L45"/>
  <c r="N45"/>
  <c r="P45"/>
  <c r="N47"/>
  <c r="P47"/>
  <c r="D49"/>
  <c r="F49"/>
  <c r="H49"/>
  <c r="J49"/>
  <c r="L49"/>
  <c r="N49"/>
  <c r="P49"/>
  <c r="H51"/>
  <c r="J51"/>
  <c r="L51"/>
  <c r="N51"/>
  <c r="U51"/>
  <c r="Z86" s="1"/>
  <c r="D57"/>
  <c r="F57"/>
  <c r="L62"/>
  <c r="J64"/>
  <c r="D66"/>
  <c r="F66"/>
  <c r="D68"/>
  <c r="F68"/>
  <c r="H68"/>
  <c r="J68"/>
  <c r="D70"/>
  <c r="F70"/>
  <c r="V6" i="2"/>
  <c r="X7"/>
  <c r="V8"/>
  <c r="X9"/>
  <c r="N42" i="3"/>
  <c r="P42"/>
  <c r="N44"/>
  <c r="V10" i="2"/>
  <c r="X11"/>
  <c r="V12"/>
  <c r="X13"/>
  <c r="V14"/>
  <c r="X15"/>
  <c r="V16"/>
  <c r="V21"/>
  <c r="X22"/>
  <c r="X26"/>
  <c r="X28"/>
  <c r="V29"/>
  <c r="X30"/>
  <c r="V31"/>
  <c r="X32"/>
  <c r="V33"/>
  <c r="X34"/>
  <c r="D7"/>
  <c r="M42" s="1"/>
  <c r="D4"/>
  <c r="M40" s="1"/>
  <c r="D26"/>
  <c r="M60" s="1"/>
  <c r="D8"/>
  <c r="M43" s="1"/>
  <c r="D17"/>
  <c r="M52" s="1"/>
  <c r="D6"/>
  <c r="M41" s="1"/>
  <c r="D3"/>
  <c r="D31"/>
  <c r="M65" s="1"/>
  <c r="B22"/>
  <c r="K57" s="1"/>
  <c r="D21"/>
  <c r="M56" s="1"/>
  <c r="B20"/>
  <c r="K55" s="1"/>
  <c r="D19"/>
  <c r="M54" s="1"/>
  <c r="X40" i="3"/>
  <c r="Z40"/>
  <c r="AB40"/>
  <c r="AD40"/>
  <c r="AF40"/>
  <c r="AH40"/>
  <c r="AJ40"/>
  <c r="X42"/>
  <c r="Z42"/>
  <c r="AD42"/>
  <c r="AF42"/>
  <c r="AH42"/>
  <c r="AJ42"/>
  <c r="X43"/>
  <c r="Z43"/>
  <c r="AB43"/>
  <c r="AD43"/>
  <c r="AF43"/>
  <c r="AH43"/>
  <c r="X44"/>
  <c r="Z44"/>
  <c r="AB44"/>
  <c r="AD44"/>
  <c r="AF44"/>
  <c r="AH44"/>
  <c r="AJ44"/>
  <c r="X45"/>
  <c r="Z45"/>
  <c r="AD45"/>
  <c r="AF45"/>
  <c r="AH45"/>
  <c r="AJ45"/>
  <c r="X46"/>
  <c r="Z46"/>
  <c r="AB46"/>
  <c r="AD46"/>
  <c r="AF46"/>
  <c r="AH46"/>
  <c r="AJ46"/>
  <c r="X47"/>
  <c r="Z47"/>
  <c r="AD47"/>
  <c r="AH47"/>
  <c r="AJ47"/>
  <c r="X48"/>
  <c r="Z48"/>
  <c r="AB48"/>
  <c r="AD48"/>
  <c r="AF48"/>
  <c r="AH48"/>
  <c r="AJ48"/>
  <c r="X49"/>
  <c r="Z49"/>
  <c r="AD49"/>
  <c r="AF49"/>
  <c r="AH49"/>
  <c r="AJ49"/>
  <c r="X50"/>
  <c r="Z50"/>
  <c r="AB50"/>
  <c r="AD50"/>
  <c r="AF50"/>
  <c r="AH50"/>
  <c r="AJ50"/>
  <c r="X51"/>
  <c r="Z51"/>
  <c r="AD51"/>
  <c r="AH51"/>
  <c r="AJ51"/>
  <c r="C40"/>
  <c r="E40"/>
  <c r="S40"/>
  <c r="X76" s="1"/>
  <c r="I40"/>
  <c r="T40"/>
  <c r="Y76" s="1"/>
  <c r="M40"/>
  <c r="O40"/>
  <c r="W40"/>
  <c r="Y40"/>
  <c r="AA40"/>
  <c r="AC40"/>
  <c r="AE40"/>
  <c r="AG40"/>
  <c r="AI40"/>
  <c r="AK40"/>
  <c r="C42"/>
  <c r="E42"/>
  <c r="S42"/>
  <c r="X77" s="1"/>
  <c r="I42"/>
  <c r="T42"/>
  <c r="Y77" s="1"/>
  <c r="M42"/>
  <c r="O42"/>
  <c r="W42"/>
  <c r="Y42"/>
  <c r="AA42"/>
  <c r="AC42"/>
  <c r="AE42"/>
  <c r="AG42"/>
  <c r="AI42"/>
  <c r="AK42"/>
  <c r="C43"/>
  <c r="E43"/>
  <c r="S43"/>
  <c r="X78" s="1"/>
  <c r="I43"/>
  <c r="K43"/>
  <c r="M43"/>
  <c r="O43"/>
  <c r="W43"/>
  <c r="Y43"/>
  <c r="AA43"/>
  <c r="AC43"/>
  <c r="AE43"/>
  <c r="AG43"/>
  <c r="AI43"/>
  <c r="AK43"/>
  <c r="C44"/>
  <c r="E44"/>
  <c r="S44"/>
  <c r="X79" s="1"/>
  <c r="I44"/>
  <c r="K44"/>
  <c r="M44"/>
  <c r="O44"/>
  <c r="W44"/>
  <c r="Y44"/>
  <c r="AA44"/>
  <c r="AC44"/>
  <c r="AE44"/>
  <c r="AG44"/>
  <c r="AI44"/>
  <c r="AK44"/>
  <c r="C45"/>
  <c r="E45"/>
  <c r="S45"/>
  <c r="X80" s="1"/>
  <c r="I45"/>
  <c r="T45"/>
  <c r="Y80" s="1"/>
  <c r="M45"/>
  <c r="O45"/>
  <c r="W45"/>
  <c r="Y45"/>
  <c r="AA45"/>
  <c r="AC45"/>
  <c r="AE45"/>
  <c r="AG45"/>
  <c r="AI45"/>
  <c r="AK45"/>
  <c r="C46"/>
  <c r="E46"/>
  <c r="S46"/>
  <c r="X81" s="1"/>
  <c r="I46"/>
  <c r="K46"/>
  <c r="M46"/>
  <c r="O46"/>
  <c r="W46"/>
  <c r="Y46"/>
  <c r="AA46"/>
  <c r="AC46"/>
  <c r="AE46"/>
  <c r="AG46"/>
  <c r="AI46"/>
  <c r="AK46"/>
  <c r="C47"/>
  <c r="E47"/>
  <c r="S47"/>
  <c r="X82" s="1"/>
  <c r="I47"/>
  <c r="T47"/>
  <c r="Y82" s="1"/>
  <c r="M47"/>
  <c r="O47"/>
  <c r="W47"/>
  <c r="Y47"/>
  <c r="AA47"/>
  <c r="AC47"/>
  <c r="AE47"/>
  <c r="AG47"/>
  <c r="AI47"/>
  <c r="AK47"/>
  <c r="C48"/>
  <c r="E48"/>
  <c r="S48"/>
  <c r="X83" s="1"/>
  <c r="I48"/>
  <c r="K48"/>
  <c r="M48"/>
  <c r="O48"/>
  <c r="W48"/>
  <c r="Y48"/>
  <c r="AA48"/>
  <c r="AC48"/>
  <c r="AE48"/>
  <c r="AG48"/>
  <c r="AI48"/>
  <c r="AK48"/>
  <c r="C49"/>
  <c r="E49"/>
  <c r="S49"/>
  <c r="X84" s="1"/>
  <c r="I49"/>
  <c r="T49"/>
  <c r="Y84" s="1"/>
  <c r="M49"/>
  <c r="O49"/>
  <c r="W49"/>
  <c r="Y49"/>
  <c r="AA49"/>
  <c r="AC49"/>
  <c r="AE49"/>
  <c r="AG49"/>
  <c r="AI49"/>
  <c r="AK49"/>
  <c r="C50"/>
  <c r="E50"/>
  <c r="S50"/>
  <c r="X85" s="1"/>
  <c r="I50"/>
  <c r="K50"/>
  <c r="M50"/>
  <c r="O50"/>
  <c r="W50"/>
  <c r="Y50"/>
  <c r="AA50"/>
  <c r="AC50"/>
  <c r="AE50"/>
  <c r="AG50"/>
  <c r="AI50"/>
  <c r="AK50"/>
  <c r="C51"/>
  <c r="E51"/>
  <c r="S51"/>
  <c r="X86" s="1"/>
  <c r="I51"/>
  <c r="T51"/>
  <c r="Y86" s="1"/>
  <c r="M51"/>
  <c r="O51"/>
  <c r="W51"/>
  <c r="Y51"/>
  <c r="AA51"/>
  <c r="AC51"/>
  <c r="AE51"/>
  <c r="AG51"/>
  <c r="AI51"/>
  <c r="AK51"/>
  <c r="M60"/>
  <c r="O60"/>
  <c r="C63"/>
  <c r="I63"/>
  <c r="O63"/>
  <c r="O64"/>
  <c r="M66"/>
  <c r="U4" i="4"/>
  <c r="AN43" i="3"/>
  <c r="AP43"/>
  <c r="AO46"/>
  <c r="AO50"/>
  <c r="S52"/>
  <c r="X87" s="1"/>
  <c r="G52"/>
  <c r="K52"/>
  <c r="T52"/>
  <c r="Y87" s="1"/>
  <c r="S53"/>
  <c r="X88" s="1"/>
  <c r="G53"/>
  <c r="K53"/>
  <c r="T53"/>
  <c r="Y88" s="1"/>
  <c r="X89"/>
  <c r="S56"/>
  <c r="X91" s="1"/>
  <c r="G56"/>
  <c r="K56"/>
  <c r="T56"/>
  <c r="Y91" s="1"/>
  <c r="S57"/>
  <c r="X92" s="1"/>
  <c r="G57"/>
  <c r="T57"/>
  <c r="Y92" s="1"/>
  <c r="K57"/>
  <c r="S58"/>
  <c r="X93" s="1"/>
  <c r="G58"/>
  <c r="T58"/>
  <c r="Y93" s="1"/>
  <c r="K58"/>
  <c r="S60"/>
  <c r="X94" s="1"/>
  <c r="G60"/>
  <c r="K60"/>
  <c r="T60"/>
  <c r="Y94" s="1"/>
  <c r="S61"/>
  <c r="X95" s="1"/>
  <c r="G61"/>
  <c r="K61"/>
  <c r="T61"/>
  <c r="Y95" s="1"/>
  <c r="S62"/>
  <c r="X96" s="1"/>
  <c r="G62"/>
  <c r="K62"/>
  <c r="T62"/>
  <c r="Y96" s="1"/>
  <c r="S63"/>
  <c r="X97" s="1"/>
  <c r="G63"/>
  <c r="K63"/>
  <c r="T63"/>
  <c r="Y97" s="1"/>
  <c r="S64"/>
  <c r="X98" s="1"/>
  <c r="G64"/>
  <c r="K64"/>
  <c r="T64"/>
  <c r="Y98" s="1"/>
  <c r="S65"/>
  <c r="X99" s="1"/>
  <c r="G65"/>
  <c r="K65"/>
  <c r="T65"/>
  <c r="Y99" s="1"/>
  <c r="S66"/>
  <c r="X100" s="1"/>
  <c r="G66"/>
  <c r="K66"/>
  <c r="T66"/>
  <c r="Y100" s="1"/>
  <c r="S67"/>
  <c r="X101" s="1"/>
  <c r="G67"/>
  <c r="K67"/>
  <c r="T67"/>
  <c r="Y101" s="1"/>
  <c r="S68"/>
  <c r="X102" s="1"/>
  <c r="G68"/>
  <c r="K68"/>
  <c r="T68"/>
  <c r="Y102" s="1"/>
  <c r="S69"/>
  <c r="X103" s="1"/>
  <c r="G69"/>
  <c r="K69"/>
  <c r="T69"/>
  <c r="Y103" s="1"/>
  <c r="S70"/>
  <c r="X104" s="1"/>
  <c r="G70"/>
  <c r="K70"/>
  <c r="T70"/>
  <c r="Y104" s="1"/>
  <c r="S71"/>
  <c r="G71"/>
  <c r="K71"/>
  <c r="T71"/>
  <c r="C52"/>
  <c r="E52"/>
  <c r="I52"/>
  <c r="M52"/>
  <c r="O52"/>
  <c r="W52"/>
  <c r="Y52"/>
  <c r="AA52"/>
  <c r="AC52"/>
  <c r="AE52"/>
  <c r="AG52"/>
  <c r="C53"/>
  <c r="E53"/>
  <c r="I53"/>
  <c r="M53"/>
  <c r="O53"/>
  <c r="W53"/>
  <c r="Y53"/>
  <c r="AA53"/>
  <c r="AC53"/>
  <c r="AE53"/>
  <c r="AG53"/>
  <c r="AI53"/>
  <c r="AK53"/>
  <c r="W55"/>
  <c r="Y55"/>
  <c r="AA55"/>
  <c r="AC55"/>
  <c r="AE55"/>
  <c r="AG55"/>
  <c r="AI55"/>
  <c r="AK55"/>
  <c r="C56"/>
  <c r="E56"/>
  <c r="I56"/>
  <c r="M56"/>
  <c r="O56"/>
  <c r="W56"/>
  <c r="Y56"/>
  <c r="AA56"/>
  <c r="AC56"/>
  <c r="AE56"/>
  <c r="AG56"/>
  <c r="AI56"/>
  <c r="AK56"/>
  <c r="C57"/>
  <c r="E57"/>
  <c r="M57"/>
  <c r="O57"/>
  <c r="W57"/>
  <c r="Y57"/>
  <c r="AA57"/>
  <c r="AC57"/>
  <c r="AE57"/>
  <c r="AG57"/>
  <c r="AI57"/>
  <c r="AK57"/>
  <c r="C58"/>
  <c r="E58"/>
  <c r="I58"/>
  <c r="M58"/>
  <c r="O58"/>
  <c r="W58"/>
  <c r="Y58"/>
  <c r="AA58"/>
  <c r="AC58"/>
  <c r="AE58"/>
  <c r="AG58"/>
  <c r="AI58"/>
  <c r="AK58"/>
  <c r="C60"/>
  <c r="E60"/>
  <c r="I60"/>
  <c r="W60"/>
  <c r="Y60"/>
  <c r="AA60"/>
  <c r="AC60"/>
  <c r="AE60"/>
  <c r="AG60"/>
  <c r="AI60"/>
  <c r="AK60"/>
  <c r="C61"/>
  <c r="E61"/>
  <c r="I61"/>
  <c r="M61"/>
  <c r="O61"/>
  <c r="W61"/>
  <c r="Y61"/>
  <c r="AA61"/>
  <c r="AC61"/>
  <c r="AE61"/>
  <c r="AG61"/>
  <c r="AI61"/>
  <c r="C62"/>
  <c r="E62"/>
  <c r="I62"/>
  <c r="M62"/>
  <c r="O62"/>
  <c r="W62"/>
  <c r="Y62"/>
  <c r="AA62"/>
  <c r="AC62"/>
  <c r="AE62"/>
  <c r="AG62"/>
  <c r="AI62"/>
  <c r="AK62"/>
  <c r="E63"/>
  <c r="M63"/>
  <c r="W63"/>
  <c r="Y63"/>
  <c r="AA63"/>
  <c r="AC63"/>
  <c r="AE63"/>
  <c r="AG63"/>
  <c r="AI63"/>
  <c r="AK63"/>
  <c r="C64"/>
  <c r="E64"/>
  <c r="I64"/>
  <c r="M64"/>
  <c r="W64"/>
  <c r="Y64"/>
  <c r="AA64"/>
  <c r="AC64"/>
  <c r="AE64"/>
  <c r="AG64"/>
  <c r="AI64"/>
  <c r="AK64"/>
  <c r="C65"/>
  <c r="E65"/>
  <c r="I65"/>
  <c r="M65"/>
  <c r="O65"/>
  <c r="W65"/>
  <c r="Y65"/>
  <c r="AA65"/>
  <c r="AC65"/>
  <c r="AE65"/>
  <c r="AG65"/>
  <c r="AI65"/>
  <c r="C66"/>
  <c r="E66"/>
  <c r="I66"/>
  <c r="O66"/>
  <c r="W66"/>
  <c r="Y66"/>
  <c r="AA66"/>
  <c r="AC66"/>
  <c r="AE66"/>
  <c r="AG66"/>
  <c r="AI66"/>
  <c r="C67"/>
  <c r="E67"/>
  <c r="I67"/>
  <c r="M67"/>
  <c r="O67"/>
  <c r="W67"/>
  <c r="Y67"/>
  <c r="AA67"/>
  <c r="AC67"/>
  <c r="AE67"/>
  <c r="AG67"/>
  <c r="AI67"/>
  <c r="AK67"/>
  <c r="C68"/>
  <c r="E68"/>
  <c r="I68"/>
  <c r="M68"/>
  <c r="O68"/>
  <c r="W68"/>
  <c r="Y68"/>
  <c r="AA68"/>
  <c r="AC68"/>
  <c r="AE68"/>
  <c r="AG68"/>
  <c r="AI68"/>
  <c r="AK68"/>
  <c r="C69"/>
  <c r="E69"/>
  <c r="I69"/>
  <c r="M69"/>
  <c r="O69"/>
  <c r="W69"/>
  <c r="Y69"/>
  <c r="AA69"/>
  <c r="AC69"/>
  <c r="AE69"/>
  <c r="AG69"/>
  <c r="AI69"/>
  <c r="AK69"/>
  <c r="C70"/>
  <c r="E70"/>
  <c r="I70"/>
  <c r="M70"/>
  <c r="O70"/>
  <c r="W70"/>
  <c r="Y70"/>
  <c r="AA70"/>
  <c r="AC70"/>
  <c r="AE70"/>
  <c r="AG70"/>
  <c r="AI70"/>
  <c r="C71"/>
  <c r="E71"/>
  <c r="I71"/>
  <c r="M71"/>
  <c r="O71"/>
  <c r="X39"/>
  <c r="AN39" s="1"/>
  <c r="Z39"/>
  <c r="AD39"/>
  <c r="AF39"/>
  <c r="AH39"/>
  <c r="AJ39"/>
  <c r="G40"/>
  <c r="K40"/>
  <c r="U40"/>
  <c r="G42"/>
  <c r="K42"/>
  <c r="U42"/>
  <c r="Z77" s="1"/>
  <c r="P43"/>
  <c r="T43"/>
  <c r="Y78" s="1"/>
  <c r="P44"/>
  <c r="T44"/>
  <c r="Y79" s="1"/>
  <c r="G45"/>
  <c r="K45"/>
  <c r="U45"/>
  <c r="Z80" s="1"/>
  <c r="P46"/>
  <c r="T46"/>
  <c r="Y81" s="1"/>
  <c r="G47"/>
  <c r="K47"/>
  <c r="U47"/>
  <c r="Z82" s="1"/>
  <c r="P48"/>
  <c r="T48"/>
  <c r="Y83" s="1"/>
  <c r="G49"/>
  <c r="K49"/>
  <c r="U49"/>
  <c r="Z84" s="1"/>
  <c r="P50"/>
  <c r="T50"/>
  <c r="Y85" s="1"/>
  <c r="G51"/>
  <c r="K51"/>
  <c r="U52"/>
  <c r="Z87" s="1"/>
  <c r="P52"/>
  <c r="U53"/>
  <c r="Z88" s="1"/>
  <c r="P53"/>
  <c r="U56"/>
  <c r="Z91" s="1"/>
  <c r="P56"/>
  <c r="P57"/>
  <c r="U57"/>
  <c r="Z92" s="1"/>
  <c r="P58"/>
  <c r="U58"/>
  <c r="Z93" s="1"/>
  <c r="U60"/>
  <c r="Z94" s="1"/>
  <c r="P60"/>
  <c r="U61"/>
  <c r="Z95" s="1"/>
  <c r="P61"/>
  <c r="U62"/>
  <c r="Z96" s="1"/>
  <c r="P62"/>
  <c r="U63"/>
  <c r="Z97" s="1"/>
  <c r="P63"/>
  <c r="U64"/>
  <c r="Z98" s="1"/>
  <c r="P64"/>
  <c r="U65"/>
  <c r="Z99" s="1"/>
  <c r="P65"/>
  <c r="U66"/>
  <c r="Z100" s="1"/>
  <c r="P66"/>
  <c r="U67"/>
  <c r="Z101" s="1"/>
  <c r="P67"/>
  <c r="U68"/>
  <c r="Z102" s="1"/>
  <c r="P68"/>
  <c r="U69"/>
  <c r="Z103" s="1"/>
  <c r="P69"/>
  <c r="U70"/>
  <c r="Z104" s="1"/>
  <c r="P70"/>
  <c r="N52"/>
  <c r="X52"/>
  <c r="Z52"/>
  <c r="AB52"/>
  <c r="AD52"/>
  <c r="AF52"/>
  <c r="AH52"/>
  <c r="AJ52"/>
  <c r="D53"/>
  <c r="F53"/>
  <c r="H53"/>
  <c r="N53"/>
  <c r="X53"/>
  <c r="Z53"/>
  <c r="AD53"/>
  <c r="AF53"/>
  <c r="AH53"/>
  <c r="AJ53"/>
  <c r="X55"/>
  <c r="Z55"/>
  <c r="AB55"/>
  <c r="AD55"/>
  <c r="AF55"/>
  <c r="AH55"/>
  <c r="AJ55"/>
  <c r="D56"/>
  <c r="L56"/>
  <c r="N56"/>
  <c r="X56"/>
  <c r="Z56"/>
  <c r="AB56"/>
  <c r="AD56"/>
  <c r="AF56"/>
  <c r="AH56"/>
  <c r="AJ56"/>
  <c r="L57"/>
  <c r="N57"/>
  <c r="X57"/>
  <c r="Z57"/>
  <c r="AD57"/>
  <c r="AH57"/>
  <c r="AJ57"/>
  <c r="X58"/>
  <c r="Z58"/>
  <c r="AB58"/>
  <c r="AD58"/>
  <c r="AF58"/>
  <c r="AH58"/>
  <c r="AJ58"/>
  <c r="H60"/>
  <c r="J60"/>
  <c r="L60"/>
  <c r="N60"/>
  <c r="X60"/>
  <c r="Z60"/>
  <c r="AD60"/>
  <c r="AF60"/>
  <c r="AH60"/>
  <c r="AJ60"/>
  <c r="L61"/>
  <c r="N61"/>
  <c r="X61"/>
  <c r="Z61"/>
  <c r="AB61"/>
  <c r="AD61"/>
  <c r="AF61"/>
  <c r="AH61"/>
  <c r="AJ61"/>
  <c r="N62"/>
  <c r="X62"/>
  <c r="Z62"/>
  <c r="AB62"/>
  <c r="AD62"/>
  <c r="AF62"/>
  <c r="AH62"/>
  <c r="AJ62"/>
  <c r="D63"/>
  <c r="F63"/>
  <c r="H63"/>
  <c r="J63"/>
  <c r="L63"/>
  <c r="N63"/>
  <c r="X63"/>
  <c r="Z63"/>
  <c r="AD63"/>
  <c r="AH63"/>
  <c r="AJ63"/>
  <c r="H64"/>
  <c r="L64"/>
  <c r="N64"/>
  <c r="X64"/>
  <c r="Z64"/>
  <c r="AD64"/>
  <c r="AF64"/>
  <c r="AH64"/>
  <c r="AJ64"/>
  <c r="L65"/>
  <c r="N65"/>
  <c r="X65"/>
  <c r="Z65"/>
  <c r="AB65"/>
  <c r="AD65"/>
  <c r="AF65"/>
  <c r="AH65"/>
  <c r="AJ65"/>
  <c r="H66"/>
  <c r="J66"/>
  <c r="L66"/>
  <c r="N66"/>
  <c r="X66"/>
  <c r="Z66"/>
  <c r="AD66"/>
  <c r="AH66"/>
  <c r="AJ66"/>
  <c r="N67"/>
  <c r="X67"/>
  <c r="Z67"/>
  <c r="AD67"/>
  <c r="AH67"/>
  <c r="AJ67"/>
  <c r="L68"/>
  <c r="N68"/>
  <c r="X68"/>
  <c r="Z68"/>
  <c r="AB68"/>
  <c r="AD68"/>
  <c r="AF68"/>
  <c r="AH68"/>
  <c r="AJ68"/>
  <c r="X69"/>
  <c r="Z69"/>
  <c r="AD69"/>
  <c r="AF69"/>
  <c r="AH69"/>
  <c r="AJ69"/>
  <c r="H70"/>
  <c r="J70"/>
  <c r="L70"/>
  <c r="N70"/>
  <c r="X70"/>
  <c r="Z70"/>
  <c r="AB70"/>
  <c r="AD70"/>
  <c r="AF70"/>
  <c r="AH70"/>
  <c r="AJ70"/>
  <c r="W39"/>
  <c r="Y39"/>
  <c r="AA39"/>
  <c r="AC39"/>
  <c r="AE39"/>
  <c r="AG39"/>
  <c r="AI39"/>
  <c r="AK39"/>
  <c r="P40"/>
  <c r="G43"/>
  <c r="G44"/>
  <c r="U44"/>
  <c r="Z79" s="1"/>
  <c r="G46"/>
  <c r="U46"/>
  <c r="Z81" s="1"/>
  <c r="G48"/>
  <c r="U48"/>
  <c r="Z83" s="1"/>
  <c r="G50"/>
  <c r="U50"/>
  <c r="Z85" s="1"/>
  <c r="P51"/>
  <c r="P40" i="2"/>
  <c r="AC4"/>
  <c r="P41"/>
  <c r="AC6"/>
  <c r="U41" s="1"/>
  <c r="P42"/>
  <c r="AC7"/>
  <c r="U42" s="1"/>
  <c r="P43"/>
  <c r="AC8"/>
  <c r="U43" s="1"/>
  <c r="P44"/>
  <c r="AC9"/>
  <c r="U44" s="1"/>
  <c r="P45"/>
  <c r="AC10"/>
  <c r="U45" s="1"/>
  <c r="P46"/>
  <c r="AC11"/>
  <c r="U46" s="1"/>
  <c r="P47"/>
  <c r="AC12"/>
  <c r="U47" s="1"/>
  <c r="P48"/>
  <c r="AC13"/>
  <c r="U48" s="1"/>
  <c r="P50"/>
  <c r="AC15"/>
  <c r="U50" s="1"/>
  <c r="R50"/>
  <c r="AE15"/>
  <c r="W50" s="1"/>
  <c r="P51"/>
  <c r="AC16"/>
  <c r="U51" s="1"/>
  <c r="P52"/>
  <c r="AC17"/>
  <c r="U52" s="1"/>
  <c r="R57"/>
  <c r="AE22"/>
  <c r="W57" s="1"/>
  <c r="X4"/>
  <c r="R42"/>
  <c r="AE7"/>
  <c r="W42" s="1"/>
  <c r="R44"/>
  <c r="AE9"/>
  <c r="W44" s="1"/>
  <c r="R46"/>
  <c r="AE11"/>
  <c r="W46" s="1"/>
  <c r="R48"/>
  <c r="AE13"/>
  <c r="W48" s="1"/>
  <c r="P49"/>
  <c r="AC14"/>
  <c r="U49" s="1"/>
  <c r="Q49"/>
  <c r="AD14"/>
  <c r="V49" s="1"/>
  <c r="Q51"/>
  <c r="AD16"/>
  <c r="V51" s="1"/>
  <c r="P56"/>
  <c r="AC21"/>
  <c r="U56" s="1"/>
  <c r="P57"/>
  <c r="AC22"/>
  <c r="U57" s="1"/>
  <c r="W4"/>
  <c r="P60"/>
  <c r="AC26"/>
  <c r="U60" s="1"/>
  <c r="R62"/>
  <c r="AE28"/>
  <c r="W62" s="1"/>
  <c r="R64"/>
  <c r="AE30"/>
  <c r="W64" s="1"/>
  <c r="R66"/>
  <c r="AE32"/>
  <c r="W66" s="1"/>
  <c r="R68"/>
  <c r="AE34"/>
  <c r="W68" s="1"/>
  <c r="X6"/>
  <c r="W7"/>
  <c r="X8"/>
  <c r="W9"/>
  <c r="X10"/>
  <c r="W11"/>
  <c r="X12"/>
  <c r="W13"/>
  <c r="X14"/>
  <c r="W15"/>
  <c r="X16"/>
  <c r="R51" s="1"/>
  <c r="X17"/>
  <c r="X21"/>
  <c r="W22"/>
  <c r="V24"/>
  <c r="X24"/>
  <c r="R60"/>
  <c r="AE26"/>
  <c r="W60" s="1"/>
  <c r="P62"/>
  <c r="AC28"/>
  <c r="U62" s="1"/>
  <c r="P63"/>
  <c r="AC29"/>
  <c r="U63" s="1"/>
  <c r="P64"/>
  <c r="AC30"/>
  <c r="U64" s="1"/>
  <c r="P65"/>
  <c r="AC31"/>
  <c r="U65" s="1"/>
  <c r="P66"/>
  <c r="AC32"/>
  <c r="U66" s="1"/>
  <c r="P67"/>
  <c r="AC33"/>
  <c r="U67" s="1"/>
  <c r="P68"/>
  <c r="AC34"/>
  <c r="U68" s="1"/>
  <c r="W6"/>
  <c r="W8"/>
  <c r="W10"/>
  <c r="W12"/>
  <c r="W17"/>
  <c r="W21"/>
  <c r="W24"/>
  <c r="V25"/>
  <c r="X25"/>
  <c r="W26"/>
  <c r="V27"/>
  <c r="X27"/>
  <c r="W28"/>
  <c r="X29"/>
  <c r="W30"/>
  <c r="X31"/>
  <c r="W32"/>
  <c r="X33"/>
  <c r="W34"/>
  <c r="W25"/>
  <c r="W27"/>
  <c r="W29"/>
  <c r="W31"/>
  <c r="W33"/>
  <c r="V19" i="1"/>
  <c r="C19" i="3" s="1"/>
  <c r="D55" s="1"/>
  <c r="X19" i="1"/>
  <c r="E19" i="3" s="1"/>
  <c r="Z19" i="1"/>
  <c r="G19" i="3" s="1"/>
  <c r="G39" s="1"/>
  <c r="AB19" i="1"/>
  <c r="I19" i="3" s="1"/>
  <c r="AD19" i="1"/>
  <c r="K19" i="3" s="1"/>
  <c r="K55" s="1"/>
  <c r="AF19" i="1"/>
  <c r="M19" i="3" s="1"/>
  <c r="AH19" i="1"/>
  <c r="O19" i="3" s="1"/>
  <c r="AA21" i="1"/>
  <c r="H21" i="3" s="1"/>
  <c r="H57" s="1"/>
  <c r="W57" i="1"/>
  <c r="H19" i="2" s="1"/>
  <c r="Y57" i="1"/>
  <c r="J19" i="2" s="1"/>
  <c r="AA57" i="1"/>
  <c r="L19" i="2" s="1"/>
  <c r="AC57" i="1"/>
  <c r="N19" i="2" s="1"/>
  <c r="AE57" i="1"/>
  <c r="P19" i="2" s="1"/>
  <c r="AG57" i="1"/>
  <c r="R19" i="2" s="1"/>
  <c r="AI57" i="1"/>
  <c r="T19" i="2" s="1"/>
  <c r="W58" i="1"/>
  <c r="H20" i="2" s="1"/>
  <c r="Y58" i="1"/>
  <c r="J20" i="2" s="1"/>
  <c r="AA58" i="1"/>
  <c r="L20" i="2" s="1"/>
  <c r="AC58" i="1"/>
  <c r="N20" i="2" s="1"/>
  <c r="AE58" i="1"/>
  <c r="P20" i="2" s="1"/>
  <c r="AG58" i="1"/>
  <c r="R20" i="2" s="1"/>
  <c r="AI58" i="1"/>
  <c r="T20" i="2" s="1"/>
  <c r="V57" i="1"/>
  <c r="G19" i="2" s="1"/>
  <c r="X57" i="1"/>
  <c r="I19" i="2" s="1"/>
  <c r="Z57" i="1"/>
  <c r="K19" i="2" s="1"/>
  <c r="AB57" i="1"/>
  <c r="M19" i="2" s="1"/>
  <c r="AD57" i="1"/>
  <c r="O19" i="2" s="1"/>
  <c r="AF57" i="1"/>
  <c r="Q19" i="2" s="1"/>
  <c r="AH57" i="1"/>
  <c r="S19" i="2" s="1"/>
  <c r="V58" i="1"/>
  <c r="G20" i="2" s="1"/>
  <c r="X58" i="1"/>
  <c r="I20" i="2" s="1"/>
  <c r="Z58" i="1"/>
  <c r="K20" i="2" s="1"/>
  <c r="AB58" i="1"/>
  <c r="M20" i="2" s="1"/>
  <c r="AD58" i="1"/>
  <c r="O20" i="2" s="1"/>
  <c r="AF58" i="1"/>
  <c r="Q20" i="2" s="1"/>
  <c r="AH58" i="1"/>
  <c r="S20" i="2" s="1"/>
  <c r="AF47" i="3" l="1"/>
  <c r="AF51"/>
  <c r="AF66"/>
  <c r="AN50"/>
  <c r="AN48"/>
  <c r="AN46"/>
  <c r="AN44"/>
  <c r="AP50"/>
  <c r="AO43"/>
  <c r="AP46"/>
  <c r="AP40"/>
  <c r="AO42"/>
  <c r="AP47"/>
  <c r="AP51"/>
  <c r="AL42"/>
  <c r="AO45"/>
  <c r="AN45"/>
  <c r="AB67"/>
  <c r="AO67" s="1"/>
  <c r="AB66"/>
  <c r="AB63"/>
  <c r="AB57"/>
  <c r="AB53"/>
  <c r="AB39"/>
  <c r="AO39" s="1"/>
  <c r="AB51"/>
  <c r="AN51" s="1"/>
  <c r="AB49"/>
  <c r="AB47"/>
  <c r="AN47" s="1"/>
  <c r="V20" i="2"/>
  <c r="P55" s="1"/>
  <c r="W20"/>
  <c r="X19"/>
  <c r="W19"/>
  <c r="V19"/>
  <c r="AC19" s="1"/>
  <c r="U54" s="1"/>
  <c r="AC20"/>
  <c r="U55" s="1"/>
  <c r="N39" i="3"/>
  <c r="M39"/>
  <c r="J39"/>
  <c r="P54" i="2"/>
  <c r="P39" i="3"/>
  <c r="O39"/>
  <c r="F39"/>
  <c r="E39"/>
  <c r="N55"/>
  <c r="J55"/>
  <c r="F55"/>
  <c r="P55"/>
  <c r="I57"/>
  <c r="I55"/>
  <c r="C55"/>
  <c r="T55"/>
  <c r="Y90" s="1"/>
  <c r="G55"/>
  <c r="O55"/>
  <c r="X20" i="2"/>
  <c r="L55" i="3"/>
  <c r="H55"/>
  <c r="U55"/>
  <c r="Z90" s="1"/>
  <c r="E55"/>
  <c r="S55"/>
  <c r="X90" s="1"/>
  <c r="M55"/>
  <c r="H39"/>
  <c r="AL51"/>
  <c r="AL50"/>
  <c r="AL48"/>
  <c r="AL46"/>
  <c r="AL44"/>
  <c r="AL43"/>
  <c r="AN42"/>
  <c r="AN40"/>
  <c r="AP48"/>
  <c r="AO48"/>
  <c r="AP44"/>
  <c r="AO44"/>
  <c r="AP49"/>
  <c r="AP45"/>
  <c r="AP42"/>
  <c r="AO40"/>
  <c r="AL49"/>
  <c r="AL45"/>
  <c r="AP39"/>
  <c r="AP70"/>
  <c r="AO70"/>
  <c r="AP67"/>
  <c r="AP65"/>
  <c r="AO65"/>
  <c r="AP62"/>
  <c r="AO62"/>
  <c r="AP60"/>
  <c r="AO60"/>
  <c r="AP56"/>
  <c r="AO56"/>
  <c r="AC91" s="1"/>
  <c r="AG91" s="1"/>
  <c r="AL91" s="1"/>
  <c r="AP55"/>
  <c r="AO55"/>
  <c r="AP52"/>
  <c r="AO52"/>
  <c r="AL53"/>
  <c r="AN53"/>
  <c r="AC85"/>
  <c r="AG85" s="1"/>
  <c r="AL85" s="1"/>
  <c r="AT50"/>
  <c r="AC83"/>
  <c r="AG83" s="1"/>
  <c r="AL83" s="1"/>
  <c r="AT48"/>
  <c r="AC81"/>
  <c r="AG81" s="1"/>
  <c r="AL81" s="1"/>
  <c r="AT46"/>
  <c r="AC79"/>
  <c r="AG79" s="1"/>
  <c r="AL79" s="1"/>
  <c r="AT44"/>
  <c r="AB86"/>
  <c r="AF86" s="1"/>
  <c r="AK86" s="1"/>
  <c r="AS51"/>
  <c r="AB85"/>
  <c r="AF85" s="1"/>
  <c r="AK85" s="1"/>
  <c r="AS50"/>
  <c r="AB83"/>
  <c r="AF83" s="1"/>
  <c r="AK83" s="1"/>
  <c r="AS48"/>
  <c r="AB82"/>
  <c r="AF82" s="1"/>
  <c r="AK82" s="1"/>
  <c r="AS47"/>
  <c r="AB81"/>
  <c r="AF81" s="1"/>
  <c r="AK81" s="1"/>
  <c r="AS46"/>
  <c r="AB80"/>
  <c r="AF80" s="1"/>
  <c r="AK80" s="1"/>
  <c r="AS45"/>
  <c r="AB79"/>
  <c r="AF79" s="1"/>
  <c r="AK79" s="1"/>
  <c r="AS44"/>
  <c r="AB78"/>
  <c r="AF78" s="1"/>
  <c r="AK78" s="1"/>
  <c r="AS43"/>
  <c r="AN70"/>
  <c r="AN68"/>
  <c r="AN66"/>
  <c r="AN65"/>
  <c r="AN61"/>
  <c r="AN57"/>
  <c r="AN55"/>
  <c r="AP69"/>
  <c r="AO69"/>
  <c r="AP68"/>
  <c r="AO68"/>
  <c r="AP66"/>
  <c r="AO66"/>
  <c r="AP64"/>
  <c r="AO64"/>
  <c r="AP63"/>
  <c r="AO63"/>
  <c r="AP61"/>
  <c r="AO61"/>
  <c r="AP58"/>
  <c r="AO58"/>
  <c r="AP57"/>
  <c r="AO57"/>
  <c r="AP53"/>
  <c r="AO53"/>
  <c r="Z76"/>
  <c r="AL52"/>
  <c r="AN52"/>
  <c r="AD86"/>
  <c r="AH86" s="1"/>
  <c r="AM86" s="1"/>
  <c r="AU51"/>
  <c r="AD85"/>
  <c r="AH85" s="1"/>
  <c r="AM85" s="1"/>
  <c r="AU50"/>
  <c r="AD84"/>
  <c r="AH84" s="1"/>
  <c r="AM84" s="1"/>
  <c r="AU49"/>
  <c r="AD83"/>
  <c r="AH83" s="1"/>
  <c r="AM83" s="1"/>
  <c r="AU48"/>
  <c r="AD82"/>
  <c r="AH82" s="1"/>
  <c r="AM82" s="1"/>
  <c r="AU47"/>
  <c r="AD81"/>
  <c r="AH81" s="1"/>
  <c r="AM81" s="1"/>
  <c r="AU46"/>
  <c r="AD80"/>
  <c r="AH80" s="1"/>
  <c r="AM80" s="1"/>
  <c r="AU45"/>
  <c r="AC80"/>
  <c r="AG80" s="1"/>
  <c r="AL80" s="1"/>
  <c r="AT45"/>
  <c r="AD79"/>
  <c r="AH79" s="1"/>
  <c r="AM79" s="1"/>
  <c r="AU44"/>
  <c r="AD78"/>
  <c r="AH78" s="1"/>
  <c r="AM78" s="1"/>
  <c r="AU43"/>
  <c r="AC78"/>
  <c r="AG78" s="1"/>
  <c r="AL78" s="1"/>
  <c r="AT43"/>
  <c r="AD77"/>
  <c r="AH77" s="1"/>
  <c r="AM77" s="1"/>
  <c r="AU42"/>
  <c r="AC77"/>
  <c r="AG77" s="1"/>
  <c r="AL77" s="1"/>
  <c r="AT42"/>
  <c r="AD76"/>
  <c r="AU40"/>
  <c r="AC76"/>
  <c r="AG76" s="1"/>
  <c r="AT40"/>
  <c r="AB76"/>
  <c r="AF76" s="1"/>
  <c r="AS40"/>
  <c r="AB77"/>
  <c r="AF77" s="1"/>
  <c r="AK77" s="1"/>
  <c r="AS42"/>
  <c r="AN69"/>
  <c r="AN67"/>
  <c r="AN64"/>
  <c r="AN63"/>
  <c r="AN62"/>
  <c r="AN60"/>
  <c r="AN58"/>
  <c r="AN56"/>
  <c r="AB91" s="1"/>
  <c r="AF91" s="1"/>
  <c r="AK91" s="1"/>
  <c r="Q65" i="2"/>
  <c r="AD31"/>
  <c r="V65" s="1"/>
  <c r="Q61"/>
  <c r="AD27"/>
  <c r="V61" s="1"/>
  <c r="R67"/>
  <c r="AE33"/>
  <c r="W67" s="1"/>
  <c r="Q66"/>
  <c r="AD32"/>
  <c r="V66" s="1"/>
  <c r="R63"/>
  <c r="AE29"/>
  <c r="W63" s="1"/>
  <c r="Q62"/>
  <c r="AD28"/>
  <c r="V62" s="1"/>
  <c r="R61"/>
  <c r="AE27"/>
  <c r="W61" s="1"/>
  <c r="P59"/>
  <c r="AC25"/>
  <c r="U59" s="1"/>
  <c r="Q52"/>
  <c r="AD17"/>
  <c r="V52" s="1"/>
  <c r="Q47"/>
  <c r="AD12"/>
  <c r="V47" s="1"/>
  <c r="Q43"/>
  <c r="AD8"/>
  <c r="V43" s="1"/>
  <c r="P58"/>
  <c r="AC24"/>
  <c r="U58" s="1"/>
  <c r="Q57"/>
  <c r="AD22"/>
  <c r="V57" s="1"/>
  <c r="R56"/>
  <c r="AE21"/>
  <c r="W56" s="1"/>
  <c r="Q55"/>
  <c r="AD20"/>
  <c r="V55" s="1"/>
  <c r="R54"/>
  <c r="AE19"/>
  <c r="W54" s="1"/>
  <c r="R52"/>
  <c r="AE17"/>
  <c r="W52" s="1"/>
  <c r="R47"/>
  <c r="AE12"/>
  <c r="W47" s="1"/>
  <c r="Q46"/>
  <c r="AD11"/>
  <c r="V46" s="1"/>
  <c r="R43"/>
  <c r="AE8"/>
  <c r="W43" s="1"/>
  <c r="Q42"/>
  <c r="AD7"/>
  <c r="V42" s="1"/>
  <c r="Q40"/>
  <c r="AD4"/>
  <c r="R40"/>
  <c r="AE4"/>
  <c r="U40"/>
  <c r="Q67"/>
  <c r="AD33"/>
  <c r="V67" s="1"/>
  <c r="Q63"/>
  <c r="AD29"/>
  <c r="V63" s="1"/>
  <c r="Q59"/>
  <c r="AD25"/>
  <c r="V59" s="1"/>
  <c r="Q68"/>
  <c r="AD34"/>
  <c r="V68" s="1"/>
  <c r="R65"/>
  <c r="AE31"/>
  <c r="W65" s="1"/>
  <c r="Q64"/>
  <c r="AD30"/>
  <c r="V64" s="1"/>
  <c r="P61"/>
  <c r="AC27"/>
  <c r="U61" s="1"/>
  <c r="Q60"/>
  <c r="AD26"/>
  <c r="V60" s="1"/>
  <c r="R59"/>
  <c r="AE25"/>
  <c r="W59" s="1"/>
  <c r="Q58"/>
  <c r="AD24"/>
  <c r="V58" s="1"/>
  <c r="Q56"/>
  <c r="AD21"/>
  <c r="V56" s="1"/>
  <c r="Q54"/>
  <c r="AD19"/>
  <c r="V54" s="1"/>
  <c r="Q45"/>
  <c r="AD10"/>
  <c r="V45" s="1"/>
  <c r="Q41"/>
  <c r="AD6"/>
  <c r="V41" s="1"/>
  <c r="R58"/>
  <c r="AE24"/>
  <c r="W58" s="1"/>
  <c r="Q50"/>
  <c r="AD15"/>
  <c r="V50" s="1"/>
  <c r="R49"/>
  <c r="AE14"/>
  <c r="W49" s="1"/>
  <c r="Q48"/>
  <c r="AD13"/>
  <c r="V48" s="1"/>
  <c r="R45"/>
  <c r="AE10"/>
  <c r="W45" s="1"/>
  <c r="Q44"/>
  <c r="AD9"/>
  <c r="V44" s="1"/>
  <c r="R41"/>
  <c r="AE6"/>
  <c r="W41" s="1"/>
  <c r="AL47" i="3" l="1"/>
  <c r="AL55" s="1"/>
  <c r="AO51"/>
  <c r="AO47"/>
  <c r="AO49"/>
  <c r="AN49"/>
  <c r="AH76"/>
  <c r="I39"/>
  <c r="AE20" i="2"/>
  <c r="W55" s="1"/>
  <c r="R55"/>
  <c r="L39" i="3"/>
  <c r="T39"/>
  <c r="AT39" s="1"/>
  <c r="K39"/>
  <c r="U39"/>
  <c r="AU39" s="1"/>
  <c r="D39"/>
  <c r="C39"/>
  <c r="S39"/>
  <c r="AS39" s="1"/>
  <c r="AB89"/>
  <c r="AF89" s="1"/>
  <c r="AK89" s="1"/>
  <c r="AB94"/>
  <c r="AF94" s="1"/>
  <c r="AK94" s="1"/>
  <c r="AS60"/>
  <c r="AB97"/>
  <c r="AF97" s="1"/>
  <c r="AK97" s="1"/>
  <c r="AS63"/>
  <c r="AK76"/>
  <c r="AL76"/>
  <c r="AM76"/>
  <c r="AC92"/>
  <c r="AG92" s="1"/>
  <c r="AL92" s="1"/>
  <c r="AT57"/>
  <c r="AB92"/>
  <c r="AF92" s="1"/>
  <c r="AK92" s="1"/>
  <c r="AS57"/>
  <c r="AB95"/>
  <c r="AF95" s="1"/>
  <c r="AK95" s="1"/>
  <c r="AS61"/>
  <c r="AB100"/>
  <c r="AF100" s="1"/>
  <c r="AK100" s="1"/>
  <c r="AS66"/>
  <c r="AD87"/>
  <c r="AH87" s="1"/>
  <c r="AM87" s="1"/>
  <c r="AU52"/>
  <c r="AC90"/>
  <c r="AG90" s="1"/>
  <c r="AL90" s="1"/>
  <c r="AT55"/>
  <c r="AD90"/>
  <c r="AH90" s="1"/>
  <c r="AM90" s="1"/>
  <c r="AU55"/>
  <c r="AC94"/>
  <c r="AG94" s="1"/>
  <c r="AL94" s="1"/>
  <c r="AT60"/>
  <c r="AD94"/>
  <c r="AH94" s="1"/>
  <c r="AM94" s="1"/>
  <c r="AU60"/>
  <c r="AC96"/>
  <c r="AG96" s="1"/>
  <c r="AL96" s="1"/>
  <c r="AT62"/>
  <c r="AD96"/>
  <c r="AH96" s="1"/>
  <c r="AM96" s="1"/>
  <c r="AU62"/>
  <c r="AC99"/>
  <c r="AG99" s="1"/>
  <c r="AL99" s="1"/>
  <c r="AT65"/>
  <c r="AD99"/>
  <c r="AH99" s="1"/>
  <c r="AM99" s="1"/>
  <c r="AU65"/>
  <c r="AC101"/>
  <c r="AG101" s="1"/>
  <c r="AL101" s="1"/>
  <c r="AT67"/>
  <c r="AD101"/>
  <c r="AH101" s="1"/>
  <c r="AM101" s="1"/>
  <c r="AU67"/>
  <c r="AC104"/>
  <c r="AG104" s="1"/>
  <c r="AL104" s="1"/>
  <c r="AT70"/>
  <c r="AD104"/>
  <c r="AH104" s="1"/>
  <c r="AM104" s="1"/>
  <c r="AU70"/>
  <c r="AB93"/>
  <c r="AF93" s="1"/>
  <c r="AK93" s="1"/>
  <c r="AS58"/>
  <c r="AB96"/>
  <c r="AF96" s="1"/>
  <c r="AK96" s="1"/>
  <c r="AS62"/>
  <c r="AB98"/>
  <c r="AF98" s="1"/>
  <c r="AK98" s="1"/>
  <c r="AS64"/>
  <c r="AB101"/>
  <c r="AF101" s="1"/>
  <c r="AK101" s="1"/>
  <c r="AS67"/>
  <c r="AB103"/>
  <c r="AF103" s="1"/>
  <c r="AK103" s="1"/>
  <c r="AS69"/>
  <c r="AB87"/>
  <c r="AF87" s="1"/>
  <c r="AK87" s="1"/>
  <c r="AS52"/>
  <c r="AC88"/>
  <c r="AG88" s="1"/>
  <c r="AL88" s="1"/>
  <c r="AT53"/>
  <c r="AD88"/>
  <c r="AH88" s="1"/>
  <c r="AM88" s="1"/>
  <c r="AU53"/>
  <c r="AC89"/>
  <c r="AG89" s="1"/>
  <c r="AL89" s="1"/>
  <c r="AD89"/>
  <c r="AH89" s="1"/>
  <c r="AM89" s="1"/>
  <c r="AD92"/>
  <c r="AH92" s="1"/>
  <c r="AM92" s="1"/>
  <c r="AU57"/>
  <c r="AC93"/>
  <c r="AG93" s="1"/>
  <c r="AL93" s="1"/>
  <c r="AT58"/>
  <c r="AD93"/>
  <c r="AH93" s="1"/>
  <c r="AM93" s="1"/>
  <c r="AU58"/>
  <c r="AC95"/>
  <c r="AG95" s="1"/>
  <c r="AL95" s="1"/>
  <c r="AT61"/>
  <c r="AD95"/>
  <c r="AH95" s="1"/>
  <c r="AM95" s="1"/>
  <c r="AU61"/>
  <c r="AC97"/>
  <c r="AG97" s="1"/>
  <c r="AL97" s="1"/>
  <c r="AT63"/>
  <c r="AD97"/>
  <c r="AH97" s="1"/>
  <c r="AM97" s="1"/>
  <c r="AU63"/>
  <c r="AC98"/>
  <c r="AG98" s="1"/>
  <c r="AL98" s="1"/>
  <c r="AT64"/>
  <c r="AD98"/>
  <c r="AH98" s="1"/>
  <c r="AM98" s="1"/>
  <c r="AU64"/>
  <c r="AC100"/>
  <c r="AG100" s="1"/>
  <c r="AL100" s="1"/>
  <c r="AT66"/>
  <c r="AD100"/>
  <c r="AH100" s="1"/>
  <c r="AM100" s="1"/>
  <c r="AU66"/>
  <c r="AC102"/>
  <c r="AG102" s="1"/>
  <c r="AL102" s="1"/>
  <c r="AT68"/>
  <c r="AD102"/>
  <c r="AH102" s="1"/>
  <c r="AM102" s="1"/>
  <c r="AU68"/>
  <c r="AC103"/>
  <c r="AG103" s="1"/>
  <c r="AL103" s="1"/>
  <c r="AT69"/>
  <c r="AD103"/>
  <c r="AH103" s="1"/>
  <c r="AM103" s="1"/>
  <c r="AU69"/>
  <c r="AB90"/>
  <c r="AF90" s="1"/>
  <c r="AK90" s="1"/>
  <c r="AS55"/>
  <c r="AB99"/>
  <c r="AF99" s="1"/>
  <c r="AK99" s="1"/>
  <c r="AS65"/>
  <c r="AB102"/>
  <c r="AF102" s="1"/>
  <c r="AK102" s="1"/>
  <c r="AS68"/>
  <c r="AB104"/>
  <c r="AF104" s="1"/>
  <c r="AK104" s="1"/>
  <c r="AS70"/>
  <c r="AB88"/>
  <c r="AF88" s="1"/>
  <c r="AK88" s="1"/>
  <c r="AS53"/>
  <c r="AC87"/>
  <c r="AG87" s="1"/>
  <c r="AL87" s="1"/>
  <c r="AT52"/>
  <c r="AD91"/>
  <c r="AH91" s="1"/>
  <c r="AM91" s="1"/>
  <c r="AU56"/>
  <c r="U70" i="2"/>
  <c r="AF108" i="3" s="1"/>
  <c r="W40" i="2"/>
  <c r="W70" s="1"/>
  <c r="AH108" i="3" s="1"/>
  <c r="V40" i="2"/>
  <c r="V70" s="1"/>
  <c r="AG108" i="3" s="1"/>
  <c r="AD35" i="2"/>
  <c r="AC35"/>
  <c r="AT51" i="3" l="1"/>
  <c r="AC86"/>
  <c r="AG86" s="1"/>
  <c r="AL86" s="1"/>
  <c r="AT47"/>
  <c r="AC82"/>
  <c r="AG82" s="1"/>
  <c r="AL82" s="1"/>
  <c r="AL111" s="1"/>
  <c r="AC84"/>
  <c r="AG84" s="1"/>
  <c r="AL84" s="1"/>
  <c r="AT49"/>
  <c r="AB84"/>
  <c r="AF84" s="1"/>
  <c r="AK84" s="1"/>
  <c r="AS49"/>
  <c r="AE35" i="2"/>
  <c r="AH106" i="3"/>
  <c r="AF106"/>
  <c r="AM111"/>
  <c r="AK111"/>
  <c r="AG106" l="1"/>
  <c r="AG111"/>
  <c r="AF111"/>
  <c r="AH111"/>
  <c r="AF115" l="1"/>
  <c r="AG115"/>
  <c r="AH115"/>
</calcChain>
</file>

<file path=xl/sharedStrings.xml><?xml version="1.0" encoding="utf-8"?>
<sst xmlns="http://schemas.openxmlformats.org/spreadsheetml/2006/main" count="310" uniqueCount="80">
  <si>
    <t>Employment</t>
  </si>
  <si>
    <t>Employment Weighted By Sector</t>
  </si>
  <si>
    <t xml:space="preserve">Total </t>
  </si>
  <si>
    <t>Agriculture, Forestry and Fishing</t>
  </si>
  <si>
    <t>Food products, beverages and tobacco (10 to 12)</t>
  </si>
  <si>
    <t>Textiles, wearing apparel and leather products (13 to 15)</t>
  </si>
  <si>
    <t>Wood, paper, printing and reproduction of recorded media (16 to 18)</t>
  </si>
  <si>
    <t>Petroleum and chemical products (19,20)</t>
  </si>
  <si>
    <t>Rubber and plastic products, other non-metallic mineral products (22,23)</t>
  </si>
  <si>
    <t>Pharma</t>
  </si>
  <si>
    <t>Basic metals and fabricated metal products (24,25)</t>
  </si>
  <si>
    <t>Transport equipment (29,30)</t>
  </si>
  <si>
    <t>Furniture, and other manufacturing, repair and installation of machinery and equipment (31 to 33)</t>
  </si>
  <si>
    <t>Computer, electronic and optical products (26)</t>
  </si>
  <si>
    <t>Electrical equipment (27)</t>
  </si>
  <si>
    <t>Machinery and equipment n.e.c. (28)</t>
  </si>
  <si>
    <t>Mining (B)</t>
  </si>
  <si>
    <t>Electricity, gas, steam and air conditioning supply (D)</t>
  </si>
  <si>
    <t>Water supply, sewerage, waste management and remediation activities (E)</t>
  </si>
  <si>
    <t>Construction (F)</t>
  </si>
  <si>
    <t>Wholesale and retail trade; repair of motor vehicles and motorcycles</t>
  </si>
  <si>
    <t xml:space="preserve">Transportation and storage </t>
  </si>
  <si>
    <t>Accommodation and food service activities</t>
  </si>
  <si>
    <t>ICT</t>
  </si>
  <si>
    <t>Financial Services</t>
  </si>
  <si>
    <t>Professional, scientific and technical activities</t>
  </si>
  <si>
    <t>Admin &amp; support service activities</t>
  </si>
  <si>
    <t>Public administration and defence; compulsory social security</t>
  </si>
  <si>
    <t>Education</t>
  </si>
  <si>
    <t>Human health and social work activities</t>
  </si>
  <si>
    <t xml:space="preserve">Other NACE activities </t>
  </si>
  <si>
    <t>Non-stated</t>
  </si>
  <si>
    <t>Other Industry</t>
  </si>
  <si>
    <t xml:space="preserve">GVA </t>
  </si>
  <si>
    <t>GVA Weighted By Sector</t>
  </si>
  <si>
    <t>Basic pharmaceutical products and preparations (21)</t>
  </si>
  <si>
    <t>Mining (b)</t>
  </si>
  <si>
    <t>Information and communication</t>
  </si>
  <si>
    <t>Financial, insurance and real estate activities</t>
  </si>
  <si>
    <t>Administrative and support service activities</t>
  </si>
  <si>
    <t>Productivity Growth</t>
  </si>
  <si>
    <t>Sector Size</t>
  </si>
  <si>
    <t>1999-03</t>
  </si>
  <si>
    <t>2003-07</t>
  </si>
  <si>
    <t>2007-12</t>
  </si>
  <si>
    <t>1999-02</t>
  </si>
  <si>
    <t>2008-12</t>
  </si>
  <si>
    <t>2008-2012</t>
  </si>
  <si>
    <t>Construction</t>
  </si>
  <si>
    <t>1998-03</t>
  </si>
  <si>
    <t>Employment Weighted by Sector</t>
  </si>
  <si>
    <t>Productivity</t>
  </si>
  <si>
    <t>Change in Weights</t>
  </si>
  <si>
    <t>Relative Productivity</t>
  </si>
  <si>
    <t>Contibution from changed employment composition</t>
  </si>
  <si>
    <t>Contribution from sector productivity growth</t>
  </si>
  <si>
    <t>See previous tab</t>
  </si>
  <si>
    <t>Total from GVA over employment tab</t>
  </si>
  <si>
    <t>Residual</t>
  </si>
  <si>
    <t>Sector by Productivity</t>
  </si>
  <si>
    <t>Total</t>
  </si>
  <si>
    <t>A</t>
  </si>
  <si>
    <t>Mining</t>
  </si>
  <si>
    <t>F</t>
  </si>
  <si>
    <t>G</t>
  </si>
  <si>
    <t>Retail</t>
  </si>
  <si>
    <t>H</t>
  </si>
  <si>
    <t>I</t>
  </si>
  <si>
    <t>J</t>
  </si>
  <si>
    <t>K-L</t>
  </si>
  <si>
    <t>M</t>
  </si>
  <si>
    <t>N</t>
  </si>
  <si>
    <t>O</t>
  </si>
  <si>
    <t>P</t>
  </si>
  <si>
    <t>Q</t>
  </si>
  <si>
    <t>R-U</t>
  </si>
  <si>
    <t>2003-2007</t>
  </si>
  <si>
    <t>1998-2003</t>
  </si>
  <si>
    <t>2007-2012</t>
  </si>
  <si>
    <t>Source: CSO and Internal Calculations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</si>
</sst>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%"/>
    <numFmt numFmtId="166" formatCode="0.0%"/>
    <numFmt numFmtId="167" formatCode="0.0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witzerland"/>
      <family val="2"/>
    </font>
    <font>
      <sz val="8"/>
      <name val="Switzerland"/>
    </font>
    <font>
      <sz val="10"/>
      <name val="Switzerland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0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  <protection hidden="1"/>
    </xf>
    <xf numFmtId="10" fontId="2" fillId="0" borderId="0" xfId="1" applyNumberFormat="1" applyFont="1"/>
    <xf numFmtId="10" fontId="0" fillId="0" borderId="0" xfId="0" applyNumberFormat="1"/>
    <xf numFmtId="1" fontId="0" fillId="0" borderId="0" xfId="0" applyNumberFormat="1"/>
    <xf numFmtId="0" fontId="0" fillId="0" borderId="1" xfId="0" applyBorder="1"/>
    <xf numFmtId="0" fontId="6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2" fillId="0" borderId="0" xfId="0" applyNumberFormat="1" applyFont="1"/>
    <xf numFmtId="0" fontId="0" fillId="0" borderId="0" xfId="0" applyNumberFormat="1"/>
    <xf numFmtId="0" fontId="2" fillId="0" borderId="4" xfId="0" applyFont="1" applyBorder="1"/>
    <xf numFmtId="10" fontId="0" fillId="0" borderId="0" xfId="1" applyNumberFormat="1" applyFont="1" applyBorder="1"/>
    <xf numFmtId="10" fontId="2" fillId="0" borderId="0" xfId="0" applyNumberFormat="1" applyFont="1"/>
    <xf numFmtId="164" fontId="2" fillId="0" borderId="0" xfId="0" applyNumberFormat="1" applyFont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0" borderId="4" xfId="0" applyFont="1" applyFill="1" applyBorder="1" applyAlignment="1" applyProtection="1">
      <alignment vertical="top"/>
      <protection hidden="1"/>
    </xf>
    <xf numFmtId="10" fontId="9" fillId="0" borderId="0" xfId="1" applyNumberFormat="1" applyFont="1" applyBorder="1"/>
    <xf numFmtId="0" fontId="2" fillId="0" borderId="6" xfId="0" applyFont="1" applyBorder="1"/>
    <xf numFmtId="0" fontId="10" fillId="0" borderId="0" xfId="0" applyFont="1" applyBorder="1"/>
    <xf numFmtId="10" fontId="7" fillId="0" borderId="0" xfId="0" applyNumberFormat="1" applyFont="1" applyBorder="1"/>
    <xf numFmtId="10" fontId="0" fillId="0" borderId="0" xfId="0" applyNumberFormat="1" applyBorder="1"/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 vertical="top" wrapText="1"/>
      <protection hidden="1"/>
    </xf>
    <xf numFmtId="0" fontId="11" fillId="0" borderId="0" xfId="0" applyFont="1" applyBorder="1"/>
    <xf numFmtId="10" fontId="11" fillId="0" borderId="0" xfId="0" applyNumberFormat="1" applyFont="1" applyBorder="1"/>
    <xf numFmtId="10" fontId="12" fillId="0" borderId="0" xfId="0" applyNumberFormat="1" applyFont="1" applyBorder="1"/>
    <xf numFmtId="0" fontId="3" fillId="0" borderId="7" xfId="0" applyFont="1" applyBorder="1" applyAlignment="1" applyProtection="1">
      <alignment vertical="top"/>
      <protection hidden="1"/>
    </xf>
    <xf numFmtId="0" fontId="0" fillId="0" borderId="8" xfId="0" applyBorder="1"/>
    <xf numFmtId="0" fontId="0" fillId="0" borderId="9" xfId="0" applyBorder="1"/>
    <xf numFmtId="0" fontId="13" fillId="0" borderId="2" xfId="0" applyFont="1" applyBorder="1"/>
    <xf numFmtId="0" fontId="0" fillId="0" borderId="10" xfId="0" applyBorder="1"/>
    <xf numFmtId="0" fontId="13" fillId="0" borderId="0" xfId="0" applyFont="1" applyBorder="1"/>
    <xf numFmtId="166" fontId="0" fillId="0" borderId="0" xfId="1" applyNumberFormat="1" applyFont="1" applyBorder="1"/>
    <xf numFmtId="0" fontId="0" fillId="0" borderId="0" xfId="0" applyFill="1" applyBorder="1"/>
    <xf numFmtId="10" fontId="8" fillId="0" borderId="0" xfId="1" applyNumberFormat="1" applyFont="1" applyBorder="1"/>
    <xf numFmtId="10" fontId="14" fillId="0" borderId="0" xfId="1" applyNumberFormat="1" applyFont="1" applyBorder="1"/>
    <xf numFmtId="9" fontId="0" fillId="0" borderId="0" xfId="1" applyFont="1" applyBorder="1"/>
    <xf numFmtId="2" fontId="0" fillId="0" borderId="0" xfId="0" applyNumberFormat="1" applyBorder="1"/>
    <xf numFmtId="0" fontId="15" fillId="0" borderId="0" xfId="0" applyFont="1" applyBorder="1"/>
    <xf numFmtId="165" fontId="15" fillId="0" borderId="0" xfId="1" applyNumberFormat="1" applyFont="1" applyBorder="1"/>
    <xf numFmtId="10" fontId="15" fillId="0" borderId="0" xfId="1" applyNumberFormat="1" applyFont="1" applyBorder="1"/>
    <xf numFmtId="10" fontId="16" fillId="0" borderId="0" xfId="1" applyNumberFormat="1" applyFont="1" applyBorder="1"/>
    <xf numFmtId="166" fontId="16" fillId="0" borderId="0" xfId="1" applyNumberFormat="1" applyFont="1" applyBorder="1"/>
    <xf numFmtId="166" fontId="17" fillId="0" borderId="0" xfId="1" applyNumberFormat="1" applyFont="1" applyBorder="1"/>
    <xf numFmtId="9" fontId="17" fillId="0" borderId="0" xfId="1" applyNumberFormat="1" applyFont="1" applyBorder="1"/>
    <xf numFmtId="165" fontId="11" fillId="0" borderId="0" xfId="1" applyNumberFormat="1" applyFont="1" applyBorder="1"/>
    <xf numFmtId="166" fontId="11" fillId="0" borderId="0" xfId="1" applyNumberFormat="1" applyFont="1" applyBorder="1"/>
    <xf numFmtId="9" fontId="17" fillId="0" borderId="0" xfId="1" applyFont="1" applyBorder="1"/>
    <xf numFmtId="0" fontId="18" fillId="0" borderId="0" xfId="0" applyFont="1" applyBorder="1"/>
    <xf numFmtId="10" fontId="18" fillId="0" borderId="0" xfId="1" applyNumberFormat="1" applyFont="1" applyBorder="1"/>
    <xf numFmtId="167" fontId="18" fillId="0" borderId="0" xfId="1" applyNumberFormat="1" applyFont="1" applyBorder="1"/>
    <xf numFmtId="165" fontId="18" fillId="0" borderId="0" xfId="1" applyNumberFormat="1" applyFont="1" applyBorder="1"/>
    <xf numFmtId="166" fontId="18" fillId="0" borderId="0" xfId="1" applyNumberFormat="1" applyFont="1" applyBorder="1"/>
    <xf numFmtId="0" fontId="19" fillId="0" borderId="0" xfId="0" applyFont="1" applyBorder="1"/>
    <xf numFmtId="10" fontId="19" fillId="0" borderId="0" xfId="1" applyNumberFormat="1" applyFont="1" applyBorder="1"/>
    <xf numFmtId="10" fontId="10" fillId="0" borderId="0" xfId="0" applyNumberFormat="1" applyFont="1" applyBorder="1"/>
    <xf numFmtId="9" fontId="0" fillId="0" borderId="0" xfId="0" applyNumberFormat="1" applyBorder="1"/>
    <xf numFmtId="0" fontId="0" fillId="0" borderId="7" xfId="0" applyBorder="1"/>
    <xf numFmtId="0" fontId="20" fillId="0" borderId="0" xfId="0" applyFont="1"/>
    <xf numFmtId="166" fontId="0" fillId="0" borderId="0" xfId="1" applyNumberFormat="1" applyFont="1"/>
    <xf numFmtId="0" fontId="13" fillId="0" borderId="0" xfId="0" applyFont="1"/>
    <xf numFmtId="49" fontId="4" fillId="0" borderId="0" xfId="0" applyNumberFormat="1" applyFont="1" applyAlignment="1" applyProtection="1">
      <alignment horizontal="left" vertical="top"/>
      <protection hidden="1"/>
    </xf>
    <xf numFmtId="1" fontId="2" fillId="0" borderId="0" xfId="0" applyNumberFormat="1" applyFont="1"/>
    <xf numFmtId="1" fontId="0" fillId="0" borderId="0" xfId="1" applyNumberFormat="1" applyFont="1"/>
    <xf numFmtId="9" fontId="0" fillId="0" borderId="0" xfId="1" applyFont="1"/>
    <xf numFmtId="166" fontId="2" fillId="0" borderId="0" xfId="0" applyNumberFormat="1" applyFont="1" applyBorder="1"/>
    <xf numFmtId="166" fontId="2" fillId="0" borderId="0" xfId="1" applyNumberFormat="1" applyFont="1"/>
    <xf numFmtId="0" fontId="20" fillId="0" borderId="2" xfId="0" applyFont="1" applyBorder="1"/>
    <xf numFmtId="166" fontId="0" fillId="0" borderId="0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IE" sz="1050" b="0" i="0" u="none" strike="noStrike" kern="1200" cap="small" spc="1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Title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808573928259002"/>
          <c:y val="0.19243930446194288"/>
          <c:w val="0.85135870516185486"/>
          <c:h val="0.58677665291838565"/>
        </c:manualLayout>
      </c:layout>
      <c:barChart>
        <c:barDir val="col"/>
        <c:grouping val="stacked"/>
        <c:ser>
          <c:idx val="0"/>
          <c:order val="0"/>
          <c:tx>
            <c:strRef>
              <c:f>'Emp W - Relative P'!$V$106</c:f>
              <c:strCache>
                <c:ptCount val="1"/>
                <c:pt idx="0">
                  <c:v>Contibution from changed employment composition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">
              <a:solidFill>
                <a:prstClr val="black">
                  <a:alpha val="50000"/>
                </a:prstClr>
              </a:solidFill>
            </a:ln>
          </c:spPr>
          <c:cat>
            <c:strRef>
              <c:f>'Emp W - Relative P'!$AF$75:$AH$75</c:f>
              <c:strCache>
                <c:ptCount val="3"/>
                <c:pt idx="0">
                  <c:v>1998-03</c:v>
                </c:pt>
                <c:pt idx="1">
                  <c:v>2003-07</c:v>
                </c:pt>
                <c:pt idx="2">
                  <c:v>2007-12</c:v>
                </c:pt>
              </c:strCache>
            </c:strRef>
          </c:cat>
          <c:val>
            <c:numRef>
              <c:f>'Emp W - Relative P'!$AF$106:$AH$106</c:f>
              <c:numCache>
                <c:formatCode>0.00%</c:formatCode>
                <c:ptCount val="3"/>
                <c:pt idx="0" formatCode="0.000%">
                  <c:v>1.2994919493056742E-2</c:v>
                </c:pt>
                <c:pt idx="1">
                  <c:v>-2.4188241148717773E-2</c:v>
                </c:pt>
                <c:pt idx="2" formatCode="0.000%">
                  <c:v>7.5427432064818029E-2</c:v>
                </c:pt>
              </c:numCache>
            </c:numRef>
          </c:val>
        </c:ser>
        <c:ser>
          <c:idx val="1"/>
          <c:order val="1"/>
          <c:tx>
            <c:strRef>
              <c:f>'Emp W - Relative P'!$V$108</c:f>
              <c:strCache>
                <c:ptCount val="1"/>
                <c:pt idx="0">
                  <c:v>Contribution from sector productivity growth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">
              <a:solidFill>
                <a:prstClr val="black">
                  <a:alpha val="50000"/>
                </a:prstClr>
              </a:solidFill>
            </a:ln>
          </c:spPr>
          <c:cat>
            <c:strRef>
              <c:f>'Emp W - Relative P'!$AF$75:$AH$75</c:f>
              <c:strCache>
                <c:ptCount val="3"/>
                <c:pt idx="0">
                  <c:v>1998-03</c:v>
                </c:pt>
                <c:pt idx="1">
                  <c:v>2003-07</c:v>
                </c:pt>
                <c:pt idx="2">
                  <c:v>2007-12</c:v>
                </c:pt>
              </c:strCache>
            </c:strRef>
          </c:cat>
          <c:val>
            <c:numRef>
              <c:f>'Emp W - Relative P'!$AF$108:$AH$108</c:f>
              <c:numCache>
                <c:formatCode>0.000%</c:formatCode>
                <c:ptCount val="3"/>
                <c:pt idx="0">
                  <c:v>0.14724300297485202</c:v>
                </c:pt>
                <c:pt idx="1">
                  <c:v>4.6224387307314395E-2</c:v>
                </c:pt>
                <c:pt idx="2">
                  <c:v>6.0107638128671897E-2</c:v>
                </c:pt>
              </c:numCache>
            </c:numRef>
          </c:val>
        </c:ser>
        <c:ser>
          <c:idx val="2"/>
          <c:order val="2"/>
          <c:tx>
            <c:strRef>
              <c:f>'Emp W - Relative P'!$V$115</c:f>
              <c:strCache>
                <c:ptCount val="1"/>
                <c:pt idx="0">
                  <c:v>Residual</c:v>
                </c:pt>
              </c:strCache>
            </c:strRef>
          </c:tx>
          <c:spPr>
            <a:pattFill prst="ltUpDiag">
              <a:fgClr>
                <a:srgbClr val="A5A5A5"/>
              </a:fgClr>
              <a:bgClr>
                <a:srgbClr val="FFFFFF"/>
              </a:bgClr>
            </a:pattFill>
            <a:ln w="127">
              <a:solidFill>
                <a:sysClr val="windowText" lastClr="000000">
                  <a:alpha val="50000"/>
                </a:sysClr>
              </a:solidFill>
            </a:ln>
          </c:spPr>
          <c:cat>
            <c:strRef>
              <c:f>'Emp W - Relative P'!$AF$75:$AH$75</c:f>
              <c:strCache>
                <c:ptCount val="3"/>
                <c:pt idx="0">
                  <c:v>1998-03</c:v>
                </c:pt>
                <c:pt idx="1">
                  <c:v>2003-07</c:v>
                </c:pt>
                <c:pt idx="2">
                  <c:v>2007-12</c:v>
                </c:pt>
              </c:strCache>
            </c:strRef>
          </c:cat>
          <c:val>
            <c:numRef>
              <c:f>'Emp W - Relative P'!$AF$115:$AH$115</c:f>
              <c:numCache>
                <c:formatCode>0.00%</c:formatCode>
                <c:ptCount val="3"/>
                <c:pt idx="0">
                  <c:v>2.3040740738696275E-2</c:v>
                </c:pt>
                <c:pt idx="1">
                  <c:v>-1.5633052466951305E-3</c:v>
                </c:pt>
                <c:pt idx="2">
                  <c:v>5.396687388027066E-3</c:v>
                </c:pt>
              </c:numCache>
            </c:numRef>
          </c:val>
        </c:ser>
        <c:overlap val="100"/>
        <c:axId val="71155072"/>
        <c:axId val="71157248"/>
      </c:barChart>
      <c:catAx>
        <c:axId val="71155072"/>
        <c:scaling>
          <c:orientation val="minMax"/>
        </c:scaling>
        <c:axPos val="b"/>
        <c:title>
          <c:txPr>
            <a:bodyPr/>
            <a:lstStyle/>
            <a:p>
              <a:pPr>
                <a:defRPr sz="900" b="0"/>
              </a:pPr>
              <a:endParaRPr lang="en-US"/>
            </a:p>
          </c:txPr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1157248"/>
        <c:crosses val="autoZero"/>
        <c:auto val="1"/>
        <c:lblAlgn val="ctr"/>
        <c:lblOffset val="100"/>
      </c:catAx>
      <c:valAx>
        <c:axId val="71157248"/>
        <c:scaling>
          <c:orientation val="minMax"/>
        </c:scaling>
        <c:axPos val="l"/>
        <c:title>
          <c:txPr>
            <a:bodyPr rot="-5400000" vert="horz"/>
            <a:lstStyle/>
            <a:p>
              <a:pPr>
                <a:defRPr sz="900" b="0"/>
              </a:pPr>
              <a:endParaRPr lang="en-US"/>
            </a:p>
          </c:txPr>
        </c:title>
        <c:numFmt formatCode="0.0%" sourceLinked="0"/>
        <c:tickLblPos val="nextTo"/>
        <c:spPr>
          <a:ln>
            <a:solidFill>
              <a:schemeClr val="tx1"/>
            </a:solidFill>
          </a:ln>
        </c:spPr>
        <c:crossAx val="71155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6.6579432928317389E-2"/>
          <c:w val="1"/>
          <c:h val="0.12983976231502503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818029</xdr:colOff>
      <xdr:row>121</xdr:row>
      <xdr:rowOff>79240</xdr:rowOff>
    </xdr:from>
    <xdr:to>
      <xdr:col>36</xdr:col>
      <xdr:colOff>295353</xdr:colOff>
      <xdr:row>144</xdr:row>
      <xdr:rowOff>24812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0.84127</cdr:y>
    </cdr:from>
    <cdr:to>
      <cdr:x>0.8375</cdr:x>
      <cdr:y>0.97884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28950"/>
          <a:ext cx="3829050" cy="495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IE" sz="900" i="1"/>
            <a:t>Source:</a:t>
          </a:r>
        </a:p>
        <a:p xmlns:a="http://schemas.openxmlformats.org/drawingml/2006/main">
          <a:r>
            <a:rPr lang="en-IE" sz="900" i="1"/>
            <a:t>Note:</a:t>
          </a:r>
        </a:p>
      </cdr:txBody>
    </cdr:sp>
  </cdr:relSizeAnchor>
  <cdr:relSizeAnchor xmlns:cdr="http://schemas.openxmlformats.org/drawingml/2006/chartDrawing">
    <cdr:from>
      <cdr:x>0.11458</cdr:x>
      <cdr:y>0.77089</cdr:y>
    </cdr:from>
    <cdr:to>
      <cdr:x>0.99167</cdr:x>
      <cdr:y>0.91786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23875" y="2724150"/>
          <a:ext cx="4010025" cy="519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IE" sz="900" i="1"/>
            <a:t>Note:</a:t>
          </a:r>
        </a:p>
        <a:p xmlns:a="http://schemas.openxmlformats.org/drawingml/2006/main">
          <a:r>
            <a:rPr lang="en-IE" sz="900" i="1"/>
            <a:t>Source: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oductivity/Copy%20of%20Productivity%25201%201(1)%20revised%20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 (2)"/>
      <sheetName val="Sheet2"/>
      <sheetName val="P growth - Sector Size "/>
      <sheetName val="Emp W - Relative P"/>
      <sheetName val="Elasticities"/>
      <sheetName val="Sheet1"/>
      <sheetName val="GVA over Empl"/>
      <sheetName val="GVA Constant Basic Prices"/>
      <sheetName val="QNHS"/>
      <sheetName val="QNHS(M)"/>
      <sheetName val="Emp Comp - Prod"/>
      <sheetName val="Hours Worked"/>
      <sheetName val="Capital"/>
      <sheetName val="Index 1998"/>
    </sheetNames>
    <sheetDataSet>
      <sheetData sheetId="0"/>
      <sheetData sheetId="1">
        <row r="46">
          <cell r="U46">
            <v>1</v>
          </cell>
        </row>
      </sheetData>
      <sheetData sheetId="2">
        <row r="45">
          <cell r="AK45">
            <v>1.0004969085920898E-2</v>
          </cell>
          <cell r="AL45">
            <v>-9.656399970755276E-3</v>
          </cell>
          <cell r="AM45">
            <v>-3.0636785438072581E-3</v>
          </cell>
        </row>
        <row r="46">
          <cell r="AK46">
            <v>9.8944118518474074E-3</v>
          </cell>
          <cell r="AL46">
            <v>5.0476521333664452E-3</v>
          </cell>
          <cell r="AM46">
            <v>3.3805328263374138E-3</v>
          </cell>
        </row>
        <row r="47">
          <cell r="AK47">
            <v>-1.3035330253587953E-4</v>
          </cell>
          <cell r="AL47">
            <v>-8.7596960174057663E-4</v>
          </cell>
          <cell r="AM47">
            <v>7.6575064833680584E-4</v>
          </cell>
        </row>
        <row r="48">
          <cell r="AK48">
            <v>-1.7977603037696115E-4</v>
          </cell>
          <cell r="AL48">
            <v>1.3472056516463363E-3</v>
          </cell>
          <cell r="AM48">
            <v>1.4249232639831806E-3</v>
          </cell>
        </row>
        <row r="49">
          <cell r="AK49">
            <v>5.2533739847418692E-3</v>
          </cell>
          <cell r="AL49">
            <v>8.9391533321300301E-3</v>
          </cell>
          <cell r="AM49">
            <v>4.5386837356891007E-3</v>
          </cell>
        </row>
        <row r="50">
          <cell r="AK50">
            <v>1.4643217046672755E-3</v>
          </cell>
          <cell r="AL50">
            <v>1.5436626444619774E-3</v>
          </cell>
          <cell r="AM50">
            <v>-3.591420288229551E-4</v>
          </cell>
        </row>
        <row r="51">
          <cell r="AK51">
            <v>5.3516815813651752E-2</v>
          </cell>
          <cell r="AL51">
            <v>-2.8256960933222452E-2</v>
          </cell>
          <cell r="AM51">
            <v>5.2083451929264141E-2</v>
          </cell>
        </row>
        <row r="52">
          <cell r="AK52">
            <v>-6.0181075168535853E-4</v>
          </cell>
          <cell r="AL52">
            <v>6.3295210833497467E-4</v>
          </cell>
          <cell r="AM52">
            <v>1.7513890439064831E-4</v>
          </cell>
        </row>
        <row r="53">
          <cell r="AK53">
            <v>1.3259371185285022E-3</v>
          </cell>
          <cell r="AL53">
            <v>1.0516006269456375E-3</v>
          </cell>
          <cell r="AM53">
            <v>1.7338011123879373E-4</v>
          </cell>
        </row>
        <row r="54">
          <cell r="AK54">
            <v>2.3579412010992586E-2</v>
          </cell>
          <cell r="AL54">
            <v>1.3233436257938679E-2</v>
          </cell>
          <cell r="AM54">
            <v>1.0376437836922613E-2</v>
          </cell>
        </row>
        <row r="55">
          <cell r="AK55">
            <v>2.1530613332398536E-2</v>
          </cell>
          <cell r="AL55">
            <v>2.7372327061431129E-2</v>
          </cell>
          <cell r="AM55">
            <v>-1.0231582819168507E-2</v>
          </cell>
        </row>
        <row r="56">
          <cell r="AK56">
            <v>-6.20770546196366E-4</v>
          </cell>
          <cell r="AL56">
            <v>6.7829526591076557E-3</v>
          </cell>
          <cell r="AM56">
            <v>0</v>
          </cell>
        </row>
        <row r="57">
          <cell r="AK57">
            <v>-1.8522018794060085E-3</v>
          </cell>
          <cell r="AL57">
            <v>4.518325496012117E-4</v>
          </cell>
          <cell r="AM57">
            <v>-8.5621222798152718E-4</v>
          </cell>
        </row>
        <row r="59">
          <cell r="AK59">
            <v>2.7114304742366013E-3</v>
          </cell>
          <cell r="AL59">
            <v>-1.4831548850670214E-3</v>
          </cell>
          <cell r="AM59">
            <v>1.8646841451403188E-5</v>
          </cell>
        </row>
        <row r="60">
          <cell r="AK60">
            <v>3.875419787483664E-3</v>
          </cell>
          <cell r="AL60">
            <v>4.9166305106224818E-3</v>
          </cell>
          <cell r="AM60">
            <v>-1.4262373104981514E-3</v>
          </cell>
        </row>
        <row r="61">
          <cell r="AK61">
            <v>1.0003620146536456E-5</v>
          </cell>
          <cell r="AL61">
            <v>-3.3514096237226851E-3</v>
          </cell>
          <cell r="AM61">
            <v>2.1688156694810458E-3</v>
          </cell>
        </row>
        <row r="62">
          <cell r="AK62">
            <v>-3.4082539728710051E-3</v>
          </cell>
          <cell r="AL62">
            <v>-5.1502331064814865E-3</v>
          </cell>
          <cell r="AM62">
            <v>1.5039162914272386E-3</v>
          </cell>
        </row>
        <row r="63">
          <cell r="AK63">
            <v>2.7745476185470259E-2</v>
          </cell>
          <cell r="AL63">
            <v>4.2177983831180816E-5</v>
          </cell>
          <cell r="AM63">
            <v>-5.0878001941862313E-3</v>
          </cell>
        </row>
        <row r="64">
          <cell r="AK64">
            <v>1.3586839189875654E-4</v>
          </cell>
          <cell r="AL64">
            <v>4.9633001424409335E-3</v>
          </cell>
          <cell r="AM64">
            <v>-4.1251041352519573E-3</v>
          </cell>
        </row>
        <row r="65">
          <cell r="AK65">
            <v>-2.0845162849261213E-4</v>
          </cell>
          <cell r="AL65">
            <v>-6.2340539450290118E-5</v>
          </cell>
          <cell r="AM65">
            <v>1.2284298758008074E-3</v>
          </cell>
        </row>
        <row r="66">
          <cell r="AK66">
            <v>-8.673108744483315E-4</v>
          </cell>
          <cell r="AL66">
            <v>7.9904645564575754E-3</v>
          </cell>
          <cell r="AM66">
            <v>1.183456697540901E-2</v>
          </cell>
        </row>
        <row r="67">
          <cell r="AK67">
            <v>1.8818764460332361E-2</v>
          </cell>
          <cell r="AL67">
            <v>2.1013514978027389E-2</v>
          </cell>
          <cell r="AM67">
            <v>-2.2453933242349421E-2</v>
          </cell>
        </row>
        <row r="68">
          <cell r="AK68">
            <v>-6.3206567818101939E-3</v>
          </cell>
          <cell r="AL68">
            <v>-4.0148180103926345E-3</v>
          </cell>
          <cell r="AM68">
            <v>1.3603151657894457E-2</v>
          </cell>
        </row>
        <row r="69">
          <cell r="AK69">
            <v>4.302384988996816E-4</v>
          </cell>
          <cell r="AL69">
            <v>4.8555748977841748E-3</v>
          </cell>
          <cell r="AM69">
            <v>3.203945986613016E-2</v>
          </cell>
        </row>
        <row r="70">
          <cell r="AK70">
            <v>-2.3828822997154844E-3</v>
          </cell>
          <cell r="AL70">
            <v>-9.450478621921526E-4</v>
          </cell>
          <cell r="AM70">
            <v>-1.3710018579374092E-3</v>
          </cell>
        </row>
        <row r="71">
          <cell r="AK71">
            <v>-7.8346586869554955E-3</v>
          </cell>
          <cell r="AL71">
            <v>-6.7686021381724772E-3</v>
          </cell>
          <cell r="AM71">
            <v>-5.6692290513672802E-4</v>
          </cell>
        </row>
        <row r="72">
          <cell r="AK72">
            <v>-9.0274741608480837E-3</v>
          </cell>
          <cell r="AL72">
            <v>-2.9961683590771056E-4</v>
          </cell>
          <cell r="AM72">
            <v>-1.3620865471981387E-2</v>
          </cell>
        </row>
        <row r="73">
          <cell r="AK73">
            <v>3.8054756897709982E-4</v>
          </cell>
          <cell r="AL73">
            <v>-3.095497279708646E-3</v>
          </cell>
          <cell r="AM73">
            <v>-1.2045167567963391E-2</v>
          </cell>
        </row>
      </sheetData>
      <sheetData sheetId="3"/>
      <sheetData sheetId="4"/>
      <sheetData sheetId="5"/>
      <sheetData sheetId="6">
        <row r="4">
          <cell r="S4">
            <v>0.18327866320660502</v>
          </cell>
          <cell r="T4">
            <v>2.0472840911901491E-2</v>
          </cell>
          <cell r="U4">
            <v>0.14093175758151699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26" sqref="Q26"/>
    </sheetView>
  </sheetViews>
  <sheetFormatPr defaultRowHeight="15"/>
  <sheetData/>
  <pageMargins left="0.7" right="0.7" top="0.75" bottom="0.75" header="0.3" footer="0.3"/>
  <pageSetup paperSize="9" orientation="portrait" r:id="rId1"/>
  <legacyDrawing r:id="rId2"/>
  <oleObjects>
    <oleObject progId="Word.Document.12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CV77"/>
  <sheetViews>
    <sheetView zoomScale="85" zoomScaleNormal="85" workbookViewId="0">
      <pane xSplit="3" ySplit="2" topLeftCell="D57" activePane="bottomRight" state="frozen"/>
      <selection pane="topRight" activeCell="D1" sqref="D1"/>
      <selection pane="bottomLeft" activeCell="A3" sqref="A3"/>
      <selection pane="bottomRight" activeCell="C78" sqref="C78"/>
    </sheetView>
  </sheetViews>
  <sheetFormatPr defaultRowHeight="15"/>
  <cols>
    <col min="3" max="3" width="37.28515625" customWidth="1"/>
    <col min="4" max="5" width="13.85546875" bestFit="1" customWidth="1"/>
    <col min="6" max="14" width="11.28515625" customWidth="1"/>
    <col min="15" max="18" width="10.42578125" customWidth="1"/>
    <col min="21" max="35" width="10.42578125" bestFit="1" customWidth="1"/>
    <col min="39" max="39" width="10.5703125" bestFit="1" customWidth="1"/>
    <col min="40" max="41" width="10.140625" bestFit="1" customWidth="1"/>
    <col min="42" max="44" width="10.5703125" bestFit="1" customWidth="1"/>
    <col min="45" max="45" width="10.140625" bestFit="1" customWidth="1"/>
    <col min="46" max="47" width="10.5703125" bestFit="1" customWidth="1"/>
    <col min="48" max="48" width="10.140625" bestFit="1" customWidth="1"/>
    <col min="49" max="49" width="10.5703125" bestFit="1" customWidth="1"/>
    <col min="50" max="52" width="11.42578125" bestFit="1" customWidth="1"/>
    <col min="55" max="55" width="10" bestFit="1" customWidth="1"/>
    <col min="56" max="58" width="12.28515625" bestFit="1" customWidth="1"/>
    <col min="59" max="59" width="12.85546875" bestFit="1" customWidth="1"/>
    <col min="60" max="60" width="16" bestFit="1" customWidth="1"/>
    <col min="61" max="62" width="12.28515625" bestFit="1" customWidth="1"/>
    <col min="63" max="65" width="10" bestFit="1" customWidth="1"/>
    <col min="66" max="66" width="12.28515625" bestFit="1" customWidth="1"/>
    <col min="67" max="67" width="12.85546875" bestFit="1" customWidth="1"/>
    <col min="68" max="68" width="12.28515625" bestFit="1" customWidth="1"/>
    <col min="87" max="100" width="9.42578125" bestFit="1" customWidth="1"/>
  </cols>
  <sheetData>
    <row r="1" spans="1:100">
      <c r="D1" s="1" t="s">
        <v>0</v>
      </c>
      <c r="U1" s="1" t="s">
        <v>1</v>
      </c>
      <c r="AM1" s="1"/>
      <c r="BC1" s="1"/>
      <c r="BS1" s="1"/>
      <c r="CI1" s="1"/>
    </row>
    <row r="2" spans="1:100">
      <c r="D2" s="1">
        <v>1998</v>
      </c>
      <c r="E2" s="1">
        <v>1999</v>
      </c>
      <c r="F2" s="1">
        <v>2000</v>
      </c>
      <c r="G2" s="1">
        <v>2001</v>
      </c>
      <c r="H2" s="1">
        <v>2002</v>
      </c>
      <c r="I2" s="1">
        <v>2003</v>
      </c>
      <c r="J2" s="1">
        <v>2004</v>
      </c>
      <c r="K2" s="1">
        <v>2005</v>
      </c>
      <c r="L2" s="1">
        <v>2006</v>
      </c>
      <c r="M2" s="1">
        <v>2007</v>
      </c>
      <c r="N2" s="1">
        <v>2008</v>
      </c>
      <c r="O2" s="1">
        <v>2009</v>
      </c>
      <c r="P2" s="1">
        <v>2010</v>
      </c>
      <c r="Q2" s="1">
        <v>2011</v>
      </c>
      <c r="R2" s="1">
        <v>2012</v>
      </c>
      <c r="S2" s="1"/>
      <c r="U2" s="1">
        <v>1998</v>
      </c>
      <c r="V2" s="1">
        <v>1999</v>
      </c>
      <c r="W2" s="1">
        <v>2000</v>
      </c>
      <c r="X2" s="1">
        <v>2001</v>
      </c>
      <c r="Y2" s="1">
        <v>2002</v>
      </c>
      <c r="Z2" s="1">
        <v>2003</v>
      </c>
      <c r="AA2" s="1">
        <v>2004</v>
      </c>
      <c r="AB2" s="1">
        <v>2005</v>
      </c>
      <c r="AC2" s="1">
        <v>2006</v>
      </c>
      <c r="AD2" s="1">
        <v>2007</v>
      </c>
      <c r="AE2" s="1">
        <v>2008</v>
      </c>
      <c r="AF2" s="1">
        <v>2009</v>
      </c>
      <c r="AG2" s="1">
        <v>2010</v>
      </c>
      <c r="AH2" s="1">
        <v>2011</v>
      </c>
      <c r="AI2" s="1">
        <v>2012</v>
      </c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>
      <c r="A3" s="1" t="s">
        <v>2</v>
      </c>
      <c r="D3" s="11">
        <v>1525.675</v>
      </c>
      <c r="E3" s="11">
        <v>1624.95</v>
      </c>
      <c r="F3" s="11">
        <v>1697.6499999999999</v>
      </c>
      <c r="G3" s="11">
        <v>1749.6250000000002</v>
      </c>
      <c r="H3" s="11">
        <v>1776.5250000000001</v>
      </c>
      <c r="I3" s="11">
        <v>1810.0749999999998</v>
      </c>
      <c r="J3" s="11">
        <v>1871.1000000000001</v>
      </c>
      <c r="K3" s="11">
        <v>1962.7750000000001</v>
      </c>
      <c r="L3" s="11">
        <v>2053.5500000000002</v>
      </c>
      <c r="M3" s="11">
        <v>2143.0749999999998</v>
      </c>
      <c r="N3" s="11">
        <v>2128.4</v>
      </c>
      <c r="O3" s="11">
        <v>1961.35</v>
      </c>
      <c r="P3" s="11">
        <v>1882.2250000000001</v>
      </c>
      <c r="Q3" s="11">
        <v>1849.1</v>
      </c>
      <c r="R3" s="11">
        <v>1837.85</v>
      </c>
      <c r="U3" s="2">
        <f t="shared" ref="U3:AI3" si="0">D3/D$3</f>
        <v>1</v>
      </c>
      <c r="V3" s="2">
        <f t="shared" si="0"/>
        <v>1</v>
      </c>
      <c r="W3" s="2">
        <f t="shared" si="0"/>
        <v>1</v>
      </c>
      <c r="X3" s="2">
        <f t="shared" si="0"/>
        <v>1</v>
      </c>
      <c r="Y3" s="2">
        <f t="shared" si="0"/>
        <v>1</v>
      </c>
      <c r="Z3" s="2">
        <f t="shared" si="0"/>
        <v>1</v>
      </c>
      <c r="AA3" s="2">
        <f t="shared" si="0"/>
        <v>1</v>
      </c>
      <c r="AB3" s="2">
        <f t="shared" si="0"/>
        <v>1</v>
      </c>
      <c r="AC3" s="2">
        <f t="shared" si="0"/>
        <v>1</v>
      </c>
      <c r="AD3" s="2">
        <f t="shared" si="0"/>
        <v>1</v>
      </c>
      <c r="AE3" s="2">
        <f t="shared" si="0"/>
        <v>1</v>
      </c>
      <c r="AF3" s="2">
        <f t="shared" si="0"/>
        <v>1</v>
      </c>
      <c r="AG3" s="2">
        <f t="shared" si="0"/>
        <v>1</v>
      </c>
      <c r="AH3" s="2">
        <f t="shared" si="0"/>
        <v>1</v>
      </c>
      <c r="AI3" s="2">
        <f t="shared" si="0"/>
        <v>1</v>
      </c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>
      <c r="A4" t="s">
        <v>3</v>
      </c>
      <c r="D4" s="11">
        <v>134.625</v>
      </c>
      <c r="E4" s="11">
        <v>138.44999999999999</v>
      </c>
      <c r="F4" s="11">
        <v>127.07499999999999</v>
      </c>
      <c r="G4" s="11">
        <v>123.125</v>
      </c>
      <c r="H4" s="11">
        <v>119.02499999999999</v>
      </c>
      <c r="I4" s="11">
        <v>114.7</v>
      </c>
      <c r="J4" s="11">
        <v>113.375</v>
      </c>
      <c r="K4" s="11">
        <v>110.19999999999999</v>
      </c>
      <c r="L4" s="11">
        <v>110.675</v>
      </c>
      <c r="M4" s="11">
        <v>110.925</v>
      </c>
      <c r="N4" s="11">
        <v>115.35</v>
      </c>
      <c r="O4" s="11">
        <v>96.324999999999989</v>
      </c>
      <c r="P4" s="11">
        <v>85.224999999999994</v>
      </c>
      <c r="Q4" s="11">
        <v>82.9</v>
      </c>
      <c r="R4" s="11">
        <v>85.8</v>
      </c>
      <c r="U4" s="2">
        <f t="shared" ref="U4:AI22" si="1">D4/D$3</f>
        <v>8.8239631638455107E-2</v>
      </c>
      <c r="V4" s="2">
        <f t="shared" si="1"/>
        <v>8.5202621619126728E-2</v>
      </c>
      <c r="W4" s="2">
        <f t="shared" si="1"/>
        <v>7.4853473919830354E-2</v>
      </c>
      <c r="X4" s="2">
        <f t="shared" si="1"/>
        <v>7.037222261913266E-2</v>
      </c>
      <c r="Y4" s="2">
        <f t="shared" si="1"/>
        <v>6.6998775699750907E-2</v>
      </c>
      <c r="Z4" s="2">
        <f t="shared" si="1"/>
        <v>6.336754001905999E-2</v>
      </c>
      <c r="AA4" s="2">
        <f t="shared" si="1"/>
        <v>6.0592699481588366E-2</v>
      </c>
      <c r="AB4" s="2">
        <f t="shared" si="1"/>
        <v>5.6144998789978466E-2</v>
      </c>
      <c r="AC4" s="2">
        <f t="shared" si="1"/>
        <v>5.3894475420613076E-2</v>
      </c>
      <c r="AD4" s="2">
        <f t="shared" si="1"/>
        <v>5.1759737759994401E-2</v>
      </c>
      <c r="AE4" s="2">
        <f t="shared" si="1"/>
        <v>5.4195639917308774E-2</v>
      </c>
      <c r="AF4" s="2">
        <f t="shared" si="1"/>
        <v>4.911158130879241E-2</v>
      </c>
      <c r="AG4" s="2">
        <f t="shared" si="1"/>
        <v>4.5278858797433881E-2</v>
      </c>
      <c r="AH4" s="2">
        <f t="shared" si="1"/>
        <v>4.4832621275214972E-2</v>
      </c>
      <c r="AI4" s="2">
        <f t="shared" si="1"/>
        <v>4.668498517289224E-2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>
      <c r="A6" s="3" t="s">
        <v>4</v>
      </c>
      <c r="D6" s="11">
        <v>54.4</v>
      </c>
      <c r="E6" s="11">
        <v>53.674999999999997</v>
      </c>
      <c r="F6" s="11">
        <v>54.55</v>
      </c>
      <c r="G6" s="11">
        <v>55.325000000000003</v>
      </c>
      <c r="H6" s="11">
        <v>53.774999999999999</v>
      </c>
      <c r="I6" s="11">
        <v>53.800000000000004</v>
      </c>
      <c r="J6" s="11">
        <v>55.249999999999993</v>
      </c>
      <c r="K6" s="11">
        <v>55.95</v>
      </c>
      <c r="L6" s="11">
        <v>57.175000000000004</v>
      </c>
      <c r="M6" s="11">
        <v>54.25</v>
      </c>
      <c r="N6" s="11">
        <v>53.699999999999996</v>
      </c>
      <c r="O6" s="11">
        <v>48.575000000000003</v>
      </c>
      <c r="P6" s="11">
        <v>45.425000000000004</v>
      </c>
      <c r="Q6" s="11">
        <v>51.925000000000004</v>
      </c>
      <c r="R6" s="11">
        <v>51.175000000000004</v>
      </c>
      <c r="U6" s="2">
        <f t="shared" si="1"/>
        <v>3.5656348829206742E-2</v>
      </c>
      <c r="V6" s="2">
        <f t="shared" si="1"/>
        <v>3.303178559340287E-2</v>
      </c>
      <c r="W6" s="2">
        <f t="shared" si="1"/>
        <v>3.2132653962830972E-2</v>
      </c>
      <c r="X6" s="2">
        <f t="shared" si="1"/>
        <v>3.1621061656069156E-2</v>
      </c>
      <c r="Y6" s="2">
        <f t="shared" si="1"/>
        <v>3.0269768227297673E-2</v>
      </c>
      <c r="Z6" s="2">
        <f t="shared" si="1"/>
        <v>2.9722525309724742E-2</v>
      </c>
      <c r="AA6" s="2">
        <f t="shared" si="1"/>
        <v>2.9528085083640632E-2</v>
      </c>
      <c r="AB6" s="2">
        <f t="shared" si="1"/>
        <v>2.8505559730483628E-2</v>
      </c>
      <c r="AC6" s="2">
        <f t="shared" si="1"/>
        <v>2.7842029655961626E-2</v>
      </c>
      <c r="AD6" s="2">
        <f t="shared" si="1"/>
        <v>2.5314093067204835E-2</v>
      </c>
      <c r="AE6" s="2">
        <f t="shared" si="1"/>
        <v>2.5230219883480547E-2</v>
      </c>
      <c r="AF6" s="2">
        <f t="shared" si="1"/>
        <v>2.4766104978713645E-2</v>
      </c>
      <c r="AG6" s="2">
        <f t="shared" si="1"/>
        <v>2.4133671585490579E-2</v>
      </c>
      <c r="AH6" s="2">
        <f t="shared" si="1"/>
        <v>2.8081228705856907E-2</v>
      </c>
      <c r="AI6" s="2">
        <f t="shared" si="1"/>
        <v>2.7845036319612593E-2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>
      <c r="A7" s="3" t="s">
        <v>5</v>
      </c>
      <c r="D7" s="11">
        <v>20.2</v>
      </c>
      <c r="E7" s="11">
        <v>18.475000000000001</v>
      </c>
      <c r="F7" s="11">
        <v>16.375</v>
      </c>
      <c r="G7" s="11">
        <v>14.55</v>
      </c>
      <c r="H7" s="11">
        <v>13.75</v>
      </c>
      <c r="I7" s="11">
        <v>10.475000000000001</v>
      </c>
      <c r="J7" s="11">
        <v>8.3000000000000007</v>
      </c>
      <c r="K7" s="11">
        <v>8.3249999999999993</v>
      </c>
      <c r="L7" s="11">
        <v>8.8500000000000014</v>
      </c>
      <c r="M7" s="11">
        <v>8.875</v>
      </c>
      <c r="N7" s="11">
        <v>9.2749999999999986</v>
      </c>
      <c r="O7" s="11">
        <v>6.6999999999999993</v>
      </c>
      <c r="P7" s="11">
        <v>6.6000000000000005</v>
      </c>
      <c r="Q7" s="11">
        <v>0</v>
      </c>
      <c r="R7" s="11">
        <v>2.5333333333333332</v>
      </c>
      <c r="U7" s="2">
        <f t="shared" si="1"/>
        <v>1.3240041293198092E-2</v>
      </c>
      <c r="V7" s="2">
        <f t="shared" si="1"/>
        <v>1.1369580602480077E-2</v>
      </c>
      <c r="W7" s="2">
        <f t="shared" si="1"/>
        <v>9.6456866845345043E-3</v>
      </c>
      <c r="X7" s="2">
        <f t="shared" si="1"/>
        <v>8.316067728799028E-3</v>
      </c>
      <c r="Y7" s="2">
        <f t="shared" si="1"/>
        <v>7.7398291608617945E-3</v>
      </c>
      <c r="Z7" s="2">
        <f t="shared" si="1"/>
        <v>5.7870530226648079E-3</v>
      </c>
      <c r="AA7" s="2">
        <f t="shared" si="1"/>
        <v>4.4358933247822139E-3</v>
      </c>
      <c r="AB7" s="2">
        <f t="shared" si="1"/>
        <v>4.2414438741068122E-3</v>
      </c>
      <c r="AC7" s="2">
        <f t="shared" si="1"/>
        <v>4.3096101872367367E-3</v>
      </c>
      <c r="AD7" s="2">
        <f t="shared" si="1"/>
        <v>4.1412456400265977E-3</v>
      </c>
      <c r="AE7" s="2">
        <f t="shared" si="1"/>
        <v>4.357733508738958E-3</v>
      </c>
      <c r="AF7" s="2">
        <f t="shared" si="1"/>
        <v>3.4160144798225708E-3</v>
      </c>
      <c r="AG7" s="2">
        <f t="shared" si="1"/>
        <v>3.5064883316287903E-3</v>
      </c>
      <c r="AH7" s="2">
        <f t="shared" si="1"/>
        <v>0</v>
      </c>
      <c r="AI7" s="2">
        <f t="shared" si="1"/>
        <v>1.3784222506370669E-3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>
      <c r="A8" s="3" t="s">
        <v>6</v>
      </c>
      <c r="D8" s="11">
        <v>23.424999999999997</v>
      </c>
      <c r="E8" s="11">
        <v>24.900000000000002</v>
      </c>
      <c r="F8" s="11">
        <v>25.625</v>
      </c>
      <c r="G8" s="11">
        <v>26.425000000000001</v>
      </c>
      <c r="H8" s="11">
        <v>26.35</v>
      </c>
      <c r="I8" s="11">
        <v>23.975000000000001</v>
      </c>
      <c r="J8" s="11">
        <v>21.975000000000001</v>
      </c>
      <c r="K8" s="11">
        <v>21.6</v>
      </c>
      <c r="L8" s="11">
        <v>21.85</v>
      </c>
      <c r="M8" s="11">
        <v>23.275000000000002</v>
      </c>
      <c r="N8" s="11">
        <v>22.024999999999999</v>
      </c>
      <c r="O8" s="11">
        <v>18.45</v>
      </c>
      <c r="P8" s="11">
        <v>17.100000000000001</v>
      </c>
      <c r="Q8" s="11">
        <v>12.825000000000001</v>
      </c>
      <c r="R8" s="11">
        <v>11.5</v>
      </c>
      <c r="U8" s="2">
        <f t="shared" si="1"/>
        <v>1.535385976698838E-2</v>
      </c>
      <c r="V8" s="2">
        <f t="shared" si="1"/>
        <v>1.5323548416874366E-2</v>
      </c>
      <c r="W8" s="2">
        <f t="shared" si="1"/>
        <v>1.5094395193355523E-2</v>
      </c>
      <c r="X8" s="2">
        <f t="shared" si="1"/>
        <v>1.510323640780167E-2</v>
      </c>
      <c r="Y8" s="2">
        <f t="shared" si="1"/>
        <v>1.4832327155542422E-2</v>
      </c>
      <c r="Z8" s="2">
        <f t="shared" si="1"/>
        <v>1.3245307514881982E-2</v>
      </c>
      <c r="AA8" s="2">
        <f t="shared" si="1"/>
        <v>1.1744428411095078E-2</v>
      </c>
      <c r="AB8" s="2">
        <f t="shared" si="1"/>
        <v>1.1004827349033894E-2</v>
      </c>
      <c r="AC8" s="2">
        <f t="shared" si="1"/>
        <v>1.0640111027245502E-2</v>
      </c>
      <c r="AD8" s="2">
        <f t="shared" si="1"/>
        <v>1.0860562509478205E-2</v>
      </c>
      <c r="AE8" s="2">
        <f t="shared" si="1"/>
        <v>1.0348148844202217E-2</v>
      </c>
      <c r="AF8" s="2">
        <f t="shared" si="1"/>
        <v>9.4067861421979759E-3</v>
      </c>
      <c r="AG8" s="2">
        <f t="shared" si="1"/>
        <v>9.0849924955836835E-3</v>
      </c>
      <c r="AH8" s="2">
        <f t="shared" si="1"/>
        <v>6.9358066086204111E-3</v>
      </c>
      <c r="AI8" s="2">
        <f t="shared" si="1"/>
        <v>6.2573115324972119E-3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>
      <c r="A9" s="3" t="s">
        <v>7</v>
      </c>
      <c r="D9" s="11">
        <v>6.0500000000000007</v>
      </c>
      <c r="E9" s="11">
        <v>5.25</v>
      </c>
      <c r="F9" s="11">
        <v>5.6999999999999993</v>
      </c>
      <c r="G9" s="11">
        <v>5.625</v>
      </c>
      <c r="H9" s="11">
        <v>4.625</v>
      </c>
      <c r="I9" s="11">
        <v>4.5749999999999993</v>
      </c>
      <c r="J9" s="11">
        <v>5.45</v>
      </c>
      <c r="K9" s="11">
        <v>3.7249999999999996</v>
      </c>
      <c r="L9" s="11">
        <v>2.8</v>
      </c>
      <c r="M9" s="11">
        <v>2.8</v>
      </c>
      <c r="N9" s="11">
        <v>3.25</v>
      </c>
      <c r="O9" s="11">
        <v>2.7249999999999996</v>
      </c>
      <c r="P9" s="11">
        <v>3.2</v>
      </c>
      <c r="Q9" s="11">
        <v>3.0666666666666664</v>
      </c>
      <c r="R9" s="11">
        <v>3</v>
      </c>
      <c r="U9" s="2">
        <f t="shared" si="1"/>
        <v>3.9654579120717067E-3</v>
      </c>
      <c r="V9" s="2">
        <f t="shared" si="1"/>
        <v>3.2308686421120649E-3</v>
      </c>
      <c r="W9" s="2">
        <f t="shared" si="1"/>
        <v>3.3575825405707887E-3</v>
      </c>
      <c r="X9" s="2">
        <f t="shared" si="1"/>
        <v>3.2149746374223044E-3</v>
      </c>
      <c r="Y9" s="2">
        <f t="shared" si="1"/>
        <v>2.6033970813807853E-3</v>
      </c>
      <c r="Z9" s="2">
        <f t="shared" si="1"/>
        <v>2.5275195779180418E-3</v>
      </c>
      <c r="AA9" s="2">
        <f t="shared" si="1"/>
        <v>2.9127251349473572E-3</v>
      </c>
      <c r="AB9" s="2">
        <f t="shared" si="1"/>
        <v>1.8978232349607059E-3</v>
      </c>
      <c r="AC9" s="2">
        <f t="shared" si="1"/>
        <v>1.3634924886172723E-3</v>
      </c>
      <c r="AD9" s="2">
        <f t="shared" si="1"/>
        <v>1.3065338357267011E-3</v>
      </c>
      <c r="AE9" s="2">
        <f t="shared" si="1"/>
        <v>1.5269686149220071E-3</v>
      </c>
      <c r="AF9" s="2">
        <f t="shared" si="1"/>
        <v>1.3893491727636576E-3</v>
      </c>
      <c r="AG9" s="2">
        <f t="shared" si="1"/>
        <v>1.7001155547291104E-3</v>
      </c>
      <c r="AH9" s="2">
        <f t="shared" si="1"/>
        <v>1.6584644782146269E-3</v>
      </c>
      <c r="AI9" s="2">
        <f t="shared" si="1"/>
        <v>1.6323421389123161E-3</v>
      </c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>
      <c r="A10" s="3" t="s">
        <v>8</v>
      </c>
      <c r="D10" s="11">
        <v>25.9</v>
      </c>
      <c r="E10" s="11">
        <v>24.375</v>
      </c>
      <c r="F10" s="11">
        <v>27.05</v>
      </c>
      <c r="G10" s="11">
        <v>25</v>
      </c>
      <c r="H10" s="11">
        <v>25.424999999999997</v>
      </c>
      <c r="I10" s="11">
        <v>24</v>
      </c>
      <c r="J10" s="11">
        <v>23.15</v>
      </c>
      <c r="K10" s="11">
        <v>22.6</v>
      </c>
      <c r="L10" s="11">
        <v>21.549999999999997</v>
      </c>
      <c r="M10" s="11">
        <v>21.5</v>
      </c>
      <c r="N10" s="11">
        <v>18.175000000000001</v>
      </c>
      <c r="O10" s="11">
        <v>13.625</v>
      </c>
      <c r="P10" s="11">
        <v>11.25</v>
      </c>
      <c r="Q10" s="11">
        <v>11.4</v>
      </c>
      <c r="R10" s="11">
        <v>11.95</v>
      </c>
      <c r="U10" s="2">
        <f t="shared" si="1"/>
        <v>1.6976092549199535E-2</v>
      </c>
      <c r="V10" s="2">
        <f t="shared" si="1"/>
        <v>1.5000461552663158E-2</v>
      </c>
      <c r="W10" s="2">
        <f t="shared" si="1"/>
        <v>1.5933790828498221E-2</v>
      </c>
      <c r="X10" s="2">
        <f t="shared" si="1"/>
        <v>1.4288776166321352E-2</v>
      </c>
      <c r="Y10" s="2">
        <f t="shared" si="1"/>
        <v>1.4311647739266261E-2</v>
      </c>
      <c r="Z10" s="2">
        <f t="shared" si="1"/>
        <v>1.3259119097274976E-2</v>
      </c>
      <c r="AA10" s="2">
        <f t="shared" si="1"/>
        <v>1.2372401261290149E-2</v>
      </c>
      <c r="AB10" s="2">
        <f t="shared" si="1"/>
        <v>1.1514310096674352E-2</v>
      </c>
      <c r="AC10" s="2">
        <f t="shared" si="1"/>
        <v>1.0494022546322221E-2</v>
      </c>
      <c r="AD10" s="2">
        <f t="shared" si="1"/>
        <v>1.0032313381472884E-2</v>
      </c>
      <c r="AE10" s="2">
        <f t="shared" si="1"/>
        <v>8.5392783311407632E-3</v>
      </c>
      <c r="AF10" s="2">
        <f t="shared" si="1"/>
        <v>6.9467458638182884E-3</v>
      </c>
      <c r="AG10" s="2">
        <f t="shared" si="1"/>
        <v>5.9769687470945286E-3</v>
      </c>
      <c r="AH10" s="2">
        <f t="shared" si="1"/>
        <v>6.1651614298848089E-3</v>
      </c>
      <c r="AI10" s="2">
        <f t="shared" si="1"/>
        <v>6.5021628533340585E-3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>
      <c r="A11" s="3" t="s">
        <v>9</v>
      </c>
      <c r="D11" s="11">
        <v>18.399999999999999</v>
      </c>
      <c r="E11" s="11">
        <v>18.775000000000002</v>
      </c>
      <c r="F11" s="11">
        <v>20.75</v>
      </c>
      <c r="G11" s="11">
        <v>24.024999999999999</v>
      </c>
      <c r="H11" s="11">
        <v>26.749999999999996</v>
      </c>
      <c r="I11" s="11">
        <v>26.15</v>
      </c>
      <c r="J11" s="11">
        <v>28.575000000000003</v>
      </c>
      <c r="K11" s="11">
        <v>28.625000000000004</v>
      </c>
      <c r="L11" s="11">
        <v>29.7</v>
      </c>
      <c r="M11" s="11">
        <v>31.125</v>
      </c>
      <c r="N11" s="11">
        <v>29.324999999999999</v>
      </c>
      <c r="O11" s="11">
        <v>28.35</v>
      </c>
      <c r="P11" s="11">
        <v>32.075000000000003</v>
      </c>
      <c r="Q11" s="11">
        <v>31.000000000000004</v>
      </c>
      <c r="R11" s="11">
        <v>29.85</v>
      </c>
      <c r="U11" s="2">
        <f t="shared" si="1"/>
        <v>1.2060235633408163E-2</v>
      </c>
      <c r="V11" s="2">
        <f t="shared" si="1"/>
        <v>1.1554201667743624E-2</v>
      </c>
      <c r="W11" s="2">
        <f t="shared" si="1"/>
        <v>1.2222778546814715E-2</v>
      </c>
      <c r="X11" s="2">
        <f t="shared" si="1"/>
        <v>1.3731513895834819E-2</v>
      </c>
      <c r="Y11" s="2">
        <f t="shared" si="1"/>
        <v>1.5057485822040216E-2</v>
      </c>
      <c r="Z11" s="2">
        <f t="shared" si="1"/>
        <v>1.4446915183072525E-2</v>
      </c>
      <c r="AA11" s="2">
        <f t="shared" si="1"/>
        <v>1.5271765271765271E-2</v>
      </c>
      <c r="AB11" s="2">
        <f t="shared" si="1"/>
        <v>1.4583943651208112E-2</v>
      </c>
      <c r="AC11" s="2">
        <f t="shared" si="1"/>
        <v>1.4462759611404639E-2</v>
      </c>
      <c r="AD11" s="2">
        <f t="shared" si="1"/>
        <v>1.4523523441783421E-2</v>
      </c>
      <c r="AE11" s="2">
        <f t="shared" si="1"/>
        <v>1.3777955271565494E-2</v>
      </c>
      <c r="AF11" s="2">
        <f t="shared" si="1"/>
        <v>1.4454329925816403E-2</v>
      </c>
      <c r="AG11" s="2">
        <f t="shared" si="1"/>
        <v>1.7041002005605068E-2</v>
      </c>
      <c r="AH11" s="2">
        <f t="shared" si="1"/>
        <v>1.6764912660213079E-2</v>
      </c>
      <c r="AI11" s="2">
        <f t="shared" si="1"/>
        <v>1.6241804282177547E-2</v>
      </c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spans="1:100">
      <c r="A12" s="3" t="s">
        <v>10</v>
      </c>
      <c r="D12" s="11">
        <v>26.825000000000003</v>
      </c>
      <c r="E12" s="11">
        <v>28.324999999999999</v>
      </c>
      <c r="F12" s="11">
        <v>30.15</v>
      </c>
      <c r="G12" s="11">
        <v>29.450000000000003</v>
      </c>
      <c r="H12" s="11">
        <v>26.774999999999999</v>
      </c>
      <c r="I12" s="11">
        <v>28.625</v>
      </c>
      <c r="J12" s="11">
        <v>26.15</v>
      </c>
      <c r="K12" s="11">
        <v>26.175000000000001</v>
      </c>
      <c r="L12" s="11">
        <v>27.1</v>
      </c>
      <c r="M12" s="11">
        <v>30.200000000000003</v>
      </c>
      <c r="N12" s="11">
        <v>28.7</v>
      </c>
      <c r="O12" s="11">
        <v>21.925000000000001</v>
      </c>
      <c r="P12" s="11">
        <v>19.05</v>
      </c>
      <c r="Q12" s="11">
        <v>17.175000000000001</v>
      </c>
      <c r="R12" s="11">
        <v>16.55</v>
      </c>
      <c r="U12" s="2">
        <f t="shared" si="1"/>
        <v>1.7582381568813806E-2</v>
      </c>
      <c r="V12" s="2">
        <f t="shared" si="1"/>
        <v>1.7431305578633188E-2</v>
      </c>
      <c r="W12" s="2">
        <f t="shared" si="1"/>
        <v>1.7759844490913911E-2</v>
      </c>
      <c r="X12" s="2">
        <f t="shared" si="1"/>
        <v>1.6832178323926555E-2</v>
      </c>
      <c r="Y12" s="2">
        <f t="shared" si="1"/>
        <v>1.5071558238696331E-2</v>
      </c>
      <c r="Z12" s="2">
        <f t="shared" si="1"/>
        <v>1.581426183997901E-2</v>
      </c>
      <c r="AA12" s="2">
        <f t="shared" si="1"/>
        <v>1.3975736197958418E-2</v>
      </c>
      <c r="AB12" s="2">
        <f t="shared" si="1"/>
        <v>1.3335710919488989E-2</v>
      </c>
      <c r="AC12" s="2">
        <f t="shared" si="1"/>
        <v>1.3196659443402887E-2</v>
      </c>
      <c r="AD12" s="2">
        <f t="shared" si="1"/>
        <v>1.4091900656766564E-2</v>
      </c>
      <c r="AE12" s="2">
        <f t="shared" si="1"/>
        <v>1.348430746100357E-2</v>
      </c>
      <c r="AF12" s="2">
        <f t="shared" si="1"/>
        <v>1.1178524995538787E-2</v>
      </c>
      <c r="AG12" s="2">
        <f t="shared" si="1"/>
        <v>1.0121000411746735E-2</v>
      </c>
      <c r="AH12" s="2">
        <f t="shared" si="1"/>
        <v>9.2883024173922458E-3</v>
      </c>
      <c r="AI12" s="2">
        <f t="shared" si="1"/>
        <v>9.0050874663329446E-3</v>
      </c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spans="1:100">
      <c r="A13" s="3" t="s">
        <v>11</v>
      </c>
      <c r="D13" s="11">
        <v>8.5749999999999993</v>
      </c>
      <c r="E13" s="11">
        <v>8.4500000000000011</v>
      </c>
      <c r="F13" s="11">
        <v>7.4999999999999991</v>
      </c>
      <c r="G13" s="11">
        <v>6.5</v>
      </c>
      <c r="H13" s="11">
        <v>6.5666666666666664</v>
      </c>
      <c r="I13" s="11">
        <v>7.0250000000000004</v>
      </c>
      <c r="J13" s="11">
        <v>6.1249999999999991</v>
      </c>
      <c r="K13" s="11">
        <v>6.125</v>
      </c>
      <c r="L13" s="11">
        <v>5.3</v>
      </c>
      <c r="M13" s="11">
        <v>4.9749999999999996</v>
      </c>
      <c r="N13" s="11">
        <v>4.0250000000000004</v>
      </c>
      <c r="O13" s="11">
        <v>4</v>
      </c>
      <c r="P13" s="11">
        <v>3.75</v>
      </c>
      <c r="Q13" s="11">
        <v>4.45</v>
      </c>
      <c r="R13" s="11">
        <v>3.3249999999999997</v>
      </c>
      <c r="U13" s="2">
        <f t="shared" si="1"/>
        <v>5.6204630737214673E-3</v>
      </c>
      <c r="V13" s="2">
        <f t="shared" si="1"/>
        <v>5.200160004923229E-3</v>
      </c>
      <c r="W13" s="2">
        <f t="shared" si="1"/>
        <v>4.4178717639089329E-3</v>
      </c>
      <c r="X13" s="2">
        <f t="shared" si="1"/>
        <v>3.7150818032435518E-3</v>
      </c>
      <c r="Y13" s="2">
        <f t="shared" si="1"/>
        <v>3.6963547750055114E-3</v>
      </c>
      <c r="Z13" s="2">
        <f t="shared" si="1"/>
        <v>3.8810546524315295E-3</v>
      </c>
      <c r="AA13" s="2">
        <f t="shared" si="1"/>
        <v>3.2734754956977173E-3</v>
      </c>
      <c r="AB13" s="2">
        <f t="shared" si="1"/>
        <v>3.1205818292978052E-3</v>
      </c>
      <c r="AC13" s="2">
        <f t="shared" si="1"/>
        <v>2.5808964963112656E-3</v>
      </c>
      <c r="AD13" s="2">
        <f t="shared" si="1"/>
        <v>2.3214306545501209E-3</v>
      </c>
      <c r="AE13" s="2">
        <f t="shared" si="1"/>
        <v>1.8910919000187936E-3</v>
      </c>
      <c r="AF13" s="2">
        <f t="shared" si="1"/>
        <v>2.0394116297448189E-3</v>
      </c>
      <c r="AG13" s="2">
        <f t="shared" si="1"/>
        <v>1.9923229156981761E-3</v>
      </c>
      <c r="AH13" s="2">
        <f t="shared" si="1"/>
        <v>2.4065761721918772E-3</v>
      </c>
      <c r="AI13" s="2">
        <f t="shared" si="1"/>
        <v>1.8091792039611502E-3</v>
      </c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>
      <c r="A14" s="3" t="s">
        <v>12</v>
      </c>
      <c r="D14" s="11">
        <v>27.675000000000001</v>
      </c>
      <c r="E14" s="11">
        <v>29.6</v>
      </c>
      <c r="F14" s="11">
        <v>27</v>
      </c>
      <c r="G14" s="11">
        <v>27.225000000000001</v>
      </c>
      <c r="H14" s="11">
        <v>26.524999999999999</v>
      </c>
      <c r="I14" s="11">
        <v>28.824999999999999</v>
      </c>
      <c r="J14" s="11">
        <v>27.975000000000001</v>
      </c>
      <c r="K14" s="11">
        <v>22.950000000000003</v>
      </c>
      <c r="L14" s="11">
        <v>24.574999999999999</v>
      </c>
      <c r="M14" s="11">
        <v>24.05</v>
      </c>
      <c r="N14" s="11">
        <v>22.374999999999996</v>
      </c>
      <c r="O14" s="11">
        <v>21.25</v>
      </c>
      <c r="P14" s="11">
        <v>20.5</v>
      </c>
      <c r="Q14" s="11">
        <v>18.675000000000001</v>
      </c>
      <c r="R14" s="11">
        <v>17.324999999999999</v>
      </c>
      <c r="U14" s="2">
        <f t="shared" si="1"/>
        <v>1.8139512019270158E-2</v>
      </c>
      <c r="V14" s="2">
        <f t="shared" si="1"/>
        <v>1.8215945106003262E-2</v>
      </c>
      <c r="W14" s="2">
        <f t="shared" si="1"/>
        <v>1.5904338350072159E-2</v>
      </c>
      <c r="X14" s="2">
        <f t="shared" si="1"/>
        <v>1.5560477245123954E-2</v>
      </c>
      <c r="Y14" s="2">
        <f t="shared" si="1"/>
        <v>1.4930834072135206E-2</v>
      </c>
      <c r="Z14" s="2">
        <f t="shared" si="1"/>
        <v>1.5924754499122964E-2</v>
      </c>
      <c r="AA14" s="2">
        <f t="shared" si="1"/>
        <v>1.4951098284431617E-2</v>
      </c>
      <c r="AB14" s="2">
        <f t="shared" si="1"/>
        <v>1.1692629058348513E-2</v>
      </c>
      <c r="AC14" s="2">
        <f t="shared" si="1"/>
        <v>1.1967081395631953E-2</v>
      </c>
      <c r="AD14" s="2">
        <f t="shared" si="1"/>
        <v>1.1222192410438273E-2</v>
      </c>
      <c r="AE14" s="2">
        <f t="shared" si="1"/>
        <v>1.0512591618116893E-2</v>
      </c>
      <c r="AF14" s="2">
        <f t="shared" si="1"/>
        <v>1.083437428301935E-2</v>
      </c>
      <c r="AG14" s="2">
        <f t="shared" si="1"/>
        <v>1.0891365272483364E-2</v>
      </c>
      <c r="AH14" s="2">
        <f t="shared" si="1"/>
        <v>1.0099507868692879E-2</v>
      </c>
      <c r="AI14" s="2">
        <f t="shared" si="1"/>
        <v>9.4267758522186256E-3</v>
      </c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>
      <c r="A15" s="3" t="s">
        <v>13</v>
      </c>
      <c r="D15" s="11">
        <v>42.625</v>
      </c>
      <c r="E15" s="11">
        <v>40.975000000000001</v>
      </c>
      <c r="F15" s="11">
        <v>45.074999999999996</v>
      </c>
      <c r="G15" s="11">
        <v>45.925000000000004</v>
      </c>
      <c r="H15" s="11">
        <v>37.375</v>
      </c>
      <c r="I15" s="11">
        <v>32.6</v>
      </c>
      <c r="J15" s="11">
        <v>33.674999999999997</v>
      </c>
      <c r="K15" s="11">
        <v>33.799999999999997</v>
      </c>
      <c r="L15" s="11">
        <v>32.299999999999997</v>
      </c>
      <c r="M15" s="11">
        <v>29.875</v>
      </c>
      <c r="N15" s="11">
        <v>31.300000000000004</v>
      </c>
      <c r="O15" s="11">
        <v>29.65</v>
      </c>
      <c r="P15" s="11">
        <v>25.925000000000001</v>
      </c>
      <c r="Q15" s="11">
        <v>23.874999999999996</v>
      </c>
      <c r="R15" s="11">
        <v>26.049999999999997</v>
      </c>
      <c r="U15" s="2">
        <f t="shared" si="1"/>
        <v>2.7938453471414292E-2</v>
      </c>
      <c r="V15" s="2">
        <f t="shared" si="1"/>
        <v>2.5216160497246069E-2</v>
      </c>
      <c r="W15" s="2">
        <f t="shared" si="1"/>
        <v>2.6551409301092687E-2</v>
      </c>
      <c r="X15" s="2">
        <f t="shared" si="1"/>
        <v>2.6248481817532327E-2</v>
      </c>
      <c r="Y15" s="2">
        <f t="shared" si="1"/>
        <v>2.1038262900887967E-2</v>
      </c>
      <c r="Z15" s="2">
        <f t="shared" si="1"/>
        <v>1.8010303440465177E-2</v>
      </c>
      <c r="AA15" s="2">
        <f t="shared" si="1"/>
        <v>1.7997434664101329E-2</v>
      </c>
      <c r="AB15" s="2">
        <f t="shared" si="1"/>
        <v>1.722051687024748E-2</v>
      </c>
      <c r="AC15" s="2">
        <f t="shared" si="1"/>
        <v>1.5728859779406391E-2</v>
      </c>
      <c r="AD15" s="2">
        <f t="shared" si="1"/>
        <v>1.3940249407976857E-2</v>
      </c>
      <c r="AE15" s="2">
        <f t="shared" si="1"/>
        <v>1.4705882352941178E-2</v>
      </c>
      <c r="AF15" s="2">
        <f t="shared" si="1"/>
        <v>1.5117138705483467E-2</v>
      </c>
      <c r="AG15" s="2">
        <f t="shared" si="1"/>
        <v>1.3773592423860059E-2</v>
      </c>
      <c r="AH15" s="2">
        <f t="shared" si="1"/>
        <v>1.291168676653507E-2</v>
      </c>
      <c r="AI15" s="2">
        <f t="shared" si="1"/>
        <v>1.4174170906221943E-2</v>
      </c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>
      <c r="A16" t="s">
        <v>14</v>
      </c>
      <c r="D16" s="11">
        <v>6.8250000000000002</v>
      </c>
      <c r="E16" s="11">
        <v>6.2749999999999995</v>
      </c>
      <c r="F16" s="11">
        <v>6.8999999999999995</v>
      </c>
      <c r="G16" s="11">
        <v>6.8500000000000005</v>
      </c>
      <c r="H16" s="11">
        <v>5.5499999999999989</v>
      </c>
      <c r="I16" s="11">
        <v>5.65</v>
      </c>
      <c r="J16" s="11">
        <v>3.6</v>
      </c>
      <c r="K16" s="11">
        <v>4.0999999999999996</v>
      </c>
      <c r="L16" s="11">
        <v>3.0999999999999996</v>
      </c>
      <c r="M16" s="11">
        <v>2.4500000000000002</v>
      </c>
      <c r="N16" s="11">
        <v>2.2000000000000002</v>
      </c>
      <c r="O16" s="11">
        <v>2.25</v>
      </c>
      <c r="P16" s="11">
        <v>2</v>
      </c>
      <c r="Q16" s="11">
        <v>2.8333333333333335</v>
      </c>
      <c r="R16" s="11">
        <v>3</v>
      </c>
      <c r="U16" s="2">
        <f t="shared" si="1"/>
        <v>4.4734297933701475E-3</v>
      </c>
      <c r="V16" s="2">
        <f t="shared" si="1"/>
        <v>3.8616572817625153E-3</v>
      </c>
      <c r="W16" s="2">
        <f t="shared" si="1"/>
        <v>4.0644420227962186E-3</v>
      </c>
      <c r="X16" s="2">
        <f t="shared" si="1"/>
        <v>3.9151246695720513E-3</v>
      </c>
      <c r="Y16" s="2">
        <f t="shared" si="1"/>
        <v>3.1240764976569421E-3</v>
      </c>
      <c r="Z16" s="2">
        <f t="shared" si="1"/>
        <v>3.1214176208168177E-3</v>
      </c>
      <c r="AA16" s="2">
        <f t="shared" si="1"/>
        <v>1.9240019240019239E-3</v>
      </c>
      <c r="AB16" s="2">
        <f t="shared" si="1"/>
        <v>2.0888792653258777E-3</v>
      </c>
      <c r="AC16" s="2">
        <f t="shared" si="1"/>
        <v>1.5095809695405515E-3</v>
      </c>
      <c r="AD16" s="2">
        <f t="shared" si="1"/>
        <v>1.1432171062608636E-3</v>
      </c>
      <c r="AE16" s="2">
        <f t="shared" si="1"/>
        <v>1.033640293177974E-3</v>
      </c>
      <c r="AF16" s="2">
        <f t="shared" si="1"/>
        <v>1.1471690417314605E-3</v>
      </c>
      <c r="AG16" s="2">
        <f t="shared" si="1"/>
        <v>1.0625722217056941E-3</v>
      </c>
      <c r="AH16" s="2">
        <f t="shared" si="1"/>
        <v>1.532276963567862E-3</v>
      </c>
      <c r="AI16" s="2">
        <f t="shared" si="1"/>
        <v>1.6323421389123161E-3</v>
      </c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100">
      <c r="A17" t="s">
        <v>15</v>
      </c>
      <c r="D17" s="11">
        <v>20.849999999999998</v>
      </c>
      <c r="E17" s="11">
        <v>27.675000000000001</v>
      </c>
      <c r="F17" s="11">
        <v>26.024999999999999</v>
      </c>
      <c r="G17" s="11">
        <v>27.400000000000002</v>
      </c>
      <c r="H17" s="11">
        <v>27.35</v>
      </c>
      <c r="I17" s="11">
        <v>27.325000000000003</v>
      </c>
      <c r="J17" s="11">
        <v>27.224999999999998</v>
      </c>
      <c r="K17" s="11">
        <v>26.075000000000003</v>
      </c>
      <c r="L17" s="11">
        <v>26.424999999999997</v>
      </c>
      <c r="M17" s="11">
        <v>28.875</v>
      </c>
      <c r="N17" s="11">
        <v>27.375</v>
      </c>
      <c r="O17" s="11">
        <v>29.7</v>
      </c>
      <c r="P17" s="11">
        <v>27.875</v>
      </c>
      <c r="Q17" s="11">
        <v>28.325000000000003</v>
      </c>
      <c r="R17" s="11">
        <v>28.450000000000003</v>
      </c>
      <c r="U17" s="2">
        <f t="shared" si="1"/>
        <v>1.366608222590001E-2</v>
      </c>
      <c r="V17" s="2">
        <f t="shared" si="1"/>
        <v>1.7031293270562173E-2</v>
      </c>
      <c r="W17" s="2">
        <f t="shared" si="1"/>
        <v>1.5330015020763997E-2</v>
      </c>
      <c r="X17" s="2">
        <f t="shared" si="1"/>
        <v>1.5660498678288205E-2</v>
      </c>
      <c r="Y17" s="2">
        <f t="shared" si="1"/>
        <v>1.5395223821786916E-2</v>
      </c>
      <c r="Z17" s="2">
        <f t="shared" si="1"/>
        <v>1.5096059555543282E-2</v>
      </c>
      <c r="AA17" s="2">
        <f t="shared" si="1"/>
        <v>1.4550264550264548E-2</v>
      </c>
      <c r="AB17" s="2">
        <f t="shared" si="1"/>
        <v>1.3284762644724944E-2</v>
      </c>
      <c r="AC17" s="2">
        <f t="shared" si="1"/>
        <v>1.2867960361325507E-2</v>
      </c>
      <c r="AD17" s="2">
        <f t="shared" si="1"/>
        <v>1.3473630180931607E-2</v>
      </c>
      <c r="AE17" s="2">
        <f t="shared" si="1"/>
        <v>1.286177410261229E-2</v>
      </c>
      <c r="AF17" s="2">
        <f t="shared" si="1"/>
        <v>1.5142631350855279E-2</v>
      </c>
      <c r="AG17" s="2">
        <f t="shared" si="1"/>
        <v>1.480960034002311E-2</v>
      </c>
      <c r="AH17" s="2">
        <f t="shared" si="1"/>
        <v>1.5318262938726951E-2</v>
      </c>
      <c r="AI17" s="2">
        <f t="shared" si="1"/>
        <v>1.54800446173518E-2</v>
      </c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spans="1:100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>
      <c r="A19" t="s">
        <v>16</v>
      </c>
      <c r="D19" s="11">
        <v>5.25</v>
      </c>
      <c r="E19" s="11">
        <v>5.6999999999999993</v>
      </c>
      <c r="F19" s="11">
        <v>6.1083333333333325</v>
      </c>
      <c r="G19" s="11">
        <v>7.3666666666666671</v>
      </c>
      <c r="H19" s="11">
        <v>7.5</v>
      </c>
      <c r="I19" s="11">
        <v>6.3583333333333334</v>
      </c>
      <c r="J19" s="11">
        <v>5.6749999999999989</v>
      </c>
      <c r="K19" s="11">
        <v>7.5</v>
      </c>
      <c r="L19" s="11">
        <v>8.75</v>
      </c>
      <c r="M19" s="11">
        <v>8.375</v>
      </c>
      <c r="N19" s="11">
        <v>9.15</v>
      </c>
      <c r="O19" s="11">
        <v>5.9250000000000007</v>
      </c>
      <c r="P19" s="11">
        <v>5.4499999999999993</v>
      </c>
      <c r="Q19" s="11">
        <v>4.2750000000000004</v>
      </c>
      <c r="R19" s="11">
        <v>4.625</v>
      </c>
      <c r="U19" s="2">
        <f t="shared" ref="U19:AI19" si="2">D19/D$3</f>
        <v>3.44109984105396E-3</v>
      </c>
      <c r="V19" s="2">
        <f t="shared" si="2"/>
        <v>3.5078002400073843E-3</v>
      </c>
      <c r="W19" s="2">
        <f t="shared" si="2"/>
        <v>3.5981111143836087E-3</v>
      </c>
      <c r="X19" s="2">
        <f t="shared" si="2"/>
        <v>4.2104260436760252E-3</v>
      </c>
      <c r="Y19" s="2">
        <f t="shared" si="2"/>
        <v>4.2217249968337063E-3</v>
      </c>
      <c r="Z19" s="2">
        <f t="shared" si="2"/>
        <v>3.5127457886183358E-3</v>
      </c>
      <c r="AA19" s="2">
        <f t="shared" si="2"/>
        <v>3.0329752551974767E-3</v>
      </c>
      <c r="AB19" s="2">
        <f t="shared" si="2"/>
        <v>3.8211206073034349E-3</v>
      </c>
      <c r="AC19" s="2">
        <f t="shared" si="2"/>
        <v>4.2609140269289766E-3</v>
      </c>
      <c r="AD19" s="2">
        <f t="shared" si="2"/>
        <v>3.9079360265039725E-3</v>
      </c>
      <c r="AE19" s="2">
        <f t="shared" si="2"/>
        <v>4.299003946626574E-3</v>
      </c>
      <c r="AF19" s="2">
        <f t="shared" si="2"/>
        <v>3.0208784765595131E-3</v>
      </c>
      <c r="AG19" s="2">
        <f t="shared" si="2"/>
        <v>2.8955093041480159E-3</v>
      </c>
      <c r="AH19" s="2">
        <f t="shared" si="2"/>
        <v>2.3119355362068036E-3</v>
      </c>
      <c r="AI19" s="2">
        <f t="shared" si="2"/>
        <v>2.5165274641564873E-3</v>
      </c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spans="1:100">
      <c r="A20" t="s">
        <v>17</v>
      </c>
      <c r="D20" s="11">
        <v>10.950000000000001</v>
      </c>
      <c r="E20" s="11">
        <v>10.774999999999999</v>
      </c>
      <c r="F20" s="11">
        <v>9.5</v>
      </c>
      <c r="G20" s="11">
        <v>10.5</v>
      </c>
      <c r="H20" s="11">
        <v>10.775</v>
      </c>
      <c r="I20" s="11">
        <v>12.125</v>
      </c>
      <c r="J20" s="11">
        <v>12.649999999999999</v>
      </c>
      <c r="K20" s="11">
        <v>11.700000000000001</v>
      </c>
      <c r="L20" s="11">
        <v>10.4</v>
      </c>
      <c r="M20" s="11">
        <v>10.925000000000001</v>
      </c>
      <c r="N20" s="11">
        <v>11.475000000000001</v>
      </c>
      <c r="O20" s="11">
        <v>12.324999999999999</v>
      </c>
      <c r="P20" s="11">
        <v>11.749999999999998</v>
      </c>
      <c r="Q20" s="11">
        <v>10.175000000000001</v>
      </c>
      <c r="R20" s="11">
        <v>11.5</v>
      </c>
      <c r="U20" s="2">
        <f t="shared" si="1"/>
        <v>7.1771510970554024E-3</v>
      </c>
      <c r="V20" s="2">
        <f t="shared" si="1"/>
        <v>6.630973260715713E-3</v>
      </c>
      <c r="W20" s="2">
        <f t="shared" si="1"/>
        <v>5.5959709009513157E-3</v>
      </c>
      <c r="X20" s="2">
        <f t="shared" si="1"/>
        <v>6.0012859898549683E-3</v>
      </c>
      <c r="Y20" s="2">
        <f t="shared" si="1"/>
        <v>6.0652115787844249E-3</v>
      </c>
      <c r="Z20" s="2">
        <f t="shared" si="1"/>
        <v>6.698617460602462E-3</v>
      </c>
      <c r="AA20" s="2">
        <f t="shared" si="1"/>
        <v>6.7607289829512036E-3</v>
      </c>
      <c r="AB20" s="2">
        <f t="shared" si="1"/>
        <v>5.9609481473933594E-3</v>
      </c>
      <c r="AC20" s="2">
        <f t="shared" si="1"/>
        <v>5.0644006720070118E-3</v>
      </c>
      <c r="AD20" s="2">
        <f t="shared" si="1"/>
        <v>5.0978150554693612E-3</v>
      </c>
      <c r="AE20" s="2">
        <f t="shared" si="1"/>
        <v>5.3913738019169336E-3</v>
      </c>
      <c r="AF20" s="2">
        <f t="shared" si="1"/>
        <v>6.2839370841512223E-3</v>
      </c>
      <c r="AG20" s="2">
        <f t="shared" si="1"/>
        <v>6.2426118025209511E-3</v>
      </c>
      <c r="AH20" s="2">
        <f t="shared" si="1"/>
        <v>5.5026769779892926E-3</v>
      </c>
      <c r="AI20" s="2">
        <f t="shared" si="1"/>
        <v>6.2573115324972119E-3</v>
      </c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spans="1:100">
      <c r="A21" t="s">
        <v>18</v>
      </c>
      <c r="D21" s="11">
        <v>4.25</v>
      </c>
      <c r="E21" s="11">
        <v>4.875</v>
      </c>
      <c r="F21" s="11">
        <v>6.1249999999999991</v>
      </c>
      <c r="G21" s="11">
        <v>6.1750000000000007</v>
      </c>
      <c r="H21" s="11">
        <v>6.4249999999999998</v>
      </c>
      <c r="I21" s="11">
        <v>6.3</v>
      </c>
      <c r="J21" s="11">
        <v>8.1083333333333325</v>
      </c>
      <c r="K21" s="11">
        <v>9.9166666666666661</v>
      </c>
      <c r="L21" s="11">
        <v>12.725</v>
      </c>
      <c r="M21" s="11">
        <v>13.975000000000001</v>
      </c>
      <c r="N21" s="11">
        <v>12.375</v>
      </c>
      <c r="O21" s="11">
        <v>11.4</v>
      </c>
      <c r="P21" s="11">
        <v>11.975000000000001</v>
      </c>
      <c r="Q21" s="11">
        <v>11.399999999999999</v>
      </c>
      <c r="R21" s="11">
        <v>9.5250000000000004</v>
      </c>
      <c r="U21" s="2">
        <f t="shared" si="1"/>
        <v>2.7856522522817771E-3</v>
      </c>
      <c r="V21" s="2">
        <f t="shared" si="1"/>
        <v>3.0000923105326315E-3</v>
      </c>
      <c r="W21" s="2">
        <f t="shared" si="1"/>
        <v>3.607928607192295E-3</v>
      </c>
      <c r="X21" s="2">
        <f t="shared" si="1"/>
        <v>3.5293277130813744E-3</v>
      </c>
      <c r="Y21" s="2">
        <f t="shared" si="1"/>
        <v>3.6166110806208746E-3</v>
      </c>
      <c r="Z21" s="2">
        <f t="shared" si="1"/>
        <v>3.4805187630346812E-3</v>
      </c>
      <c r="AA21" s="2">
        <f>J21/J$3</f>
        <v>4.3334580371617399E-3</v>
      </c>
      <c r="AB21" s="2">
        <f t="shared" si="1"/>
        <v>5.0523705807678752E-3</v>
      </c>
      <c r="AC21" s="2">
        <f t="shared" si="1"/>
        <v>6.1965863991624249E-3</v>
      </c>
      <c r="AD21" s="2">
        <f t="shared" si="1"/>
        <v>6.521003697957376E-3</v>
      </c>
      <c r="AE21" s="2">
        <f t="shared" si="1"/>
        <v>5.814226649126104E-3</v>
      </c>
      <c r="AF21" s="2">
        <f t="shared" si="1"/>
        <v>5.8123231447727332E-3</v>
      </c>
      <c r="AG21" s="2">
        <f t="shared" si="1"/>
        <v>6.3621511774628438E-3</v>
      </c>
      <c r="AH21" s="2">
        <f t="shared" si="1"/>
        <v>6.165161429884808E-3</v>
      </c>
      <c r="AI21" s="2">
        <f t="shared" si="1"/>
        <v>5.1826862910466041E-3</v>
      </c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spans="1:100">
      <c r="A22" s="3" t="s">
        <v>19</v>
      </c>
      <c r="D22" s="11">
        <v>124</v>
      </c>
      <c r="E22" s="11">
        <v>140.57499999999999</v>
      </c>
      <c r="F22" s="11">
        <v>162.57499999999999</v>
      </c>
      <c r="G22" s="11">
        <v>173.70000000000002</v>
      </c>
      <c r="H22" s="11">
        <v>176</v>
      </c>
      <c r="I22" s="11">
        <v>181.8</v>
      </c>
      <c r="J22" s="11">
        <v>203.22499999999999</v>
      </c>
      <c r="K22" s="11">
        <v>232.52500000000001</v>
      </c>
      <c r="L22" s="11">
        <v>259.5</v>
      </c>
      <c r="M22" s="11">
        <v>270.32499999999999</v>
      </c>
      <c r="N22" s="11">
        <v>239.35000000000002</v>
      </c>
      <c r="O22" s="11">
        <v>158.32499999999999</v>
      </c>
      <c r="P22" s="11">
        <v>121</v>
      </c>
      <c r="Q22" s="11">
        <v>107.8</v>
      </c>
      <c r="R22" s="11">
        <v>101.8</v>
      </c>
      <c r="U22" s="2">
        <f t="shared" si="1"/>
        <v>8.1275501007750675E-2</v>
      </c>
      <c r="V22" s="2">
        <f t="shared" ref="V22:AI35" si="3">E22/E$3</f>
        <v>8.6510354164743522E-2</v>
      </c>
      <c r="W22" s="2">
        <f t="shared" si="3"/>
        <v>9.5764733602332633E-2</v>
      </c>
      <c r="X22" s="2">
        <f t="shared" si="3"/>
        <v>9.9278416803600764E-2</v>
      </c>
      <c r="Y22" s="2">
        <f t="shared" si="3"/>
        <v>9.906981325903097E-2</v>
      </c>
      <c r="Z22" s="2">
        <f t="shared" si="3"/>
        <v>0.10043782716185795</v>
      </c>
      <c r="AA22" s="2">
        <f t="shared" si="3"/>
        <v>0.10861258083480305</v>
      </c>
      <c r="AB22" s="2">
        <f t="shared" si="3"/>
        <v>0.1184674758950975</v>
      </c>
      <c r="AC22" s="2">
        <f t="shared" si="3"/>
        <v>0.12636653599863651</v>
      </c>
      <c r="AD22" s="2">
        <f t="shared" si="3"/>
        <v>0.12613884255100732</v>
      </c>
      <c r="AE22" s="2">
        <f t="shared" si="3"/>
        <v>0.11245536553279459</v>
      </c>
      <c r="AF22" s="2">
        <f t="shared" si="3"/>
        <v>8.0722461569837103E-2</v>
      </c>
      <c r="AG22" s="2">
        <f t="shared" si="3"/>
        <v>6.4285619413194481E-2</v>
      </c>
      <c r="AH22" s="2">
        <f t="shared" si="3"/>
        <v>5.8298631766805477E-2</v>
      </c>
      <c r="AI22" s="2">
        <f t="shared" si="3"/>
        <v>5.5390809913757923E-2</v>
      </c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spans="1:100">
      <c r="D23" s="11"/>
      <c r="E23" s="11"/>
      <c r="F23" s="11"/>
      <c r="G23" s="11"/>
      <c r="H23" s="11"/>
      <c r="I23" s="74">
        <f>I22/H22-1</f>
        <v>3.2954545454545459E-2</v>
      </c>
      <c r="J23" s="74">
        <f t="shared" ref="J23:M23" si="4">J22/I22-1</f>
        <v>0.11784928492849267</v>
      </c>
      <c r="K23" s="74">
        <f t="shared" si="4"/>
        <v>0.1441751752983147</v>
      </c>
      <c r="L23" s="74">
        <f t="shared" si="4"/>
        <v>0.11600903128695839</v>
      </c>
      <c r="M23" s="74">
        <f t="shared" si="4"/>
        <v>4.1714836223506691E-2</v>
      </c>
      <c r="N23" s="11"/>
      <c r="O23" s="11"/>
      <c r="P23" s="11"/>
      <c r="Q23" s="11"/>
      <c r="R23" s="1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spans="1:100" ht="18.75" customHeight="1">
      <c r="A24" s="4" t="s">
        <v>20</v>
      </c>
      <c r="D24" s="11">
        <v>213.67500000000001</v>
      </c>
      <c r="E24" s="11">
        <v>225.65</v>
      </c>
      <c r="F24" s="11">
        <v>240.15</v>
      </c>
      <c r="G24" s="11">
        <v>246.65</v>
      </c>
      <c r="H24" s="11">
        <v>249.17500000000001</v>
      </c>
      <c r="I24" s="11">
        <v>253.3</v>
      </c>
      <c r="J24" s="11">
        <v>263.95</v>
      </c>
      <c r="K24" s="11">
        <v>276.2</v>
      </c>
      <c r="L24" s="11">
        <v>286.72500000000002</v>
      </c>
      <c r="M24" s="11">
        <v>306.75</v>
      </c>
      <c r="N24" s="11">
        <v>310.70000000000005</v>
      </c>
      <c r="O24" s="11">
        <v>282.59999999999997</v>
      </c>
      <c r="P24" s="11">
        <v>276.67500000000001</v>
      </c>
      <c r="Q24" s="11">
        <v>273.2</v>
      </c>
      <c r="R24" s="11">
        <v>271.39999999999998</v>
      </c>
      <c r="U24" s="2">
        <f t="shared" ref="U24:U35" si="5">D24/D$3</f>
        <v>0.14005276353089618</v>
      </c>
      <c r="V24" s="2">
        <f t="shared" si="3"/>
        <v>0.13886581125573094</v>
      </c>
      <c r="W24" s="2">
        <f t="shared" si="3"/>
        <v>0.14146025388036404</v>
      </c>
      <c r="X24" s="2">
        <f t="shared" si="3"/>
        <v>0.14097306565692647</v>
      </c>
      <c r="Y24" s="2">
        <f t="shared" si="3"/>
        <v>0.14025977681147184</v>
      </c>
      <c r="Z24" s="2">
        <f t="shared" si="3"/>
        <v>0.139938952805823</v>
      </c>
      <c r="AA24" s="2">
        <f t="shared" si="3"/>
        <v>0.14106675217786327</v>
      </c>
      <c r="AB24" s="2">
        <f t="shared" si="3"/>
        <v>0.14071913489829449</v>
      </c>
      <c r="AC24" s="2">
        <f t="shared" si="3"/>
        <v>0.13962406564242411</v>
      </c>
      <c r="AD24" s="2">
        <f t="shared" si="3"/>
        <v>0.14313544789613059</v>
      </c>
      <c r="AE24" s="2">
        <f t="shared" si="3"/>
        <v>0.1459781995865439</v>
      </c>
      <c r="AF24" s="2">
        <f t="shared" si="3"/>
        <v>0.14408443164147142</v>
      </c>
      <c r="AG24" s="2">
        <f t="shared" si="3"/>
        <v>0.14699358472021146</v>
      </c>
      <c r="AH24" s="2">
        <f t="shared" si="3"/>
        <v>0.14774755286355523</v>
      </c>
      <c r="AI24" s="2">
        <f t="shared" si="3"/>
        <v>0.14767255216693417</v>
      </c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>
      <c r="A25" s="5" t="s">
        <v>21</v>
      </c>
      <c r="D25" s="11">
        <v>68.900000000000006</v>
      </c>
      <c r="E25" s="11">
        <v>76.05</v>
      </c>
      <c r="F25" s="11">
        <v>78.974999999999994</v>
      </c>
      <c r="G25" s="11">
        <v>85.224999999999994</v>
      </c>
      <c r="H25" s="11">
        <v>87.7</v>
      </c>
      <c r="I25" s="11">
        <v>88.174999999999997</v>
      </c>
      <c r="J25" s="11">
        <v>90.85</v>
      </c>
      <c r="K25" s="11">
        <v>92.450000000000017</v>
      </c>
      <c r="L25" s="11">
        <v>92.75</v>
      </c>
      <c r="M25" s="11">
        <v>94.674999999999997</v>
      </c>
      <c r="N25" s="11">
        <v>93.950000000000017</v>
      </c>
      <c r="O25" s="11">
        <v>95.724999999999994</v>
      </c>
      <c r="P25" s="11">
        <v>93.525000000000006</v>
      </c>
      <c r="Q25" s="11">
        <v>94.9</v>
      </c>
      <c r="R25" s="11">
        <v>90.100000000000009</v>
      </c>
      <c r="U25" s="2">
        <f t="shared" si="5"/>
        <v>4.5160338866403402E-2</v>
      </c>
      <c r="V25" s="2">
        <f t="shared" si="3"/>
        <v>4.6801440044309049E-2</v>
      </c>
      <c r="W25" s="2">
        <f t="shared" si="3"/>
        <v>4.6520189673961064E-2</v>
      </c>
      <c r="X25" s="2">
        <f t="shared" si="3"/>
        <v>4.8710437950989491E-2</v>
      </c>
      <c r="Y25" s="2">
        <f t="shared" si="3"/>
        <v>4.9366037629642139E-2</v>
      </c>
      <c r="Z25" s="2">
        <f t="shared" si="3"/>
        <v>4.8713451100092543E-2</v>
      </c>
      <c r="AA25" s="2">
        <f t="shared" si="3"/>
        <v>4.8554326332104103E-2</v>
      </c>
      <c r="AB25" s="2">
        <f t="shared" si="3"/>
        <v>4.7101680019360354E-2</v>
      </c>
      <c r="AC25" s="2">
        <f t="shared" si="3"/>
        <v>4.5165688685447146E-2</v>
      </c>
      <c r="AD25" s="2">
        <f t="shared" si="3"/>
        <v>4.4177175320509084E-2</v>
      </c>
      <c r="AE25" s="2">
        <f t="shared" si="3"/>
        <v>4.4141138883668489E-2</v>
      </c>
      <c r="AF25" s="2">
        <f t="shared" si="3"/>
        <v>4.8805669564330689E-2</v>
      </c>
      <c r="AG25" s="2">
        <f t="shared" si="3"/>
        <v>4.9688533517512519E-2</v>
      </c>
      <c r="AH25" s="2">
        <f t="shared" si="3"/>
        <v>5.1322264885620035E-2</v>
      </c>
      <c r="AI25" s="2">
        <f t="shared" si="3"/>
        <v>4.9024675571999896E-2</v>
      </c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>
      <c r="A26" s="5" t="s">
        <v>22</v>
      </c>
      <c r="D26" s="11">
        <v>99.35</v>
      </c>
      <c r="E26" s="11">
        <v>104.02500000000001</v>
      </c>
      <c r="F26" s="11">
        <v>108.24999999999999</v>
      </c>
      <c r="G26" s="11">
        <v>107.875</v>
      </c>
      <c r="H26" s="11">
        <v>110.075</v>
      </c>
      <c r="I26" s="11">
        <v>117.5</v>
      </c>
      <c r="J26" s="11">
        <v>111.67500000000001</v>
      </c>
      <c r="K26" s="11">
        <v>117.10000000000001</v>
      </c>
      <c r="L26" s="11">
        <v>122.72499999999999</v>
      </c>
      <c r="M26" s="11">
        <v>134.52499999999998</v>
      </c>
      <c r="N26" s="11">
        <v>128.94999999999999</v>
      </c>
      <c r="O26" s="11">
        <v>126.92500000000001</v>
      </c>
      <c r="P26" s="11">
        <v>126.70000000000002</v>
      </c>
      <c r="Q26" s="11">
        <v>116.52500000000001</v>
      </c>
      <c r="R26" s="11">
        <v>119.75</v>
      </c>
      <c r="U26" s="2">
        <f t="shared" si="5"/>
        <v>6.5118717944516361E-2</v>
      </c>
      <c r="V26" s="2">
        <f t="shared" si="3"/>
        <v>6.4017354380134769E-2</v>
      </c>
      <c r="W26" s="2">
        <f t="shared" si="3"/>
        <v>6.3764615792418933E-2</v>
      </c>
      <c r="X26" s="2">
        <f t="shared" si="3"/>
        <v>6.1656069157676636E-2</v>
      </c>
      <c r="Y26" s="2">
        <f t="shared" si="3"/>
        <v>6.1960850536862691E-2</v>
      </c>
      <c r="Z26" s="2">
        <f t="shared" si="3"/>
        <v>6.4914437247075407E-2</v>
      </c>
      <c r="AA26" s="2">
        <f t="shared" si="3"/>
        <v>5.9684143017476356E-2</v>
      </c>
      <c r="AB26" s="2">
        <f t="shared" si="3"/>
        <v>5.966042974869764E-2</v>
      </c>
      <c r="AC26" s="2">
        <f t="shared" si="3"/>
        <v>5.9762362737698124E-2</v>
      </c>
      <c r="AD26" s="2">
        <f t="shared" si="3"/>
        <v>6.2771951518262301E-2</v>
      </c>
      <c r="AE26" s="2">
        <f t="shared" si="3"/>
        <v>6.0585416275136243E-2</v>
      </c>
      <c r="AF26" s="2">
        <f t="shared" si="3"/>
        <v>6.471308027634029E-2</v>
      </c>
      <c r="AG26" s="2">
        <f t="shared" si="3"/>
        <v>6.7313950245055723E-2</v>
      </c>
      <c r="AH26" s="2">
        <f t="shared" si="3"/>
        <v>6.3017143475204165E-2</v>
      </c>
      <c r="AI26" s="2">
        <f t="shared" si="3"/>
        <v>6.515765704491662E-2</v>
      </c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>
      <c r="A27" s="5" t="s">
        <v>23</v>
      </c>
      <c r="D27" s="11">
        <v>52.774999999999999</v>
      </c>
      <c r="E27" s="11">
        <v>61.099999999999994</v>
      </c>
      <c r="F27" s="11">
        <v>61.975000000000001</v>
      </c>
      <c r="G27" s="11">
        <v>63.75</v>
      </c>
      <c r="H27" s="11">
        <v>65.675000000000011</v>
      </c>
      <c r="I27" s="11">
        <v>62.45</v>
      </c>
      <c r="J27" s="11">
        <v>61.875</v>
      </c>
      <c r="K27" s="11">
        <v>66.575000000000003</v>
      </c>
      <c r="L27" s="11">
        <v>68.525000000000006</v>
      </c>
      <c r="M27" s="11">
        <v>69.025000000000006</v>
      </c>
      <c r="N27" s="11">
        <v>71.449999999999989</v>
      </c>
      <c r="O27" s="11">
        <v>73.974999999999994</v>
      </c>
      <c r="P27" s="11">
        <v>74.900000000000006</v>
      </c>
      <c r="Q27" s="11">
        <v>76.325000000000003</v>
      </c>
      <c r="R27" s="11">
        <v>80.274999999999991</v>
      </c>
      <c r="U27" s="2">
        <f t="shared" si="5"/>
        <v>3.4591246497451947E-2</v>
      </c>
      <c r="V27" s="2">
        <f t="shared" si="3"/>
        <v>3.7601156958675649E-2</v>
      </c>
      <c r="W27" s="2">
        <f t="shared" si="3"/>
        <v>3.6506347009100819E-2</v>
      </c>
      <c r="X27" s="2">
        <f t="shared" si="3"/>
        <v>3.643637922411945E-2</v>
      </c>
      <c r="Y27" s="2">
        <f t="shared" si="3"/>
        <v>3.6968238555607158E-2</v>
      </c>
      <c r="Z27" s="2">
        <f t="shared" si="3"/>
        <v>3.450133281770093E-2</v>
      </c>
      <c r="AA27" s="2">
        <f t="shared" si="3"/>
        <v>3.3068783068783067E-2</v>
      </c>
      <c r="AB27" s="2">
        <f t="shared" si="3"/>
        <v>3.3918813924163495E-2</v>
      </c>
      <c r="AC27" s="2">
        <f t="shared" si="3"/>
        <v>3.3369043850892358E-2</v>
      </c>
      <c r="AD27" s="2">
        <f t="shared" si="3"/>
        <v>3.2208392146798416E-2</v>
      </c>
      <c r="AE27" s="2">
        <f t="shared" si="3"/>
        <v>3.3569817703439198E-2</v>
      </c>
      <c r="AF27" s="2">
        <f t="shared" si="3"/>
        <v>3.7716368827593237E-2</v>
      </c>
      <c r="AG27" s="2">
        <f t="shared" si="3"/>
        <v>3.9793329702878244E-2</v>
      </c>
      <c r="AH27" s="2">
        <f t="shared" si="3"/>
        <v>4.1276837380347202E-2</v>
      </c>
      <c r="AI27" s="2">
        <f t="shared" si="3"/>
        <v>4.3678755067062057E-2</v>
      </c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>
      <c r="A28" s="5" t="s">
        <v>24</v>
      </c>
      <c r="D28" s="11">
        <v>62.15</v>
      </c>
      <c r="E28" s="11">
        <v>69.425000000000011</v>
      </c>
      <c r="F28" s="11">
        <v>75.075000000000003</v>
      </c>
      <c r="G28" s="11">
        <v>77.775000000000006</v>
      </c>
      <c r="H28" s="11">
        <v>78.324999999999989</v>
      </c>
      <c r="I28" s="11">
        <v>82.174999999999997</v>
      </c>
      <c r="J28" s="11">
        <v>88.25</v>
      </c>
      <c r="K28" s="11">
        <v>92.325000000000003</v>
      </c>
      <c r="L28" s="11">
        <v>96.474999999999994</v>
      </c>
      <c r="M28" s="11">
        <v>103.6</v>
      </c>
      <c r="N28" s="11">
        <v>106.95</v>
      </c>
      <c r="O28" s="11">
        <v>108.075</v>
      </c>
      <c r="P28" s="11">
        <v>101.87500000000001</v>
      </c>
      <c r="Q28" s="11">
        <v>102</v>
      </c>
      <c r="R28" s="11">
        <v>101.35000000000001</v>
      </c>
      <c r="U28" s="2">
        <f t="shared" si="5"/>
        <v>4.0736067642191162E-2</v>
      </c>
      <c r="V28" s="2">
        <f t="shared" si="3"/>
        <v>4.2724391519739072E-2</v>
      </c>
      <c r="W28" s="2">
        <f t="shared" si="3"/>
        <v>4.4222896356728422E-2</v>
      </c>
      <c r="X28" s="2">
        <f t="shared" si="3"/>
        <v>4.4452382653425729E-2</v>
      </c>
      <c r="Y28" s="2">
        <f t="shared" si="3"/>
        <v>4.4088881383599995E-2</v>
      </c>
      <c r="Z28" s="2">
        <f t="shared" si="3"/>
        <v>4.5398671325773798E-2</v>
      </c>
      <c r="AA28" s="2">
        <f t="shared" si="3"/>
        <v>4.7164769386991608E-2</v>
      </c>
      <c r="AB28" s="2">
        <f t="shared" si="3"/>
        <v>4.703799467590529E-2</v>
      </c>
      <c r="AC28" s="2">
        <f t="shared" si="3"/>
        <v>4.6979620656911199E-2</v>
      </c>
      <c r="AD28" s="2">
        <f t="shared" si="3"/>
        <v>4.8341751921887943E-2</v>
      </c>
      <c r="AE28" s="2">
        <f t="shared" si="3"/>
        <v>5.0249013343356512E-2</v>
      </c>
      <c r="AF28" s="2">
        <f t="shared" si="3"/>
        <v>5.510235297116782E-2</v>
      </c>
      <c r="AG28" s="2">
        <f t="shared" si="3"/>
        <v>5.4124772543133796E-2</v>
      </c>
      <c r="AH28" s="2">
        <f t="shared" si="3"/>
        <v>5.5161970688443029E-2</v>
      </c>
      <c r="AI28" s="2">
        <f t="shared" si="3"/>
        <v>5.5145958592921082E-2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>
      <c r="A29" s="5" t="s">
        <v>25</v>
      </c>
      <c r="D29" s="11">
        <v>66.174999999999997</v>
      </c>
      <c r="E29" s="11">
        <v>72.825000000000003</v>
      </c>
      <c r="F29" s="11">
        <v>78.025000000000006</v>
      </c>
      <c r="G29" s="11">
        <v>82.050000000000011</v>
      </c>
      <c r="H29" s="11">
        <v>83.25</v>
      </c>
      <c r="I29" s="11">
        <v>87.6</v>
      </c>
      <c r="J29" s="11">
        <v>94.125</v>
      </c>
      <c r="K29" s="11">
        <v>99.375</v>
      </c>
      <c r="L29" s="11">
        <v>104.3</v>
      </c>
      <c r="M29" s="11">
        <v>112.45000000000002</v>
      </c>
      <c r="N29" s="11">
        <v>113.825</v>
      </c>
      <c r="O29" s="11">
        <v>103.5</v>
      </c>
      <c r="P29" s="11">
        <v>100.35000000000001</v>
      </c>
      <c r="Q29" s="11">
        <v>100.05</v>
      </c>
      <c r="R29" s="11">
        <v>100.8</v>
      </c>
      <c r="U29" s="2">
        <f t="shared" si="5"/>
        <v>4.3374244186999193E-2</v>
      </c>
      <c r="V29" s="2">
        <f t="shared" si="3"/>
        <v>4.4816763592725933E-2</v>
      </c>
      <c r="W29" s="2">
        <f t="shared" si="3"/>
        <v>4.5960592583865936E-2</v>
      </c>
      <c r="X29" s="2">
        <f t="shared" si="3"/>
        <v>4.6895763377866689E-2</v>
      </c>
      <c r="Y29" s="2">
        <f t="shared" si="3"/>
        <v>4.686114746485414E-2</v>
      </c>
      <c r="Z29" s="2">
        <f t="shared" si="3"/>
        <v>4.8395784705053659E-2</v>
      </c>
      <c r="AA29" s="2">
        <f t="shared" si="3"/>
        <v>5.0304633637966965E-2</v>
      </c>
      <c r="AB29" s="2">
        <f t="shared" si="3"/>
        <v>5.0629848046770516E-2</v>
      </c>
      <c r="AC29" s="2">
        <f t="shared" si="3"/>
        <v>5.0790095200993396E-2</v>
      </c>
      <c r="AD29" s="2">
        <f t="shared" si="3"/>
        <v>5.2471332081238421E-2</v>
      </c>
      <c r="AE29" s="2">
        <f t="shared" si="3"/>
        <v>5.3479139259537678E-2</v>
      </c>
      <c r="AF29" s="2">
        <f t="shared" si="3"/>
        <v>5.2769775919647183E-2</v>
      </c>
      <c r="AG29" s="2">
        <f t="shared" si="3"/>
        <v>5.33145612240832E-2</v>
      </c>
      <c r="AH29" s="2">
        <f t="shared" si="3"/>
        <v>5.4107403601752202E-2</v>
      </c>
      <c r="AI29" s="2">
        <f t="shared" si="3"/>
        <v>5.4846695867453818E-2</v>
      </c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>
      <c r="A30" s="5" t="s">
        <v>26</v>
      </c>
      <c r="D30" s="11">
        <v>41.725000000000001</v>
      </c>
      <c r="E30" s="11">
        <v>46.05</v>
      </c>
      <c r="F30" s="11">
        <v>50.099999999999994</v>
      </c>
      <c r="G30" s="11">
        <v>53.4</v>
      </c>
      <c r="H30" s="11">
        <v>53.974999999999994</v>
      </c>
      <c r="I30" s="11">
        <v>54.424999999999997</v>
      </c>
      <c r="J30" s="11">
        <v>60.424999999999997</v>
      </c>
      <c r="K30" s="11">
        <v>68.974999999999994</v>
      </c>
      <c r="L30" s="11">
        <v>71.75</v>
      </c>
      <c r="M30" s="11">
        <v>79.474999999999994</v>
      </c>
      <c r="N30" s="11">
        <v>76.774999999999991</v>
      </c>
      <c r="O30" s="11">
        <v>67.599999999999994</v>
      </c>
      <c r="P30" s="11">
        <v>62.125</v>
      </c>
      <c r="Q30" s="11">
        <v>67.224999999999994</v>
      </c>
      <c r="R30" s="11">
        <v>63.825000000000003</v>
      </c>
      <c r="U30" s="2">
        <f t="shared" si="5"/>
        <v>2.734855064151933E-2</v>
      </c>
      <c r="V30" s="2">
        <f t="shared" si="3"/>
        <v>2.8339333517954396E-2</v>
      </c>
      <c r="W30" s="2">
        <f t="shared" si="3"/>
        <v>2.951138338291167E-2</v>
      </c>
      <c r="X30" s="2">
        <f t="shared" si="3"/>
        <v>3.0520825891262409E-2</v>
      </c>
      <c r="Y30" s="2">
        <f t="shared" si="3"/>
        <v>3.0382347560546568E-2</v>
      </c>
      <c r="Z30" s="2">
        <f t="shared" si="3"/>
        <v>3.0067814869549604E-2</v>
      </c>
      <c r="AA30" s="2">
        <f t="shared" si="3"/>
        <v>3.2293837849393402E-2</v>
      </c>
      <c r="AB30" s="2">
        <f t="shared" si="3"/>
        <v>3.5141572518500586E-2</v>
      </c>
      <c r="AC30" s="2">
        <f t="shared" si="3"/>
        <v>3.4939495020817606E-2</v>
      </c>
      <c r="AD30" s="2">
        <f t="shared" si="3"/>
        <v>3.7084563069421275E-2</v>
      </c>
      <c r="AE30" s="2">
        <f t="shared" si="3"/>
        <v>3.6071697049426796E-2</v>
      </c>
      <c r="AF30" s="2">
        <f t="shared" si="3"/>
        <v>3.4466056542687432E-2</v>
      </c>
      <c r="AG30" s="2">
        <f t="shared" si="3"/>
        <v>3.3006149636733116E-2</v>
      </c>
      <c r="AH30" s="2">
        <f t="shared" si="3"/>
        <v>3.6355524309123359E-2</v>
      </c>
      <c r="AI30" s="2">
        <f t="shared" si="3"/>
        <v>3.4728079005359527E-2</v>
      </c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>
      <c r="A31" s="6" t="s">
        <v>27</v>
      </c>
      <c r="D31" s="11">
        <v>70.7</v>
      </c>
      <c r="E31" s="11">
        <v>76.2</v>
      </c>
      <c r="F31" s="11">
        <v>78.825000000000003</v>
      </c>
      <c r="G31" s="11">
        <v>81.349999999999994</v>
      </c>
      <c r="H31" s="11">
        <v>88.025000000000006</v>
      </c>
      <c r="I31" s="11">
        <v>89.4</v>
      </c>
      <c r="J31" s="11">
        <v>89.399999999999991</v>
      </c>
      <c r="K31" s="11">
        <v>98.850000000000009</v>
      </c>
      <c r="L31" s="11">
        <v>102.97499999999999</v>
      </c>
      <c r="M31" s="11">
        <v>104.125</v>
      </c>
      <c r="N31" s="11">
        <v>105.17500000000001</v>
      </c>
      <c r="O31" s="11">
        <v>106.27500000000001</v>
      </c>
      <c r="P31" s="11">
        <v>104.67500000000001</v>
      </c>
      <c r="Q31" s="11">
        <v>101.3</v>
      </c>
      <c r="R31" s="11">
        <v>98.7</v>
      </c>
      <c r="U31" s="2">
        <f t="shared" si="5"/>
        <v>4.6340144526193325E-2</v>
      </c>
      <c r="V31" s="2">
        <f t="shared" si="3"/>
        <v>4.6893750576940826E-2</v>
      </c>
      <c r="W31" s="2">
        <f t="shared" si="3"/>
        <v>4.6431832238682892E-2</v>
      </c>
      <c r="X31" s="2">
        <f t="shared" si="3"/>
        <v>4.6495677645209676E-2</v>
      </c>
      <c r="Y31" s="2">
        <f t="shared" si="3"/>
        <v>4.9548979046171601E-2</v>
      </c>
      <c r="Z31" s="2">
        <f t="shared" si="3"/>
        <v>4.9390218637349291E-2</v>
      </c>
      <c r="AA31" s="2">
        <f t="shared" si="3"/>
        <v>4.7779381112714438E-2</v>
      </c>
      <c r="AB31" s="2">
        <f t="shared" si="3"/>
        <v>5.0362369604259279E-2</v>
      </c>
      <c r="AC31" s="2">
        <f t="shared" si="3"/>
        <v>5.0144871076915579E-2</v>
      </c>
      <c r="AD31" s="2">
        <f t="shared" si="3"/>
        <v>4.8586727016086705E-2</v>
      </c>
      <c r="AE31" s="2">
        <f t="shared" si="3"/>
        <v>4.9415053561360653E-2</v>
      </c>
      <c r="AF31" s="2">
        <f t="shared" si="3"/>
        <v>5.4184617737782652E-2</v>
      </c>
      <c r="AG31" s="2">
        <f t="shared" si="3"/>
        <v>5.5612373653521764E-2</v>
      </c>
      <c r="AH31" s="2">
        <f t="shared" si="3"/>
        <v>5.4783408144502735E-2</v>
      </c>
      <c r="AI31" s="2">
        <f t="shared" si="3"/>
        <v>5.3704056370215199E-2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>
      <c r="A32" s="5" t="s">
        <v>28</v>
      </c>
      <c r="D32" s="11">
        <v>95.375</v>
      </c>
      <c r="E32" s="11">
        <v>101.1</v>
      </c>
      <c r="F32" s="11">
        <v>104.05</v>
      </c>
      <c r="G32" s="11">
        <v>105.89999999999999</v>
      </c>
      <c r="H32" s="11">
        <v>111.4</v>
      </c>
      <c r="I32" s="11">
        <v>117.27500000000001</v>
      </c>
      <c r="J32" s="11">
        <v>119.625</v>
      </c>
      <c r="K32" s="11">
        <v>126.1</v>
      </c>
      <c r="L32" s="11">
        <v>135.75</v>
      </c>
      <c r="M32" s="11">
        <v>139.97499999999999</v>
      </c>
      <c r="N32" s="11">
        <v>145.35000000000002</v>
      </c>
      <c r="O32" s="11">
        <v>147.5</v>
      </c>
      <c r="P32" s="11">
        <v>149.67500000000001</v>
      </c>
      <c r="Q32" s="11">
        <v>144</v>
      </c>
      <c r="R32" s="11">
        <v>144.69999999999999</v>
      </c>
      <c r="U32" s="2">
        <f t="shared" si="5"/>
        <v>6.2513313779146942E-2</v>
      </c>
      <c r="V32" s="2">
        <f t="shared" si="3"/>
        <v>6.2217298993815187E-2</v>
      </c>
      <c r="W32" s="2">
        <f t="shared" si="3"/>
        <v>6.1290607604629933E-2</v>
      </c>
      <c r="X32" s="2">
        <f t="shared" si="3"/>
        <v>6.0527255840537246E-2</v>
      </c>
      <c r="Y32" s="2">
        <f t="shared" si="3"/>
        <v>6.2706688619636644E-2</v>
      </c>
      <c r="Z32" s="2">
        <f t="shared" si="3"/>
        <v>6.4790133005538458E-2</v>
      </c>
      <c r="AA32" s="2">
        <f t="shared" si="3"/>
        <v>6.3932980599647263E-2</v>
      </c>
      <c r="AB32" s="2">
        <f t="shared" si="3"/>
        <v>6.4245774477461756E-2</v>
      </c>
      <c r="AC32" s="2">
        <f t="shared" si="3"/>
        <v>6.6105037617783829E-2</v>
      </c>
      <c r="AD32" s="2">
        <f t="shared" si="3"/>
        <v>6.5315026305658927E-2</v>
      </c>
      <c r="AE32" s="2">
        <f t="shared" si="3"/>
        <v>6.8290734824281163E-2</v>
      </c>
      <c r="AF32" s="2">
        <f t="shared" si="3"/>
        <v>7.5203303846840194E-2</v>
      </c>
      <c r="AG32" s="2">
        <f t="shared" si="3"/>
        <v>7.9520248641899882E-2</v>
      </c>
      <c r="AH32" s="2">
        <f t="shared" si="3"/>
        <v>7.7875723324860743E-2</v>
      </c>
      <c r="AI32" s="2">
        <f t="shared" si="3"/>
        <v>7.8733302500204036E-2</v>
      </c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>
      <c r="A33" s="6" t="s">
        <v>29</v>
      </c>
      <c r="D33" s="11">
        <v>113.10000000000001</v>
      </c>
      <c r="E33" s="11">
        <v>120.3</v>
      </c>
      <c r="F33" s="11">
        <v>131.65</v>
      </c>
      <c r="G33" s="11">
        <v>144.44999999999999</v>
      </c>
      <c r="H33" s="11">
        <v>158.35</v>
      </c>
      <c r="I33" s="11">
        <v>170.17499999999998</v>
      </c>
      <c r="J33" s="11">
        <v>178.52499999999998</v>
      </c>
      <c r="K33" s="11">
        <v>187.85000000000002</v>
      </c>
      <c r="L33" s="11">
        <v>202.8</v>
      </c>
      <c r="M33" s="11">
        <v>216.27500000000001</v>
      </c>
      <c r="N33" s="11">
        <v>224.27500000000001</v>
      </c>
      <c r="O33" s="11">
        <v>231.57500000000002</v>
      </c>
      <c r="P33" s="11">
        <v>237.7</v>
      </c>
      <c r="Q33" s="11">
        <v>241.17500000000001</v>
      </c>
      <c r="R33" s="11">
        <v>243.67500000000001</v>
      </c>
      <c r="U33" s="2">
        <f t="shared" si="5"/>
        <v>7.4131122290133883E-2</v>
      </c>
      <c r="V33" s="2">
        <f t="shared" si="3"/>
        <v>7.4033047170682167E-2</v>
      </c>
      <c r="W33" s="2">
        <f t="shared" si="3"/>
        <v>7.7548375695814811E-2</v>
      </c>
      <c r="X33" s="2">
        <f t="shared" si="3"/>
        <v>8.2560548689004767E-2</v>
      </c>
      <c r="Y33" s="2">
        <f t="shared" si="3"/>
        <v>8.9134687099815646E-2</v>
      </c>
      <c r="Z33" s="2">
        <f t="shared" si="3"/>
        <v>9.4015441349115367E-2</v>
      </c>
      <c r="AA33" s="2">
        <f t="shared" si="3"/>
        <v>9.5411789856234275E-2</v>
      </c>
      <c r="AB33" s="2">
        <f t="shared" si="3"/>
        <v>9.5706334144260052E-2</v>
      </c>
      <c r="AC33" s="2">
        <f t="shared" si="3"/>
        <v>9.8755813104136739E-2</v>
      </c>
      <c r="AD33" s="2">
        <f t="shared" si="3"/>
        <v>0.10091807332921154</v>
      </c>
      <c r="AE33" s="2">
        <f t="shared" si="3"/>
        <v>0.10537258034204097</v>
      </c>
      <c r="AF33" s="2">
        <f t="shared" si="3"/>
        <v>0.1180691870395391</v>
      </c>
      <c r="AG33" s="2">
        <f t="shared" si="3"/>
        <v>0.12628670854972171</v>
      </c>
      <c r="AH33" s="2">
        <f t="shared" si="3"/>
        <v>0.13042831647828676</v>
      </c>
      <c r="AI33" s="2">
        <f t="shared" si="3"/>
        <v>0.13258699023315287</v>
      </c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>
      <c r="A34" s="6" t="s">
        <v>30</v>
      </c>
      <c r="D34" s="11">
        <v>72.075000000000003</v>
      </c>
      <c r="E34" s="11">
        <v>74.125</v>
      </c>
      <c r="F34" s="11">
        <v>74.525000000000006</v>
      </c>
      <c r="G34" s="11">
        <v>77.2</v>
      </c>
      <c r="H34" s="11">
        <v>80.150000000000006</v>
      </c>
      <c r="I34" s="11">
        <v>82.775000000000006</v>
      </c>
      <c r="J34" s="11">
        <v>91.65</v>
      </c>
      <c r="K34" s="11">
        <v>90.649999999999991</v>
      </c>
      <c r="L34" s="11">
        <v>94.7</v>
      </c>
      <c r="M34" s="11">
        <v>96.424999999999997</v>
      </c>
      <c r="N34" s="11">
        <v>100.72499999999999</v>
      </c>
      <c r="O34" s="11">
        <v>97.050000000000011</v>
      </c>
      <c r="P34" s="11">
        <v>94.675000000000011</v>
      </c>
      <c r="Q34" s="11">
        <v>96.875</v>
      </c>
      <c r="R34" s="11">
        <v>99.3</v>
      </c>
      <c r="U34" s="2">
        <f t="shared" si="5"/>
        <v>4.7241384960755077E-2</v>
      </c>
      <c r="V34" s="2">
        <f t="shared" si="3"/>
        <v>4.5616788208867963E-2</v>
      </c>
      <c r="W34" s="2">
        <f t="shared" si="3"/>
        <v>4.3898919094041769E-2</v>
      </c>
      <c r="X34" s="2">
        <f t="shared" si="3"/>
        <v>4.4123740801600336E-2</v>
      </c>
      <c r="Y34" s="2">
        <f t="shared" si="3"/>
        <v>4.5116167799496211E-2</v>
      </c>
      <c r="Z34" s="2">
        <f t="shared" si="3"/>
        <v>4.5730149303205674E-2</v>
      </c>
      <c r="AA34" s="2">
        <f t="shared" si="3"/>
        <v>4.898188231521565E-2</v>
      </c>
      <c r="AB34" s="2">
        <f t="shared" si="3"/>
        <v>4.6184611073607516E-2</v>
      </c>
      <c r="AC34" s="2">
        <f t="shared" si="3"/>
        <v>4.6115263811448468E-2</v>
      </c>
      <c r="AD34" s="2">
        <f t="shared" si="3"/>
        <v>4.499375896783827E-2</v>
      </c>
      <c r="AE34" s="2">
        <f t="shared" si="3"/>
        <v>4.7324281150159742E-2</v>
      </c>
      <c r="AF34" s="2">
        <f t="shared" si="3"/>
        <v>4.9481224666683671E-2</v>
      </c>
      <c r="AG34" s="2">
        <f t="shared" si="3"/>
        <v>5.0299512544993298E-2</v>
      </c>
      <c r="AH34" s="2">
        <f t="shared" si="3"/>
        <v>5.239035206316587E-2</v>
      </c>
      <c r="AI34" s="2">
        <f t="shared" si="3"/>
        <v>5.4030524797997664E-2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>
      <c r="A35" s="7" t="s">
        <v>31</v>
      </c>
      <c r="D35" s="11">
        <v>8.2749999999999986</v>
      </c>
      <c r="E35" s="11">
        <v>9.4749999999999996</v>
      </c>
      <c r="F35" s="11">
        <v>10.625</v>
      </c>
      <c r="G35" s="11">
        <v>8.3249999999999993</v>
      </c>
      <c r="H35" s="11">
        <v>8.6250000000000018</v>
      </c>
      <c r="I35" s="11">
        <v>7.8500000000000005</v>
      </c>
      <c r="J35" s="11">
        <v>7.0250000000000004</v>
      </c>
      <c r="K35" s="11">
        <v>10.15</v>
      </c>
      <c r="L35" s="11">
        <v>7.1999999999999993</v>
      </c>
      <c r="M35" s="11">
        <v>5.3999999999999995</v>
      </c>
      <c r="N35" s="11">
        <v>7.4750000000000005</v>
      </c>
      <c r="O35" s="11">
        <v>6.65</v>
      </c>
      <c r="P35" s="11">
        <v>7.7249999999999996</v>
      </c>
      <c r="Q35" s="11">
        <v>5.45</v>
      </c>
      <c r="R35" s="11"/>
      <c r="U35" s="2">
        <f t="shared" si="5"/>
        <v>5.423828797089812E-3</v>
      </c>
      <c r="V35" s="2">
        <f t="shared" si="3"/>
        <v>5.830948644573679E-3</v>
      </c>
      <c r="W35" s="2">
        <f t="shared" si="3"/>
        <v>6.2586516655376559E-3</v>
      </c>
      <c r="X35" s="2">
        <f t="shared" si="3"/>
        <v>4.7581624633850099E-3</v>
      </c>
      <c r="Y35" s="2">
        <f t="shared" si="3"/>
        <v>4.8549837463587632E-3</v>
      </c>
      <c r="Z35" s="2">
        <f t="shared" si="3"/>
        <v>4.3368368714003574E-3</v>
      </c>
      <c r="AA35" s="2">
        <f t="shared" si="3"/>
        <v>3.7544759766981986E-3</v>
      </c>
      <c r="AB35" s="2">
        <f t="shared" si="3"/>
        <v>5.171249888550649E-3</v>
      </c>
      <c r="AC35" s="2">
        <f t="shared" si="3"/>
        <v>3.5061235421587002E-3</v>
      </c>
      <c r="AD35" s="2">
        <f t="shared" si="3"/>
        <v>2.5197438260443519E-3</v>
      </c>
      <c r="AE35" s="2">
        <f t="shared" si="3"/>
        <v>3.5120278143206166E-3</v>
      </c>
      <c r="AF35" s="2">
        <f t="shared" si="3"/>
        <v>3.3905218344507612E-3</v>
      </c>
      <c r="AG35" s="2">
        <f t="shared" si="3"/>
        <v>4.1041852063382431E-3</v>
      </c>
      <c r="AH35" s="2">
        <f t="shared" si="3"/>
        <v>2.9473798063922993E-3</v>
      </c>
      <c r="AI35" s="2">
        <f t="shared" si="3"/>
        <v>0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>
      <c r="A36" s="8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>
      <c r="A37" s="8" t="s">
        <v>32</v>
      </c>
      <c r="D37" s="11"/>
      <c r="E37" s="11"/>
      <c r="F37" s="11"/>
      <c r="G37" s="11"/>
      <c r="H37" s="11"/>
      <c r="I37" s="74"/>
      <c r="J37" s="74"/>
      <c r="K37" s="74"/>
      <c r="L37" s="74"/>
      <c r="M37" s="74"/>
      <c r="N37" s="11"/>
      <c r="O37" s="11"/>
      <c r="P37" s="11"/>
      <c r="Q37" s="11"/>
      <c r="R37" s="1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100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100">
      <c r="D40" s="77" t="s">
        <v>33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U40" s="1" t="s">
        <v>34</v>
      </c>
      <c r="AM40" s="9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C40" s="9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</row>
    <row r="41" spans="1:100">
      <c r="A41" s="1" t="s">
        <v>2</v>
      </c>
      <c r="D41" s="77">
        <v>89649</v>
      </c>
      <c r="E41" s="77">
        <v>98307</v>
      </c>
      <c r="F41" s="77">
        <v>109238</v>
      </c>
      <c r="G41" s="77">
        <v>115314</v>
      </c>
      <c r="H41" s="77">
        <v>121496</v>
      </c>
      <c r="I41" s="77">
        <v>125854</v>
      </c>
      <c r="J41" s="77">
        <v>130883</v>
      </c>
      <c r="K41" s="77">
        <v>137865</v>
      </c>
      <c r="L41" s="77">
        <v>144162</v>
      </c>
      <c r="M41" s="77">
        <v>152058</v>
      </c>
      <c r="N41" s="77">
        <v>151470</v>
      </c>
      <c r="O41" s="77">
        <v>145186</v>
      </c>
      <c r="P41" s="77">
        <v>143812</v>
      </c>
      <c r="Q41" s="77">
        <v>147853</v>
      </c>
      <c r="R41" s="77">
        <v>148779</v>
      </c>
      <c r="U41" s="2">
        <f>D41/D$41</f>
        <v>1</v>
      </c>
      <c r="V41" s="2">
        <f t="shared" ref="V41:AI42" si="6">E41/E$41</f>
        <v>1</v>
      </c>
      <c r="W41" s="2">
        <f t="shared" si="6"/>
        <v>1</v>
      </c>
      <c r="X41" s="2">
        <f t="shared" si="6"/>
        <v>1</v>
      </c>
      <c r="Y41" s="2">
        <f t="shared" si="6"/>
        <v>1</v>
      </c>
      <c r="Z41" s="2">
        <f t="shared" si="6"/>
        <v>1</v>
      </c>
      <c r="AA41" s="2">
        <f t="shared" si="6"/>
        <v>1</v>
      </c>
      <c r="AB41" s="2">
        <f t="shared" si="6"/>
        <v>1</v>
      </c>
      <c r="AC41" s="2">
        <f t="shared" si="6"/>
        <v>1</v>
      </c>
      <c r="AD41" s="2">
        <f t="shared" si="6"/>
        <v>1</v>
      </c>
      <c r="AE41" s="2">
        <f t="shared" si="6"/>
        <v>1</v>
      </c>
      <c r="AF41" s="2">
        <f t="shared" si="6"/>
        <v>1</v>
      </c>
      <c r="AG41" s="2">
        <f t="shared" si="6"/>
        <v>1</v>
      </c>
      <c r="AH41" s="2">
        <f t="shared" si="6"/>
        <v>1</v>
      </c>
      <c r="AI41" s="2">
        <f t="shared" si="6"/>
        <v>1</v>
      </c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</row>
    <row r="42" spans="1:100" s="2" customFormat="1">
      <c r="A42" s="2" t="s">
        <v>3</v>
      </c>
      <c r="D42" s="78">
        <v>4799</v>
      </c>
      <c r="E42" s="78">
        <v>4770</v>
      </c>
      <c r="F42" s="78">
        <v>4947</v>
      </c>
      <c r="G42" s="78">
        <v>4870</v>
      </c>
      <c r="H42" s="78">
        <v>4755</v>
      </c>
      <c r="I42" s="78">
        <v>5003</v>
      </c>
      <c r="J42" s="78">
        <v>5477</v>
      </c>
      <c r="K42" s="78">
        <v>4319</v>
      </c>
      <c r="L42" s="78">
        <v>3490</v>
      </c>
      <c r="M42" s="78">
        <v>3372</v>
      </c>
      <c r="N42" s="78">
        <v>3467</v>
      </c>
      <c r="O42" s="78">
        <v>2921</v>
      </c>
      <c r="P42" s="78">
        <v>2825</v>
      </c>
      <c r="Q42" s="78">
        <v>2762</v>
      </c>
      <c r="R42" s="78">
        <v>2203</v>
      </c>
      <c r="U42" s="2">
        <f>D42/D$41</f>
        <v>5.3530993095293869E-2</v>
      </c>
      <c r="V42" s="2">
        <f t="shared" si="6"/>
        <v>4.8521468461045499E-2</v>
      </c>
      <c r="W42" s="2">
        <f t="shared" si="6"/>
        <v>4.5286438785038172E-2</v>
      </c>
      <c r="X42" s="2">
        <f t="shared" si="6"/>
        <v>4.2232512964601003E-2</v>
      </c>
      <c r="Y42" s="2">
        <f t="shared" si="6"/>
        <v>3.9137090933034829E-2</v>
      </c>
      <c r="Z42" s="2">
        <f t="shared" si="6"/>
        <v>3.9752411524464855E-2</v>
      </c>
      <c r="AA42" s="2">
        <f t="shared" si="6"/>
        <v>4.1846534691289169E-2</v>
      </c>
      <c r="AB42" s="2">
        <f t="shared" si="6"/>
        <v>3.1327748159431325E-2</v>
      </c>
      <c r="AC42" s="2">
        <f t="shared" si="6"/>
        <v>2.4208876125469958E-2</v>
      </c>
      <c r="AD42" s="2">
        <f t="shared" si="6"/>
        <v>2.2175748727459258E-2</v>
      </c>
      <c r="AE42" s="2">
        <f t="shared" si="6"/>
        <v>2.2889020928236616E-2</v>
      </c>
      <c r="AF42" s="2">
        <f t="shared" si="6"/>
        <v>2.0119019740195334E-2</v>
      </c>
      <c r="AG42" s="2">
        <f t="shared" si="6"/>
        <v>1.9643701499179485E-2</v>
      </c>
      <c r="AH42" s="2">
        <f t="shared" si="6"/>
        <v>1.8680716657761425E-2</v>
      </c>
      <c r="AI42" s="2">
        <f t="shared" si="6"/>
        <v>1.4807197252300392E-2</v>
      </c>
    </row>
    <row r="43" spans="1:100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100" s="2" customFormat="1">
      <c r="A44" s="2" t="s">
        <v>4</v>
      </c>
      <c r="D44" s="78">
        <v>4791</v>
      </c>
      <c r="E44" s="78">
        <v>5011</v>
      </c>
      <c r="F44" s="78">
        <v>5035</v>
      </c>
      <c r="G44" s="78">
        <v>5317</v>
      </c>
      <c r="H44" s="78">
        <v>5507</v>
      </c>
      <c r="I44" s="78">
        <v>5717</v>
      </c>
      <c r="J44" s="78">
        <v>6142</v>
      </c>
      <c r="K44" s="78">
        <v>6180</v>
      </c>
      <c r="L44" s="78">
        <v>6301</v>
      </c>
      <c r="M44" s="78">
        <v>6417</v>
      </c>
      <c r="N44" s="78">
        <v>6201</v>
      </c>
      <c r="O44" s="78">
        <v>5907</v>
      </c>
      <c r="P44" s="78">
        <v>6102</v>
      </c>
      <c r="Q44" s="78">
        <v>6608</v>
      </c>
      <c r="R44" s="78">
        <v>6535</v>
      </c>
      <c r="U44" s="2">
        <f t="shared" ref="U44:AI55" si="7">D44/D$41</f>
        <v>5.3441756182444872E-2</v>
      </c>
      <c r="V44" s="2">
        <f t="shared" si="7"/>
        <v>5.0972972423123479E-2</v>
      </c>
      <c r="W44" s="2">
        <f t="shared" si="7"/>
        <v>4.609201926069683E-2</v>
      </c>
      <c r="X44" s="2">
        <f t="shared" si="7"/>
        <v>4.6108885304473005E-2</v>
      </c>
      <c r="Y44" s="2">
        <f t="shared" si="7"/>
        <v>4.5326595114242446E-2</v>
      </c>
      <c r="Z44" s="2">
        <f t="shared" si="7"/>
        <v>4.5425651945905574E-2</v>
      </c>
      <c r="AA44" s="2">
        <f t="shared" si="7"/>
        <v>4.6927408448767222E-2</v>
      </c>
      <c r="AB44" s="2">
        <f t="shared" si="7"/>
        <v>4.4826460668044826E-2</v>
      </c>
      <c r="AC44" s="2">
        <f t="shared" si="7"/>
        <v>4.3707773199594901E-2</v>
      </c>
      <c r="AD44" s="2">
        <f t="shared" si="7"/>
        <v>4.2201002249141778E-2</v>
      </c>
      <c r="AE44" s="2">
        <f t="shared" si="7"/>
        <v>4.0938799762329177E-2</v>
      </c>
      <c r="AF44" s="2">
        <f t="shared" si="7"/>
        <v>4.0685741049412479E-2</v>
      </c>
      <c r="AG44" s="2">
        <f t="shared" si="7"/>
        <v>4.2430395238227683E-2</v>
      </c>
      <c r="AH44" s="2">
        <f t="shared" si="7"/>
        <v>4.4693039708358979E-2</v>
      </c>
      <c r="AI44" s="2">
        <f t="shared" si="7"/>
        <v>4.392420973390062E-2</v>
      </c>
    </row>
    <row r="45" spans="1:100">
      <c r="A45" t="s">
        <v>5</v>
      </c>
      <c r="D45" s="11">
        <v>817</v>
      </c>
      <c r="E45" s="11">
        <v>723</v>
      </c>
      <c r="F45" s="11">
        <v>581</v>
      </c>
      <c r="G45" s="11">
        <v>632</v>
      </c>
      <c r="H45" s="11">
        <v>452</v>
      </c>
      <c r="I45" s="11">
        <v>414</v>
      </c>
      <c r="J45" s="11">
        <v>420</v>
      </c>
      <c r="K45" s="11">
        <v>371</v>
      </c>
      <c r="L45" s="11">
        <v>277</v>
      </c>
      <c r="M45" s="11">
        <v>229</v>
      </c>
      <c r="N45" s="11">
        <v>213</v>
      </c>
      <c r="O45" s="11">
        <v>176</v>
      </c>
      <c r="P45" s="11">
        <v>162</v>
      </c>
      <c r="Q45" s="11">
        <v>133</v>
      </c>
      <c r="R45" s="11">
        <v>109</v>
      </c>
      <c r="U45" s="2">
        <f t="shared" si="7"/>
        <v>9.113319724704123E-3</v>
      </c>
      <c r="V45" s="2">
        <f t="shared" si="7"/>
        <v>7.3545118862339406E-3</v>
      </c>
      <c r="W45" s="2">
        <f t="shared" si="7"/>
        <v>5.3186620040645196E-3</v>
      </c>
      <c r="X45" s="2">
        <f t="shared" si="7"/>
        <v>5.480687514091958E-3</v>
      </c>
      <c r="Y45" s="2">
        <f t="shared" si="7"/>
        <v>3.7202870876407454E-3</v>
      </c>
      <c r="Z45" s="2">
        <f t="shared" si="7"/>
        <v>3.2895259586504999E-3</v>
      </c>
      <c r="AA45" s="2">
        <f t="shared" si="7"/>
        <v>3.2089728994598231E-3</v>
      </c>
      <c r="AB45" s="2">
        <f t="shared" si="7"/>
        <v>2.6910383346026912E-3</v>
      </c>
      <c r="AC45" s="2">
        <f t="shared" si="7"/>
        <v>1.9214494804456097E-3</v>
      </c>
      <c r="AD45" s="2">
        <f t="shared" si="7"/>
        <v>1.5060042878375357E-3</v>
      </c>
      <c r="AE45" s="2">
        <f t="shared" si="7"/>
        <v>1.4062190532778769E-3</v>
      </c>
      <c r="AF45" s="2">
        <f t="shared" si="7"/>
        <v>1.2122380945821223E-3</v>
      </c>
      <c r="AG45" s="2">
        <f t="shared" si="7"/>
        <v>1.126470670041443E-3</v>
      </c>
      <c r="AH45" s="2">
        <f t="shared" si="7"/>
        <v>8.9954211277417436E-4</v>
      </c>
      <c r="AI45" s="2">
        <f t="shared" si="7"/>
        <v>7.3263027712244333E-4</v>
      </c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100">
      <c r="A46" t="s">
        <v>6</v>
      </c>
      <c r="D46" s="11">
        <v>930</v>
      </c>
      <c r="E46" s="11">
        <v>946</v>
      </c>
      <c r="F46" s="11">
        <v>909</v>
      </c>
      <c r="G46" s="11">
        <v>941</v>
      </c>
      <c r="H46" s="11">
        <v>957</v>
      </c>
      <c r="I46" s="11">
        <v>932</v>
      </c>
      <c r="J46" s="11">
        <v>975</v>
      </c>
      <c r="K46" s="11">
        <v>1035</v>
      </c>
      <c r="L46" s="11">
        <v>1047</v>
      </c>
      <c r="M46" s="11">
        <v>1071</v>
      </c>
      <c r="N46" s="11">
        <v>941</v>
      </c>
      <c r="O46" s="11">
        <v>769</v>
      </c>
      <c r="P46" s="11">
        <v>726</v>
      </c>
      <c r="Q46" s="11">
        <v>701</v>
      </c>
      <c r="R46" s="11">
        <v>667</v>
      </c>
      <c r="U46" s="2">
        <f t="shared" si="7"/>
        <v>1.0373791118696249E-2</v>
      </c>
      <c r="V46" s="2">
        <f t="shared" si="7"/>
        <v>9.6229159673268429E-3</v>
      </c>
      <c r="W46" s="2">
        <f t="shared" si="7"/>
        <v>8.3212801406104108E-3</v>
      </c>
      <c r="X46" s="2">
        <f t="shared" si="7"/>
        <v>8.1603274537350185E-3</v>
      </c>
      <c r="Y46" s="2">
        <f t="shared" si="7"/>
        <v>7.8768025284783032E-3</v>
      </c>
      <c r="Z46" s="2">
        <f t="shared" si="7"/>
        <v>7.405406264401608E-3</v>
      </c>
      <c r="AA46" s="2">
        <f t="shared" si="7"/>
        <v>7.4494013737460172E-3</v>
      </c>
      <c r="AB46" s="2">
        <f t="shared" si="7"/>
        <v>7.5073441410075077E-3</v>
      </c>
      <c r="AC46" s="2">
        <f t="shared" si="7"/>
        <v>7.2626628376409874E-3</v>
      </c>
      <c r="AD46" s="2">
        <f t="shared" si="7"/>
        <v>7.0433650317641957E-3</v>
      </c>
      <c r="AE46" s="2">
        <f t="shared" si="7"/>
        <v>6.2124513104905264E-3</v>
      </c>
      <c r="AF46" s="2">
        <f t="shared" si="7"/>
        <v>5.2966539473502956E-3</v>
      </c>
      <c r="AG46" s="2">
        <f t="shared" si="7"/>
        <v>5.0482574472227627E-3</v>
      </c>
      <c r="AH46" s="2">
        <f t="shared" si="7"/>
        <v>4.7411956470277909E-3</v>
      </c>
      <c r="AI46" s="2">
        <f t="shared" si="7"/>
        <v>4.4831595856942175E-3</v>
      </c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100">
      <c r="A47" t="s">
        <v>7</v>
      </c>
      <c r="D47" s="11">
        <v>1801</v>
      </c>
      <c r="E47" s="11">
        <v>1748</v>
      </c>
      <c r="F47" s="11">
        <v>2068</v>
      </c>
      <c r="G47" s="11">
        <v>2054</v>
      </c>
      <c r="H47" s="11">
        <v>1847</v>
      </c>
      <c r="I47" s="11">
        <v>1775</v>
      </c>
      <c r="J47" s="11">
        <v>1773</v>
      </c>
      <c r="K47" s="11">
        <v>1754</v>
      </c>
      <c r="L47" s="11">
        <v>1723</v>
      </c>
      <c r="M47" s="11">
        <v>1840</v>
      </c>
      <c r="N47" s="11">
        <v>2250</v>
      </c>
      <c r="O47" s="11">
        <v>1877</v>
      </c>
      <c r="P47" s="11">
        <v>2253</v>
      </c>
      <c r="Q47" s="11">
        <v>2379</v>
      </c>
      <c r="R47" s="11">
        <v>2575</v>
      </c>
      <c r="U47" s="2">
        <f t="shared" si="7"/>
        <v>2.0089460005131121E-2</v>
      </c>
      <c r="V47" s="2">
        <f t="shared" si="7"/>
        <v>1.7781032886773067E-2</v>
      </c>
      <c r="W47" s="2">
        <f t="shared" si="7"/>
        <v>1.893114117797836E-2</v>
      </c>
      <c r="X47" s="2">
        <f t="shared" si="7"/>
        <v>1.7812234420798861E-2</v>
      </c>
      <c r="Y47" s="2">
        <f t="shared" si="7"/>
        <v>1.5202146572726675E-2</v>
      </c>
      <c r="Z47" s="2">
        <f t="shared" si="7"/>
        <v>1.4103643904842119E-2</v>
      </c>
      <c r="AA47" s="2">
        <f t="shared" si="7"/>
        <v>1.3546449882719681E-2</v>
      </c>
      <c r="AB47" s="2">
        <f t="shared" si="7"/>
        <v>1.2722590940412722E-2</v>
      </c>
      <c r="AC47" s="2">
        <f t="shared" si="7"/>
        <v>1.195183196681511E-2</v>
      </c>
      <c r="AD47" s="2">
        <f t="shared" si="7"/>
        <v>1.2100645806205526E-2</v>
      </c>
      <c r="AE47" s="2">
        <f t="shared" si="7"/>
        <v>1.4854426619132501E-2</v>
      </c>
      <c r="AF47" s="2">
        <f t="shared" si="7"/>
        <v>1.2928243770060474E-2</v>
      </c>
      <c r="AG47" s="2">
        <f t="shared" si="7"/>
        <v>1.5666286540761548E-2</v>
      </c>
      <c r="AH47" s="2">
        <f t="shared" si="7"/>
        <v>1.6090305911953089E-2</v>
      </c>
      <c r="AI47" s="2">
        <f t="shared" si="7"/>
        <v>1.7307550124681575E-2</v>
      </c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100">
      <c r="A48" t="s">
        <v>8</v>
      </c>
      <c r="D48" s="11">
        <v>1149</v>
      </c>
      <c r="E48" s="11">
        <v>1163</v>
      </c>
      <c r="F48" s="11">
        <v>1212</v>
      </c>
      <c r="G48" s="11">
        <v>1213</v>
      </c>
      <c r="H48" s="11">
        <v>1145</v>
      </c>
      <c r="I48" s="11">
        <v>1208</v>
      </c>
      <c r="J48" s="11">
        <v>1206</v>
      </c>
      <c r="K48" s="11">
        <v>1213</v>
      </c>
      <c r="L48" s="11">
        <v>1226</v>
      </c>
      <c r="M48" s="11">
        <v>1270</v>
      </c>
      <c r="N48" s="11">
        <v>1092</v>
      </c>
      <c r="O48" s="11">
        <v>765</v>
      </c>
      <c r="P48" s="11">
        <v>768</v>
      </c>
      <c r="Q48" s="11">
        <v>716</v>
      </c>
      <c r="R48" s="11">
        <v>663</v>
      </c>
      <c r="U48" s="2">
        <f t="shared" si="7"/>
        <v>1.2816651607937624E-2</v>
      </c>
      <c r="V48" s="2">
        <f t="shared" si="7"/>
        <v>1.1830286754758054E-2</v>
      </c>
      <c r="W48" s="2">
        <f t="shared" si="7"/>
        <v>1.1095040187480547E-2</v>
      </c>
      <c r="X48" s="2">
        <f t="shared" si="7"/>
        <v>1.0519104358534089E-2</v>
      </c>
      <c r="Y48" s="2">
        <f t="shared" si="7"/>
        <v>9.4241785737802074E-3</v>
      </c>
      <c r="Z48" s="2">
        <f t="shared" si="7"/>
        <v>9.5984235701686085E-3</v>
      </c>
      <c r="AA48" s="2">
        <f t="shared" si="7"/>
        <v>9.2143364684489203E-3</v>
      </c>
      <c r="AB48" s="2">
        <f t="shared" si="7"/>
        <v>8.7984622638087977E-3</v>
      </c>
      <c r="AC48" s="2">
        <f t="shared" si="7"/>
        <v>8.5043215271708213E-3</v>
      </c>
      <c r="AD48" s="2">
        <f t="shared" si="7"/>
        <v>8.352076181457075E-3</v>
      </c>
      <c r="AE48" s="2">
        <f t="shared" si="7"/>
        <v>7.209348385818974E-3</v>
      </c>
      <c r="AF48" s="2">
        <f t="shared" si="7"/>
        <v>5.2691030815643384E-3</v>
      </c>
      <c r="AG48" s="2">
        <f t="shared" si="7"/>
        <v>5.340305398714989E-3</v>
      </c>
      <c r="AH48" s="2">
        <f t="shared" si="7"/>
        <v>4.8426477650098405E-3</v>
      </c>
      <c r="AI48" s="2">
        <f t="shared" si="7"/>
        <v>4.4562740709374309E-3</v>
      </c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>
      <c r="A49" t="s">
        <v>35</v>
      </c>
      <c r="D49" s="11">
        <v>5360</v>
      </c>
      <c r="E49" s="11">
        <v>7279</v>
      </c>
      <c r="F49" s="11">
        <v>8064</v>
      </c>
      <c r="G49" s="11">
        <v>9277</v>
      </c>
      <c r="H49" s="11">
        <v>12004</v>
      </c>
      <c r="I49" s="11">
        <v>12637</v>
      </c>
      <c r="J49" s="11">
        <v>10842</v>
      </c>
      <c r="K49" s="11">
        <v>10636</v>
      </c>
      <c r="L49" s="11">
        <v>11047</v>
      </c>
      <c r="M49" s="11">
        <v>9743</v>
      </c>
      <c r="N49" s="11">
        <v>7989</v>
      </c>
      <c r="O49" s="11">
        <v>10756</v>
      </c>
      <c r="P49" s="11">
        <v>13728</v>
      </c>
      <c r="Q49" s="11">
        <v>15033</v>
      </c>
      <c r="R49" s="11">
        <v>15293</v>
      </c>
      <c r="U49" s="2">
        <f t="shared" si="7"/>
        <v>5.9788731608829991E-2</v>
      </c>
      <c r="V49" s="2">
        <f t="shared" si="7"/>
        <v>7.4043557427243223E-2</v>
      </c>
      <c r="W49" s="2">
        <f t="shared" si="7"/>
        <v>7.3820465405811164E-2</v>
      </c>
      <c r="X49" s="2">
        <f t="shared" si="7"/>
        <v>8.044990200669476E-2</v>
      </c>
      <c r="Y49" s="2">
        <f t="shared" si="7"/>
        <v>9.8801606637255554E-2</v>
      </c>
      <c r="Z49" s="2">
        <f t="shared" si="7"/>
        <v>0.10040999888759991</v>
      </c>
      <c r="AA49" s="2">
        <f t="shared" si="7"/>
        <v>8.2837343276055714E-2</v>
      </c>
      <c r="AB49" s="2">
        <f t="shared" si="7"/>
        <v>7.7147934573677149E-2</v>
      </c>
      <c r="AC49" s="2">
        <f t="shared" si="7"/>
        <v>7.6629070073944594E-2</v>
      </c>
      <c r="AD49" s="2">
        <f t="shared" si="7"/>
        <v>6.4074234831445892E-2</v>
      </c>
      <c r="AE49" s="2">
        <f t="shared" si="7"/>
        <v>5.2743117448999802E-2</v>
      </c>
      <c r="AF49" s="2">
        <f t="shared" si="7"/>
        <v>7.4084278098439246E-2</v>
      </c>
      <c r="AG49" s="2">
        <f t="shared" si="7"/>
        <v>9.5457959002030426E-2</v>
      </c>
      <c r="AH49" s="2">
        <f t="shared" si="7"/>
        <v>0.10167531264161025</v>
      </c>
      <c r="AI49" s="2">
        <f t="shared" si="7"/>
        <v>0.10279004429388557</v>
      </c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>
      <c r="A50" t="s">
        <v>10</v>
      </c>
      <c r="D50" s="11">
        <v>879</v>
      </c>
      <c r="E50" s="11">
        <v>910</v>
      </c>
      <c r="F50" s="11">
        <v>976</v>
      </c>
      <c r="G50" s="11">
        <v>890</v>
      </c>
      <c r="H50" s="11">
        <v>874</v>
      </c>
      <c r="I50" s="11">
        <v>870</v>
      </c>
      <c r="J50" s="11">
        <v>915</v>
      </c>
      <c r="K50" s="11">
        <v>897</v>
      </c>
      <c r="L50" s="11">
        <v>911</v>
      </c>
      <c r="M50" s="11">
        <v>1005</v>
      </c>
      <c r="N50" s="11">
        <v>977</v>
      </c>
      <c r="O50" s="11">
        <v>620</v>
      </c>
      <c r="P50" s="11">
        <v>649</v>
      </c>
      <c r="Q50" s="11">
        <v>650</v>
      </c>
      <c r="R50" s="11">
        <v>570</v>
      </c>
      <c r="U50" s="2">
        <f t="shared" si="7"/>
        <v>9.8049057992838744E-3</v>
      </c>
      <c r="V50" s="2">
        <f t="shared" si="7"/>
        <v>9.2567162053566882E-3</v>
      </c>
      <c r="W50" s="2">
        <f t="shared" si="7"/>
        <v>8.9346198209414307E-3</v>
      </c>
      <c r="X50" s="2">
        <f t="shared" si="7"/>
        <v>7.7180567840851935E-3</v>
      </c>
      <c r="Y50" s="2">
        <f t="shared" si="7"/>
        <v>7.193652465924804E-3</v>
      </c>
      <c r="Z50" s="2">
        <f t="shared" si="7"/>
        <v>6.9127719420916302E-3</v>
      </c>
      <c r="AA50" s="2">
        <f t="shared" si="7"/>
        <v>6.9909766738231859E-3</v>
      </c>
      <c r="AB50" s="2">
        <f t="shared" si="7"/>
        <v>6.5063649222065062E-3</v>
      </c>
      <c r="AC50" s="2">
        <f t="shared" si="7"/>
        <v>6.3192796992272583E-3</v>
      </c>
      <c r="AD50" s="2">
        <f t="shared" si="7"/>
        <v>6.6093201278459536E-3</v>
      </c>
      <c r="AE50" s="2">
        <f t="shared" si="7"/>
        <v>6.4501221363966466E-3</v>
      </c>
      <c r="AF50" s="2">
        <f t="shared" si="7"/>
        <v>4.2703841968233852E-3</v>
      </c>
      <c r="AG50" s="2">
        <f t="shared" si="7"/>
        <v>4.5128362028203492E-3</v>
      </c>
      <c r="AH50" s="2">
        <f t="shared" si="7"/>
        <v>4.3962584458888216E-3</v>
      </c>
      <c r="AI50" s="2">
        <f t="shared" si="7"/>
        <v>3.831185852842135E-3</v>
      </c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>
      <c r="A51" t="s">
        <v>11</v>
      </c>
      <c r="D51" s="11">
        <v>175</v>
      </c>
      <c r="E51" s="11">
        <v>185</v>
      </c>
      <c r="F51" s="11">
        <v>229</v>
      </c>
      <c r="G51" s="11">
        <v>239</v>
      </c>
      <c r="H51" s="11">
        <v>246</v>
      </c>
      <c r="I51" s="11">
        <v>239</v>
      </c>
      <c r="J51" s="11">
        <v>249</v>
      </c>
      <c r="K51" s="11">
        <v>250</v>
      </c>
      <c r="L51" s="11">
        <v>250</v>
      </c>
      <c r="M51" s="11">
        <v>267</v>
      </c>
      <c r="N51" s="11">
        <v>284</v>
      </c>
      <c r="O51" s="11">
        <v>184</v>
      </c>
      <c r="P51" s="11">
        <v>194</v>
      </c>
      <c r="Q51" s="11">
        <v>214</v>
      </c>
      <c r="R51" s="11">
        <v>199</v>
      </c>
      <c r="U51" s="2">
        <f t="shared" si="7"/>
        <v>1.9520574685718748E-3</v>
      </c>
      <c r="V51" s="2">
        <f t="shared" si="7"/>
        <v>1.8818598879021839E-3</v>
      </c>
      <c r="W51" s="2">
        <f t="shared" si="7"/>
        <v>2.0963401014299052E-3</v>
      </c>
      <c r="X51" s="2">
        <f>G51/G$41</f>
        <v>2.072601765613889E-3</v>
      </c>
      <c r="Y51" s="2">
        <f t="shared" si="7"/>
        <v>2.0247580167248305E-3</v>
      </c>
      <c r="Z51" s="2">
        <f t="shared" si="7"/>
        <v>1.8990258553562064E-3</v>
      </c>
      <c r="AA51" s="2">
        <f t="shared" si="7"/>
        <v>1.9024625046797521E-3</v>
      </c>
      <c r="AB51" s="2">
        <f t="shared" si="7"/>
        <v>1.8133681500018134E-3</v>
      </c>
      <c r="AC51" s="2">
        <f t="shared" si="7"/>
        <v>1.7341601809075901E-3</v>
      </c>
      <c r="AD51" s="2">
        <f t="shared" si="7"/>
        <v>1.7559089294874324E-3</v>
      </c>
      <c r="AE51" s="2">
        <f t="shared" si="7"/>
        <v>1.8749587377038357E-3</v>
      </c>
      <c r="AF51" s="2">
        <f t="shared" si="7"/>
        <v>1.2673398261540368E-3</v>
      </c>
      <c r="AG51" s="2">
        <f t="shared" si="7"/>
        <v>1.3489833949879009E-3</v>
      </c>
      <c r="AH51" s="2">
        <f t="shared" si="7"/>
        <v>1.4473835498772429E-3</v>
      </c>
      <c r="AI51" s="2">
        <f t="shared" si="7"/>
        <v>1.3375543591501488E-3</v>
      </c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>
      <c r="A52" t="s">
        <v>12</v>
      </c>
      <c r="D52" s="11">
        <v>2258</v>
      </c>
      <c r="E52" s="11">
        <v>3154</v>
      </c>
      <c r="F52" s="11">
        <v>4858</v>
      </c>
      <c r="G52" s="11">
        <v>4797</v>
      </c>
      <c r="H52" s="11">
        <v>4066</v>
      </c>
      <c r="I52" s="11">
        <v>3950</v>
      </c>
      <c r="J52" s="11">
        <v>3917</v>
      </c>
      <c r="K52" s="11">
        <v>4362</v>
      </c>
      <c r="L52" s="11">
        <v>4648</v>
      </c>
      <c r="M52" s="11">
        <v>4693</v>
      </c>
      <c r="N52" s="11">
        <v>4659</v>
      </c>
      <c r="O52" s="11">
        <v>4583</v>
      </c>
      <c r="P52" s="11">
        <v>4496</v>
      </c>
      <c r="Q52" s="11">
        <v>4473</v>
      </c>
      <c r="R52" s="11">
        <v>4518</v>
      </c>
      <c r="U52" s="2">
        <f t="shared" si="7"/>
        <v>2.5187118651630248E-2</v>
      </c>
      <c r="V52" s="2">
        <f t="shared" si="7"/>
        <v>3.2083168034829669E-2</v>
      </c>
      <c r="W52" s="2">
        <f t="shared" si="7"/>
        <v>4.4471703985792491E-2</v>
      </c>
      <c r="X52" s="2">
        <f t="shared" si="7"/>
        <v>4.1599458868827724E-2</v>
      </c>
      <c r="Y52" s="2">
        <f t="shared" si="7"/>
        <v>3.3466122341476265E-2</v>
      </c>
      <c r="Z52" s="2">
        <f t="shared" si="7"/>
        <v>3.1385573760071193E-2</v>
      </c>
      <c r="AA52" s="2">
        <f t="shared" si="7"/>
        <v>2.992749249329554E-2</v>
      </c>
      <c r="AB52" s="2">
        <f t="shared" si="7"/>
        <v>3.1639647481231638E-2</v>
      </c>
      <c r="AC52" s="2">
        <f t="shared" si="7"/>
        <v>3.2241506083433916E-2</v>
      </c>
      <c r="AD52" s="2">
        <f t="shared" si="7"/>
        <v>3.0863223243762249E-2</v>
      </c>
      <c r="AE52" s="2">
        <f t="shared" si="7"/>
        <v>3.0758566052683699E-2</v>
      </c>
      <c r="AF52" s="2">
        <f t="shared" si="7"/>
        <v>3.1566404474260602E-2</v>
      </c>
      <c r="AG52" s="2">
        <f t="shared" si="7"/>
        <v>3.1263037854977332E-2</v>
      </c>
      <c r="AH52" s="2">
        <f t="shared" si="7"/>
        <v>3.0253021582247231E-2</v>
      </c>
      <c r="AI52" s="2">
        <f t="shared" si="7"/>
        <v>3.0367188917790819E-2</v>
      </c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>
      <c r="A53" t="s">
        <v>13</v>
      </c>
      <c r="D53" s="11">
        <v>2670.2737069406676</v>
      </c>
      <c r="E53" s="11">
        <v>2802.9986850439786</v>
      </c>
      <c r="F53" s="11">
        <v>4096.8866588043556</v>
      </c>
      <c r="G53" s="11">
        <v>4466.0059188538607</v>
      </c>
      <c r="H53" s="11">
        <v>4752.1813676272086</v>
      </c>
      <c r="I53" s="11">
        <v>3359.1603772924095</v>
      </c>
      <c r="J53" s="11">
        <v>4461.9531183214131</v>
      </c>
      <c r="K53" s="11">
        <v>5030.0918882770011</v>
      </c>
      <c r="L53" s="11">
        <v>5832.180637579535</v>
      </c>
      <c r="M53" s="11">
        <v>5501.0780847327524</v>
      </c>
      <c r="N53" s="11">
        <v>5963.3413080489454</v>
      </c>
      <c r="O53" s="11">
        <v>4128.4119807651668</v>
      </c>
      <c r="P53" s="11">
        <v>2921.9190186187866</v>
      </c>
      <c r="Q53" s="11">
        <v>2877.9327196713616</v>
      </c>
      <c r="R53" s="11">
        <v>3000.4632087131654</v>
      </c>
      <c r="U53" s="2">
        <f t="shared" si="7"/>
        <v>2.978587275865506E-2</v>
      </c>
      <c r="V53" s="2">
        <f t="shared" si="7"/>
        <v>2.851270697960449E-2</v>
      </c>
      <c r="W53" s="2">
        <f t="shared" si="7"/>
        <v>3.7504226174081876E-2</v>
      </c>
      <c r="X53" s="2">
        <f t="shared" si="7"/>
        <v>3.8729086831207495E-2</v>
      </c>
      <c r="Y53" s="2">
        <f t="shared" si="7"/>
        <v>3.911389154891691E-2</v>
      </c>
      <c r="Z53" s="2">
        <f t="shared" si="7"/>
        <v>2.6690930580612532E-2</v>
      </c>
      <c r="AA53" s="2">
        <f t="shared" si="7"/>
        <v>3.4091158655603956E-2</v>
      </c>
      <c r="AB53" s="2">
        <f t="shared" si="7"/>
        <v>3.6485633687135977E-2</v>
      </c>
      <c r="AC53" s="2">
        <f t="shared" si="7"/>
        <v>4.0455741718202681E-2</v>
      </c>
      <c r="AD53" s="2">
        <f t="shared" si="7"/>
        <v>3.6177498617190496E-2</v>
      </c>
      <c r="AE53" s="2">
        <f t="shared" si="7"/>
        <v>3.936978482900208E-2</v>
      </c>
      <c r="AF53" s="2">
        <f t="shared" si="7"/>
        <v>2.8435331097799835E-2</v>
      </c>
      <c r="AG53" s="2">
        <f t="shared" si="7"/>
        <v>2.0317630090804568E-2</v>
      </c>
      <c r="AH53" s="2">
        <f t="shared" si="7"/>
        <v>1.9464824654700019E-2</v>
      </c>
      <c r="AI53" s="2">
        <f t="shared" si="7"/>
        <v>2.0167249468763505E-2</v>
      </c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>
      <c r="A54" t="s">
        <v>14</v>
      </c>
      <c r="D54" s="11">
        <v>250</v>
      </c>
      <c r="E54" s="11">
        <v>188</v>
      </c>
      <c r="F54" s="11">
        <v>308</v>
      </c>
      <c r="G54" s="11">
        <v>342</v>
      </c>
      <c r="H54" s="11">
        <v>146</v>
      </c>
      <c r="I54" s="11">
        <v>147</v>
      </c>
      <c r="J54" s="11">
        <v>191</v>
      </c>
      <c r="K54" s="11">
        <v>260</v>
      </c>
      <c r="L54" s="11">
        <v>352</v>
      </c>
      <c r="M54" s="11">
        <v>305</v>
      </c>
      <c r="N54" s="11">
        <v>258</v>
      </c>
      <c r="O54" s="11">
        <v>187</v>
      </c>
      <c r="P54" s="11">
        <v>319</v>
      </c>
      <c r="Q54" s="11">
        <v>196</v>
      </c>
      <c r="R54" s="11">
        <v>203</v>
      </c>
      <c r="U54" s="2">
        <f t="shared" si="7"/>
        <v>2.7886535265312495E-3</v>
      </c>
      <c r="V54" s="2">
        <f t="shared" si="7"/>
        <v>1.9123765347330301E-3</v>
      </c>
      <c r="W54" s="2">
        <f t="shared" si="7"/>
        <v>2.8195316648052873E-3</v>
      </c>
      <c r="X54" s="2">
        <f t="shared" si="7"/>
        <v>2.9658150788282431E-3</v>
      </c>
      <c r="Y54" s="2">
        <f t="shared" si="7"/>
        <v>1.2016856522025416E-3</v>
      </c>
      <c r="Z54" s="2">
        <f t="shared" si="7"/>
        <v>1.1680200867672063E-3</v>
      </c>
      <c r="AA54" s="2">
        <f t="shared" si="7"/>
        <v>1.4593186280876813E-3</v>
      </c>
      <c r="AB54" s="2">
        <f t="shared" si="7"/>
        <v>1.8859028760018859E-3</v>
      </c>
      <c r="AC54" s="2">
        <f t="shared" si="7"/>
        <v>2.4416975347178868E-3</v>
      </c>
      <c r="AD54" s="2">
        <f t="shared" si="7"/>
        <v>2.0058135711373292E-3</v>
      </c>
      <c r="AE54" s="2">
        <f t="shared" si="7"/>
        <v>1.7033075856605268E-3</v>
      </c>
      <c r="AF54" s="2">
        <f t="shared" si="7"/>
        <v>1.2880029754935049E-3</v>
      </c>
      <c r="AG54" s="2">
        <f t="shared" si="7"/>
        <v>2.2181737268100019E-3</v>
      </c>
      <c r="AH54" s="2">
        <f t="shared" si="7"/>
        <v>1.3256410082987833E-3</v>
      </c>
      <c r="AI54" s="2">
        <f t="shared" si="7"/>
        <v>1.3644398739069358E-3</v>
      </c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>
      <c r="A55" t="s">
        <v>15</v>
      </c>
      <c r="D55" s="11">
        <v>839</v>
      </c>
      <c r="E55" s="11">
        <v>829</v>
      </c>
      <c r="F55" s="11">
        <v>832</v>
      </c>
      <c r="G55" s="11">
        <v>786</v>
      </c>
      <c r="H55" s="11">
        <v>772</v>
      </c>
      <c r="I55" s="11">
        <v>829</v>
      </c>
      <c r="J55" s="11">
        <v>833</v>
      </c>
      <c r="K55" s="11">
        <v>813</v>
      </c>
      <c r="L55" s="11">
        <v>923</v>
      </c>
      <c r="M55" s="11">
        <v>939</v>
      </c>
      <c r="N55" s="11">
        <v>858</v>
      </c>
      <c r="O55" s="11">
        <v>790</v>
      </c>
      <c r="P55" s="11">
        <v>720</v>
      </c>
      <c r="Q55" s="11">
        <v>770</v>
      </c>
      <c r="R55" s="11">
        <v>780</v>
      </c>
      <c r="U55" s="2">
        <f t="shared" si="7"/>
        <v>9.3587212350388742E-3</v>
      </c>
      <c r="V55" s="2">
        <f t="shared" si="7"/>
        <v>8.4327667409238409E-3</v>
      </c>
      <c r="W55" s="2">
        <f t="shared" si="7"/>
        <v>7.6163972244090881E-3</v>
      </c>
      <c r="X55" s="2">
        <f t="shared" si="7"/>
        <v>6.816171496956137E-3</v>
      </c>
      <c r="Y55" s="2">
        <f t="shared" si="7"/>
        <v>6.3541186541120698E-3</v>
      </c>
      <c r="Z55" s="2">
        <f t="shared" si="7"/>
        <v>6.5869976321769668E-3</v>
      </c>
      <c r="AA55" s="2">
        <f t="shared" si="7"/>
        <v>6.3644629172619821E-3</v>
      </c>
      <c r="AB55" s="2">
        <f t="shared" si="7"/>
        <v>5.8970732238058975E-3</v>
      </c>
      <c r="AC55" s="2">
        <f t="shared" si="7"/>
        <v>6.4025193879108221E-3</v>
      </c>
      <c r="AD55" s="2">
        <f t="shared" si="7"/>
        <v>6.1752752239277115E-3</v>
      </c>
      <c r="AE55" s="2">
        <f t="shared" si="7"/>
        <v>5.664488017429194E-3</v>
      </c>
      <c r="AF55" s="2">
        <f t="shared" si="7"/>
        <v>5.4412959927265716E-3</v>
      </c>
      <c r="AG55" s="2">
        <f t="shared" si="7"/>
        <v>5.0065363112953018E-3</v>
      </c>
      <c r="AH55" s="2">
        <f t="shared" si="7"/>
        <v>5.2078753897452203E-3</v>
      </c>
      <c r="AI55" s="2">
        <f t="shared" si="7"/>
        <v>5.2426753775734478E-3</v>
      </c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>
      <c r="A57" t="s">
        <v>36</v>
      </c>
      <c r="D57" s="11">
        <v>468</v>
      </c>
      <c r="E57" s="11">
        <v>559</v>
      </c>
      <c r="F57" s="11">
        <v>682</v>
      </c>
      <c r="G57" s="11">
        <v>693</v>
      </c>
      <c r="H57" s="11">
        <v>676</v>
      </c>
      <c r="I57" s="11">
        <v>828</v>
      </c>
      <c r="J57" s="11">
        <v>829</v>
      </c>
      <c r="K57" s="11">
        <v>840</v>
      </c>
      <c r="L57" s="11">
        <v>852</v>
      </c>
      <c r="M57" s="11">
        <v>824</v>
      </c>
      <c r="N57" s="11">
        <v>771</v>
      </c>
      <c r="O57" s="11">
        <v>673</v>
      </c>
      <c r="P57" s="11">
        <v>624</v>
      </c>
      <c r="Q57" s="11">
        <v>515</v>
      </c>
      <c r="R57" s="11">
        <v>457</v>
      </c>
      <c r="U57" s="2">
        <f t="shared" ref="U57:AI60" si="8">D57/D$41</f>
        <v>5.2203594016664995E-3</v>
      </c>
      <c r="V57" s="2">
        <f t="shared" si="8"/>
        <v>5.6862685261476805E-3</v>
      </c>
      <c r="W57" s="2">
        <f t="shared" si="8"/>
        <v>6.243248686354565E-3</v>
      </c>
      <c r="X57" s="2">
        <f t="shared" si="8"/>
        <v>6.0096779228888076E-3</v>
      </c>
      <c r="Y57" s="2">
        <f t="shared" si="8"/>
        <v>5.563969184170672E-3</v>
      </c>
      <c r="Z57" s="2">
        <f t="shared" si="8"/>
        <v>6.5790519173009997E-3</v>
      </c>
      <c r="AA57" s="2">
        <f t="shared" si="8"/>
        <v>6.3339012706004599E-3</v>
      </c>
      <c r="AB57" s="2">
        <f t="shared" si="8"/>
        <v>6.0929169840060931E-3</v>
      </c>
      <c r="AC57" s="2">
        <f t="shared" si="8"/>
        <v>5.9100178965330666E-3</v>
      </c>
      <c r="AD57" s="2">
        <f t="shared" si="8"/>
        <v>5.4189848610398661E-3</v>
      </c>
      <c r="AE57" s="2">
        <f t="shared" si="8"/>
        <v>5.0901168548227373E-3</v>
      </c>
      <c r="AF57" s="2">
        <f t="shared" si="8"/>
        <v>4.63543316848732E-3</v>
      </c>
      <c r="AG57" s="2">
        <f t="shared" si="8"/>
        <v>4.3389981364559283E-3</v>
      </c>
      <c r="AH57" s="2">
        <f t="shared" si="8"/>
        <v>3.4831893840503742E-3</v>
      </c>
      <c r="AI57" s="2">
        <f t="shared" si="8"/>
        <v>3.0716700609629047E-3</v>
      </c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>
      <c r="A58" t="s">
        <v>17</v>
      </c>
      <c r="D58" s="11">
        <v>2059.7010365431593</v>
      </c>
      <c r="E58" s="11">
        <v>2236.3223425437532</v>
      </c>
      <c r="F58" s="11">
        <v>2347.2560692458619</v>
      </c>
      <c r="G58" s="11">
        <v>2506.001438496909</v>
      </c>
      <c r="H58" s="11">
        <v>2606.0979509397894</v>
      </c>
      <c r="I58" s="11">
        <v>2683.3518501738995</v>
      </c>
      <c r="J58" s="11">
        <v>2791.1395671144605</v>
      </c>
      <c r="K58" s="11">
        <v>2851.5665036259243</v>
      </c>
      <c r="L58" s="11">
        <v>2886.9553408312786</v>
      </c>
      <c r="M58" s="11">
        <v>2994.5604466866048</v>
      </c>
      <c r="N58" s="11">
        <v>3131.4935211647016</v>
      </c>
      <c r="O58" s="11">
        <v>2967.1581807431126</v>
      </c>
      <c r="P58" s="11">
        <v>3051.2502248812043</v>
      </c>
      <c r="Q58" s="11">
        <v>2996.5861505821081</v>
      </c>
      <c r="R58" s="11">
        <v>2931.0477717016761</v>
      </c>
      <c r="U58" s="2">
        <f t="shared" si="8"/>
        <v>2.2975170236624605E-2</v>
      </c>
      <c r="V58" s="2">
        <f t="shared" si="8"/>
        <v>2.2748353042446146E-2</v>
      </c>
      <c r="W58" s="2">
        <f t="shared" si="8"/>
        <v>2.1487541599497079E-2</v>
      </c>
      <c r="X58" s="2">
        <f t="shared" si="8"/>
        <v>2.1731979104852049E-2</v>
      </c>
      <c r="Y58" s="2">
        <f t="shared" si="8"/>
        <v>2.1450072026567041E-2</v>
      </c>
      <c r="Z58" s="2">
        <f t="shared" si="8"/>
        <v>2.1321148713381373E-2</v>
      </c>
      <c r="AA58" s="2">
        <f t="shared" si="8"/>
        <v>2.132545530828649E-2</v>
      </c>
      <c r="AB58" s="2">
        <f t="shared" si="8"/>
        <v>2.0683759501149125E-2</v>
      </c>
      <c r="AC58" s="2">
        <f t="shared" si="8"/>
        <v>2.0025771984512414E-2</v>
      </c>
      <c r="AD58" s="2">
        <f t="shared" si="8"/>
        <v>1.9693540929688703E-2</v>
      </c>
      <c r="AE58" s="2">
        <f t="shared" si="8"/>
        <v>2.0674018097079961E-2</v>
      </c>
      <c r="AF58" s="2">
        <f t="shared" si="8"/>
        <v>2.0436944200839698E-2</v>
      </c>
      <c r="AG58" s="2">
        <f t="shared" si="8"/>
        <v>2.1216937563494034E-2</v>
      </c>
      <c r="AH58" s="2">
        <f t="shared" si="8"/>
        <v>2.0267334112815488E-2</v>
      </c>
      <c r="AI58" s="2">
        <f t="shared" si="8"/>
        <v>1.9700682029733203E-2</v>
      </c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>
      <c r="A59" t="s">
        <v>18</v>
      </c>
      <c r="D59" s="11">
        <v>613</v>
      </c>
      <c r="E59" s="11">
        <v>676</v>
      </c>
      <c r="F59" s="11">
        <v>728</v>
      </c>
      <c r="G59" s="11">
        <v>795</v>
      </c>
      <c r="H59" s="11">
        <v>837</v>
      </c>
      <c r="I59" s="11">
        <v>910</v>
      </c>
      <c r="J59" s="11">
        <v>927</v>
      </c>
      <c r="K59" s="11">
        <v>959</v>
      </c>
      <c r="L59" s="11">
        <v>1051</v>
      </c>
      <c r="M59" s="11">
        <v>1068</v>
      </c>
      <c r="N59" s="11">
        <v>1047</v>
      </c>
      <c r="O59" s="11">
        <v>1007</v>
      </c>
      <c r="P59" s="11">
        <v>985</v>
      </c>
      <c r="Q59" s="11">
        <v>982</v>
      </c>
      <c r="R59" s="11">
        <v>960</v>
      </c>
      <c r="U59" s="2">
        <f t="shared" si="8"/>
        <v>6.8377784470546243E-3</v>
      </c>
      <c r="V59" s="2">
        <f t="shared" si="8"/>
        <v>6.8764177525506833E-3</v>
      </c>
      <c r="W59" s="2">
        <f t="shared" si="8"/>
        <v>6.6643475713579524E-3</v>
      </c>
      <c r="X59" s="2">
        <f t="shared" si="8"/>
        <v>6.8942192621884594E-3</v>
      </c>
      <c r="Y59" s="2">
        <f t="shared" si="8"/>
        <v>6.8891156910515575E-3</v>
      </c>
      <c r="Z59" s="2">
        <f t="shared" si="8"/>
        <v>7.2306005371303257E-3</v>
      </c>
      <c r="AA59" s="2">
        <f t="shared" si="8"/>
        <v>7.0826616138077517E-3</v>
      </c>
      <c r="AB59" s="2">
        <f t="shared" si="8"/>
        <v>6.956080223406956E-3</v>
      </c>
      <c r="AC59" s="2">
        <f t="shared" si="8"/>
        <v>7.2904094005355087E-3</v>
      </c>
      <c r="AD59" s="2">
        <f t="shared" si="8"/>
        <v>7.0236357179497295E-3</v>
      </c>
      <c r="AE59" s="2">
        <f t="shared" si="8"/>
        <v>6.9122598534363238E-3</v>
      </c>
      <c r="AF59" s="2">
        <f t="shared" si="8"/>
        <v>6.9359304616147558E-3</v>
      </c>
      <c r="AG59" s="2">
        <f t="shared" si="8"/>
        <v>6.8492198147581569E-3</v>
      </c>
      <c r="AH59" s="2">
        <f t="shared" si="8"/>
        <v>6.6417319905581898E-3</v>
      </c>
      <c r="AI59" s="2">
        <f t="shared" si="8"/>
        <v>6.4525235416288589E-3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>
      <c r="A60" s="3" t="s">
        <v>19</v>
      </c>
      <c r="D60" s="11">
        <v>3395</v>
      </c>
      <c r="E60" s="11">
        <v>3789</v>
      </c>
      <c r="F60" s="11">
        <v>4047</v>
      </c>
      <c r="G60" s="11">
        <v>4177</v>
      </c>
      <c r="H60" s="11">
        <v>4251</v>
      </c>
      <c r="I60" s="11">
        <v>4516</v>
      </c>
      <c r="J60" s="11">
        <v>4968</v>
      </c>
      <c r="K60" s="11">
        <v>5501</v>
      </c>
      <c r="L60" s="11">
        <v>5758</v>
      </c>
      <c r="M60" s="11">
        <v>5814</v>
      </c>
      <c r="N60" s="11">
        <v>5484</v>
      </c>
      <c r="O60" s="11">
        <v>3991</v>
      </c>
      <c r="P60" s="11">
        <v>2940</v>
      </c>
      <c r="Q60" s="11">
        <v>2507</v>
      </c>
      <c r="R60" s="11">
        <v>2317</v>
      </c>
      <c r="U60" s="2">
        <f t="shared" si="8"/>
        <v>3.7869914890294371E-2</v>
      </c>
      <c r="V60" s="2">
        <f t="shared" si="8"/>
        <v>3.8542524947358783E-2</v>
      </c>
      <c r="W60" s="2">
        <f t="shared" si="8"/>
        <v>3.7047547556711032E-2</v>
      </c>
      <c r="X60" s="2">
        <f t="shared" si="8"/>
        <v>3.6222835041712191E-2</v>
      </c>
      <c r="Y60" s="2">
        <f t="shared" si="8"/>
        <v>3.4988806215842494E-2</v>
      </c>
      <c r="Z60" s="2">
        <f t="shared" si="8"/>
        <v>3.5882848379868736E-2</v>
      </c>
      <c r="AA60" s="2">
        <f t="shared" si="8"/>
        <v>3.7957565153610477E-2</v>
      </c>
      <c r="AB60" s="2">
        <f t="shared" si="8"/>
        <v>3.9901352772639904E-2</v>
      </c>
      <c r="AC60" s="2">
        <f t="shared" si="8"/>
        <v>3.9941177286663618E-2</v>
      </c>
      <c r="AD60" s="2">
        <f t="shared" si="8"/>
        <v>3.8235410172434203E-2</v>
      </c>
      <c r="AE60" s="2">
        <f t="shared" si="8"/>
        <v>3.620518914636562E-2</v>
      </c>
      <c r="AF60" s="2">
        <f t="shared" si="8"/>
        <v>2.7488876337938919E-2</v>
      </c>
      <c r="AG60" s="2">
        <f t="shared" si="8"/>
        <v>2.0443356604455818E-2</v>
      </c>
      <c r="AH60" s="2">
        <f t="shared" si="8"/>
        <v>1.6956030652066578E-2</v>
      </c>
      <c r="AI60" s="2">
        <f t="shared" si="8"/>
        <v>1.5573434422868819E-2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  <row r="62" spans="1:68">
      <c r="A62" s="4" t="s">
        <v>20</v>
      </c>
      <c r="D62" s="11">
        <v>9088</v>
      </c>
      <c r="E62" s="11">
        <v>10638</v>
      </c>
      <c r="F62" s="11">
        <v>13388</v>
      </c>
      <c r="G62" s="11">
        <v>13321</v>
      </c>
      <c r="H62" s="11">
        <v>13565</v>
      </c>
      <c r="I62" s="11">
        <v>13465</v>
      </c>
      <c r="J62" s="11">
        <v>13473</v>
      </c>
      <c r="K62" s="11">
        <v>13512</v>
      </c>
      <c r="L62" s="11">
        <v>14263</v>
      </c>
      <c r="M62" s="11">
        <v>16313</v>
      </c>
      <c r="N62" s="11">
        <v>15417</v>
      </c>
      <c r="O62" s="11">
        <v>14183</v>
      </c>
      <c r="P62" s="11">
        <v>14324</v>
      </c>
      <c r="Q62" s="11">
        <v>14098</v>
      </c>
      <c r="R62" s="11">
        <v>13691</v>
      </c>
      <c r="U62" s="2">
        <f t="shared" ref="U62:U72" si="9">D62/D$41</f>
        <v>0.10137313299646399</v>
      </c>
      <c r="V62" s="2">
        <f t="shared" ref="V62:V72" si="10">E62/E$41</f>
        <v>0.10821202966218071</v>
      </c>
      <c r="W62" s="2">
        <f t="shared" ref="W62:W72" si="11">F62/F$41</f>
        <v>0.12255808418315971</v>
      </c>
      <c r="X62" s="2">
        <f t="shared" ref="X62:X72" si="12">G62/G$41</f>
        <v>0.11551936451775154</v>
      </c>
      <c r="Y62" s="2">
        <f t="shared" ref="Y62:Y72" si="13">H62/H$41</f>
        <v>0.11164976624744848</v>
      </c>
      <c r="Z62" s="2">
        <f t="shared" ref="Z62:Z72" si="14">I62/I$41</f>
        <v>0.10698905080490091</v>
      </c>
      <c r="AA62" s="2">
        <f t="shared" ref="AA62:AA72" si="15">J62/J$41</f>
        <v>0.10293926636767189</v>
      </c>
      <c r="AB62" s="2">
        <f t="shared" ref="AB62:AB72" si="16">K62/K$41</f>
        <v>9.800892177129801E-2</v>
      </c>
      <c r="AC62" s="2">
        <f t="shared" ref="AC62:AC72" si="17">L62/L$41</f>
        <v>9.8937306641139824E-2</v>
      </c>
      <c r="AD62" s="2">
        <f t="shared" ref="AD62:AD72" si="18">M62/M$41</f>
        <v>0.10728143208512542</v>
      </c>
      <c r="AE62" s="2">
        <f t="shared" ref="AE62:AE72" si="19">N62/N$41</f>
        <v>0.10178253119429589</v>
      </c>
      <c r="AF62" s="2">
        <f t="shared" ref="AF62:AF72" si="20">O62/O$41</f>
        <v>9.7688482360558174E-2</v>
      </c>
      <c r="AG62" s="2">
        <f t="shared" ref="AG62:AG72" si="21">P62/P$41</f>
        <v>9.96022585041582E-2</v>
      </c>
      <c r="AH62" s="2">
        <f t="shared" ref="AH62:AH72" si="22">Q62/Q$41</f>
        <v>9.5351463954062479E-2</v>
      </c>
      <c r="AI62" s="2">
        <f t="shared" ref="AI62:AI72" si="23">R62/R$41</f>
        <v>9.20223956337924E-2</v>
      </c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</row>
    <row r="63" spans="1:68">
      <c r="A63" s="5" t="s">
        <v>21</v>
      </c>
      <c r="D63" s="11">
        <v>4886</v>
      </c>
      <c r="E63" s="11">
        <v>5560</v>
      </c>
      <c r="F63" s="11">
        <v>5899</v>
      </c>
      <c r="G63" s="11">
        <v>5852</v>
      </c>
      <c r="H63" s="11">
        <v>6134</v>
      </c>
      <c r="I63" s="11">
        <v>6269</v>
      </c>
      <c r="J63" s="11">
        <v>6336</v>
      </c>
      <c r="K63" s="11">
        <v>6639</v>
      </c>
      <c r="L63" s="11">
        <v>7029</v>
      </c>
      <c r="M63" s="11">
        <v>7416</v>
      </c>
      <c r="N63" s="11">
        <v>7554</v>
      </c>
      <c r="O63" s="11">
        <v>6507</v>
      </c>
      <c r="P63" s="11">
        <v>6420</v>
      </c>
      <c r="Q63" s="11">
        <v>6313</v>
      </c>
      <c r="R63" s="11">
        <v>6420</v>
      </c>
      <c r="U63" s="2">
        <f t="shared" si="9"/>
        <v>5.450144452252674E-2</v>
      </c>
      <c r="V63" s="2">
        <f t="shared" si="10"/>
        <v>5.6557518793168338E-2</v>
      </c>
      <c r="W63" s="2">
        <f t="shared" si="11"/>
        <v>5.400135483989088E-2</v>
      </c>
      <c r="X63" s="2">
        <f t="shared" si="12"/>
        <v>5.0748391348838823E-2</v>
      </c>
      <c r="Y63" s="2">
        <f t="shared" si="13"/>
        <v>5.0487258839797197E-2</v>
      </c>
      <c r="Z63" s="2">
        <f t="shared" si="14"/>
        <v>4.9811686557439575E-2</v>
      </c>
      <c r="AA63" s="2">
        <f t="shared" si="15"/>
        <v>4.8409648311851045E-2</v>
      </c>
      <c r="AB63" s="2">
        <f t="shared" si="16"/>
        <v>4.8155804591448158E-2</v>
      </c>
      <c r="AC63" s="2">
        <f t="shared" si="17"/>
        <v>4.8757647646397805E-2</v>
      </c>
      <c r="AD63" s="2">
        <f t="shared" si="18"/>
        <v>4.8770863749358795E-2</v>
      </c>
      <c r="AE63" s="2">
        <f t="shared" si="19"/>
        <v>4.9871261635967522E-2</v>
      </c>
      <c r="AF63" s="2">
        <f t="shared" si="20"/>
        <v>4.4818370917306075E-2</v>
      </c>
      <c r="AG63" s="2">
        <f t="shared" si="21"/>
        <v>4.4641615442383112E-2</v>
      </c>
      <c r="AH63" s="2">
        <f t="shared" si="22"/>
        <v>4.2697814721378666E-2</v>
      </c>
      <c r="AI63" s="2">
        <f t="shared" si="23"/>
        <v>4.3151251184642997E-2</v>
      </c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</row>
    <row r="64" spans="1:68">
      <c r="A64" s="5" t="s">
        <v>22</v>
      </c>
      <c r="D64" s="11">
        <v>2183</v>
      </c>
      <c r="E64" s="11">
        <v>2331</v>
      </c>
      <c r="F64" s="11">
        <v>2321</v>
      </c>
      <c r="G64" s="11">
        <v>2404</v>
      </c>
      <c r="H64" s="11">
        <v>2393</v>
      </c>
      <c r="I64" s="11">
        <v>2557</v>
      </c>
      <c r="J64" s="11">
        <v>2515</v>
      </c>
      <c r="K64" s="11">
        <v>2581</v>
      </c>
      <c r="L64" s="11">
        <v>2693</v>
      </c>
      <c r="M64" s="11">
        <v>2918</v>
      </c>
      <c r="N64" s="11">
        <v>2933</v>
      </c>
      <c r="O64" s="11">
        <v>2677</v>
      </c>
      <c r="P64" s="11">
        <v>2753</v>
      </c>
      <c r="Q64" s="11">
        <v>2795</v>
      </c>
      <c r="R64" s="11">
        <v>2766</v>
      </c>
      <c r="U64" s="2">
        <f t="shared" si="9"/>
        <v>2.4350522593670872E-2</v>
      </c>
      <c r="V64" s="2">
        <f t="shared" si="10"/>
        <v>2.3711434587567519E-2</v>
      </c>
      <c r="W64" s="2">
        <f t="shared" si="11"/>
        <v>2.124718504549699E-2</v>
      </c>
      <c r="X64" s="2">
        <f t="shared" si="12"/>
        <v>2.0847425290944726E-2</v>
      </c>
      <c r="Y64" s="2">
        <f t="shared" si="13"/>
        <v>1.9696121683018371E-2</v>
      </c>
      <c r="Z64" s="2">
        <f t="shared" si="14"/>
        <v>2.0317192937848619E-2</v>
      </c>
      <c r="AA64" s="2">
        <f t="shared" si="15"/>
        <v>1.9215635338432034E-2</v>
      </c>
      <c r="AB64" s="2">
        <f t="shared" si="16"/>
        <v>1.872121278061872E-2</v>
      </c>
      <c r="AC64" s="2">
        <f t="shared" si="17"/>
        <v>1.868037346873656E-2</v>
      </c>
      <c r="AD64" s="2">
        <f t="shared" si="18"/>
        <v>1.9190045903536807E-2</v>
      </c>
      <c r="AE64" s="2">
        <f t="shared" si="19"/>
        <v>1.9363570343962501E-2</v>
      </c>
      <c r="AF64" s="2">
        <f t="shared" si="20"/>
        <v>1.8438416927251938E-2</v>
      </c>
      <c r="AG64" s="2">
        <f t="shared" si="21"/>
        <v>1.9143047868049955E-2</v>
      </c>
      <c r="AH64" s="2">
        <f t="shared" si="22"/>
        <v>1.8903911317321935E-2</v>
      </c>
      <c r="AI64" s="2">
        <f t="shared" si="23"/>
        <v>1.8591333454318151E-2</v>
      </c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1:68">
      <c r="A65" s="5" t="s">
        <v>37</v>
      </c>
      <c r="D65" s="11">
        <v>5620.8891691132731</v>
      </c>
      <c r="E65" s="11">
        <v>5405.5355751281986</v>
      </c>
      <c r="F65" s="11">
        <v>5093.7721496999366</v>
      </c>
      <c r="G65" s="11">
        <v>6153.8021775471916</v>
      </c>
      <c r="H65" s="11">
        <v>5607.6178855499857</v>
      </c>
      <c r="I65" s="11">
        <v>6541.7429433972538</v>
      </c>
      <c r="J65" s="11">
        <v>6653.5467255021449</v>
      </c>
      <c r="K65" s="11">
        <v>8724.7991729148816</v>
      </c>
      <c r="L65" s="11">
        <v>8168.7875935816801</v>
      </c>
      <c r="M65" s="11">
        <v>8272.7193544170423</v>
      </c>
      <c r="N65" s="11">
        <v>8271.2766337738649</v>
      </c>
      <c r="O65" s="11">
        <v>9284.6518019069845</v>
      </c>
      <c r="P65" s="11">
        <v>9999.7385720804486</v>
      </c>
      <c r="Q65" s="11">
        <v>10871.084588581318</v>
      </c>
      <c r="R65" s="11">
        <v>11362.078871538461</v>
      </c>
      <c r="U65" s="2">
        <f t="shared" si="9"/>
        <v>6.2698849614756136E-2</v>
      </c>
      <c r="V65" s="2">
        <f t="shared" si="10"/>
        <v>5.4986273359254156E-2</v>
      </c>
      <c r="W65" s="2">
        <f t="shared" si="11"/>
        <v>4.6630038536955423E-2</v>
      </c>
      <c r="X65" s="2">
        <f t="shared" si="12"/>
        <v>5.336561195992847E-2</v>
      </c>
      <c r="Y65" s="2">
        <f t="shared" si="13"/>
        <v>4.6154753123971042E-2</v>
      </c>
      <c r="Z65" s="2">
        <f t="shared" si="14"/>
        <v>5.1978824220106266E-2</v>
      </c>
      <c r="AA65" s="2">
        <f t="shared" si="15"/>
        <v>5.0835836017681019E-2</v>
      </c>
      <c r="AB65" s="2">
        <f t="shared" si="16"/>
        <v>6.3285091741304048E-2</v>
      </c>
      <c r="AC65" s="2">
        <f t="shared" si="17"/>
        <v>5.6663944684325132E-2</v>
      </c>
      <c r="AD65" s="2">
        <f t="shared" si="18"/>
        <v>5.4405025414098848E-2</v>
      </c>
      <c r="AE65" s="2">
        <f t="shared" si="19"/>
        <v>5.4606698579084074E-2</v>
      </c>
      <c r="AF65" s="2">
        <f t="shared" si="20"/>
        <v>6.3950048915921542E-2</v>
      </c>
      <c r="AG65" s="2">
        <f t="shared" si="21"/>
        <v>6.9533408700806945E-2</v>
      </c>
      <c r="AH65" s="2">
        <f t="shared" si="22"/>
        <v>7.3526303751572972E-2</v>
      </c>
      <c r="AI65" s="2">
        <f t="shared" si="23"/>
        <v>7.6368834792131024E-2</v>
      </c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1:68">
      <c r="A66" s="5" t="s">
        <v>38</v>
      </c>
      <c r="D66" s="11">
        <v>14356</v>
      </c>
      <c r="E66" s="11">
        <v>15236</v>
      </c>
      <c r="F66" s="11">
        <v>18005</v>
      </c>
      <c r="G66" s="11">
        <v>19577</v>
      </c>
      <c r="H66" s="11">
        <v>20225</v>
      </c>
      <c r="I66" s="11">
        <v>21159</v>
      </c>
      <c r="J66" s="11">
        <v>23508</v>
      </c>
      <c r="K66" s="11">
        <v>24687</v>
      </c>
      <c r="L66" s="11">
        <v>27233</v>
      </c>
      <c r="M66" s="11">
        <v>29751</v>
      </c>
      <c r="N66" s="11">
        <v>30838</v>
      </c>
      <c r="O66" s="11">
        <v>29457</v>
      </c>
      <c r="P66" s="11">
        <v>26163</v>
      </c>
      <c r="Q66" s="11">
        <v>25303</v>
      </c>
      <c r="R66" s="11">
        <v>25627</v>
      </c>
      <c r="U66" s="2">
        <f t="shared" si="9"/>
        <v>0.16013564010753048</v>
      </c>
      <c r="V66" s="2">
        <f t="shared" si="10"/>
        <v>0.15498387703825769</v>
      </c>
      <c r="W66" s="2">
        <f t="shared" si="11"/>
        <v>0.16482359618447792</v>
      </c>
      <c r="X66" s="2">
        <f t="shared" si="12"/>
        <v>0.16977123332813016</v>
      </c>
      <c r="Y66" s="2">
        <f t="shared" si="13"/>
        <v>0.1664663857246329</v>
      </c>
      <c r="Z66" s="2">
        <f t="shared" si="14"/>
        <v>0.16812338106059402</v>
      </c>
      <c r="AA66" s="2">
        <f t="shared" si="15"/>
        <v>0.17961079742976552</v>
      </c>
      <c r="AB66" s="2">
        <f t="shared" si="16"/>
        <v>0.17906647807637907</v>
      </c>
      <c r="AC66" s="2">
        <f t="shared" si="17"/>
        <v>0.18890553682662561</v>
      </c>
      <c r="AD66" s="2">
        <f t="shared" si="18"/>
        <v>0.19565560509805469</v>
      </c>
      <c r="AE66" s="2">
        <f t="shared" si="19"/>
        <v>0.20359147025813693</v>
      </c>
      <c r="AF66" s="2">
        <f t="shared" si="20"/>
        <v>0.20289146336423622</v>
      </c>
      <c r="AG66" s="2">
        <f t="shared" si="21"/>
        <v>0.18192501321169305</v>
      </c>
      <c r="AH66" s="2">
        <f t="shared" si="22"/>
        <v>0.17113619608665365</v>
      </c>
      <c r="AI66" s="2">
        <f t="shared" si="23"/>
        <v>0.17224877166804456</v>
      </c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1:68">
      <c r="A67" s="5" t="s">
        <v>25</v>
      </c>
      <c r="D67" s="11">
        <v>4079</v>
      </c>
      <c r="E67" s="11">
        <v>4182</v>
      </c>
      <c r="F67" s="11">
        <v>4530</v>
      </c>
      <c r="G67" s="11">
        <v>4669</v>
      </c>
      <c r="H67" s="11">
        <v>4644</v>
      </c>
      <c r="I67" s="11">
        <v>4562</v>
      </c>
      <c r="J67" s="11">
        <v>4706</v>
      </c>
      <c r="K67" s="11">
        <v>4961</v>
      </c>
      <c r="L67" s="11">
        <v>5074</v>
      </c>
      <c r="M67" s="11">
        <v>5194</v>
      </c>
      <c r="N67" s="11">
        <v>5494</v>
      </c>
      <c r="O67" s="11">
        <v>5244</v>
      </c>
      <c r="P67" s="11">
        <v>5359</v>
      </c>
      <c r="Q67" s="11">
        <v>6262</v>
      </c>
      <c r="R67" s="11">
        <v>6318</v>
      </c>
      <c r="U67" s="2">
        <f t="shared" si="9"/>
        <v>4.5499670938883872E-2</v>
      </c>
      <c r="V67" s="2">
        <f t="shared" si="10"/>
        <v>4.2540205682199642E-2</v>
      </c>
      <c r="W67" s="2">
        <f t="shared" si="11"/>
        <v>4.1469085849246599E-2</v>
      </c>
      <c r="X67" s="2">
        <f t="shared" si="12"/>
        <v>4.0489446207745805E-2</v>
      </c>
      <c r="Y67" s="2">
        <f t="shared" si="13"/>
        <v>3.8223480608415093E-2</v>
      </c>
      <c r="Z67" s="2">
        <f t="shared" si="14"/>
        <v>3.6248351264163238E-2</v>
      </c>
      <c r="AA67" s="2">
        <f t="shared" si="15"/>
        <v>3.5955777297280778E-2</v>
      </c>
      <c r="AB67" s="2">
        <f t="shared" si="16"/>
        <v>3.5984477568635986E-2</v>
      </c>
      <c r="AC67" s="2">
        <f t="shared" si="17"/>
        <v>3.5196515031700445E-2</v>
      </c>
      <c r="AD67" s="2">
        <f t="shared" si="18"/>
        <v>3.4158018650777992E-2</v>
      </c>
      <c r="AE67" s="2">
        <f t="shared" si="19"/>
        <v>3.6271208820228426E-2</v>
      </c>
      <c r="AF67" s="2">
        <f t="shared" si="20"/>
        <v>3.6119185045390051E-2</v>
      </c>
      <c r="AG67" s="2">
        <f t="shared" si="21"/>
        <v>3.7263927905877119E-2</v>
      </c>
      <c r="AH67" s="2">
        <f t="shared" si="22"/>
        <v>4.2352877520239696E-2</v>
      </c>
      <c r="AI67" s="2">
        <f t="shared" si="23"/>
        <v>4.246567055834493E-2</v>
      </c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</row>
    <row r="68" spans="1:68">
      <c r="A68" s="5" t="s">
        <v>39</v>
      </c>
      <c r="D68" s="11">
        <v>2620</v>
      </c>
      <c r="E68" s="11">
        <v>3018</v>
      </c>
      <c r="F68" s="11">
        <v>3233</v>
      </c>
      <c r="G68" s="11">
        <v>3751</v>
      </c>
      <c r="H68" s="11">
        <v>3460</v>
      </c>
      <c r="I68" s="11">
        <v>3467</v>
      </c>
      <c r="J68" s="11">
        <v>3735</v>
      </c>
      <c r="K68" s="11">
        <v>4765</v>
      </c>
      <c r="L68" s="11">
        <v>5501</v>
      </c>
      <c r="M68" s="11">
        <v>5799</v>
      </c>
      <c r="N68" s="11">
        <v>5767</v>
      </c>
      <c r="O68" s="11">
        <v>5988</v>
      </c>
      <c r="P68" s="11">
        <v>6740</v>
      </c>
      <c r="Q68" s="11">
        <v>6705</v>
      </c>
      <c r="R68" s="11">
        <v>8051</v>
      </c>
      <c r="U68" s="2">
        <f t="shared" si="9"/>
        <v>2.9225088958047495E-2</v>
      </c>
      <c r="V68" s="2">
        <f t="shared" si="10"/>
        <v>3.0699746711831306E-2</v>
      </c>
      <c r="W68" s="2">
        <f t="shared" si="11"/>
        <v>2.9595928156868487E-2</v>
      </c>
      <c r="X68" s="2">
        <f t="shared" si="12"/>
        <v>3.2528574154048945E-2</v>
      </c>
      <c r="Y68" s="2">
        <f t="shared" si="13"/>
        <v>2.8478303812471191E-2</v>
      </c>
      <c r="Z68" s="2">
        <f t="shared" si="14"/>
        <v>2.7547793474978943E-2</v>
      </c>
      <c r="AA68" s="2">
        <f t="shared" si="15"/>
        <v>2.8536937570196281E-2</v>
      </c>
      <c r="AB68" s="2">
        <f t="shared" si="16"/>
        <v>3.4562796939034565E-2</v>
      </c>
      <c r="AC68" s="2">
        <f t="shared" si="17"/>
        <v>3.8158460620690615E-2</v>
      </c>
      <c r="AD68" s="2">
        <f t="shared" si="18"/>
        <v>3.8136763603361878E-2</v>
      </c>
      <c r="AE68" s="2">
        <f t="shared" si="19"/>
        <v>3.8073545916683174E-2</v>
      </c>
      <c r="AF68" s="2">
        <f t="shared" si="20"/>
        <v>4.1243646081578114E-2</v>
      </c>
      <c r="AG68" s="2">
        <f t="shared" si="21"/>
        <v>4.6866742691847693E-2</v>
      </c>
      <c r="AH68" s="2">
        <f t="shared" si="22"/>
        <v>4.5349096737976234E-2</v>
      </c>
      <c r="AI68" s="2">
        <f t="shared" si="23"/>
        <v>5.4113819826722857E-2</v>
      </c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1:68">
      <c r="A69" s="6" t="s">
        <v>27</v>
      </c>
      <c r="D69" s="11">
        <v>4830</v>
      </c>
      <c r="E69" s="11">
        <v>4941</v>
      </c>
      <c r="F69" s="11">
        <v>5177</v>
      </c>
      <c r="G69" s="11">
        <v>5444</v>
      </c>
      <c r="H69" s="11">
        <v>5667</v>
      </c>
      <c r="I69" s="11">
        <v>5808</v>
      </c>
      <c r="J69" s="11">
        <v>5970</v>
      </c>
      <c r="K69" s="11">
        <v>6041</v>
      </c>
      <c r="L69" s="11">
        <v>6260</v>
      </c>
      <c r="M69" s="11">
        <v>6621</v>
      </c>
      <c r="N69" s="11">
        <v>7065</v>
      </c>
      <c r="O69" s="11">
        <v>7047</v>
      </c>
      <c r="P69" s="11">
        <v>6915</v>
      </c>
      <c r="Q69" s="11">
        <v>6498</v>
      </c>
      <c r="R69" s="11">
        <v>6086</v>
      </c>
      <c r="U69" s="2">
        <f t="shared" si="9"/>
        <v>5.3876786132583745E-2</v>
      </c>
      <c r="V69" s="2">
        <f t="shared" si="10"/>
        <v>5.0260917330403734E-2</v>
      </c>
      <c r="W69" s="2">
        <f t="shared" si="11"/>
        <v>4.7391933210055109E-2</v>
      </c>
      <c r="X69" s="2">
        <f t="shared" si="12"/>
        <v>4.7210225991640216E-2</v>
      </c>
      <c r="Y69" s="2">
        <f t="shared" si="13"/>
        <v>4.6643510897478105E-2</v>
      </c>
      <c r="Z69" s="2">
        <f t="shared" si="14"/>
        <v>4.6148711999618605E-2</v>
      </c>
      <c r="AA69" s="2">
        <f t="shared" si="15"/>
        <v>4.5613257642321769E-2</v>
      </c>
      <c r="AB69" s="2">
        <f t="shared" si="16"/>
        <v>4.3818227976643816E-2</v>
      </c>
      <c r="AC69" s="2">
        <f t="shared" si="17"/>
        <v>4.3423370929926056E-2</v>
      </c>
      <c r="AD69" s="2">
        <f t="shared" si="18"/>
        <v>4.3542595588525433E-2</v>
      </c>
      <c r="AE69" s="2">
        <f t="shared" si="19"/>
        <v>4.6642899584076053E-2</v>
      </c>
      <c r="AF69" s="2">
        <f t="shared" si="20"/>
        <v>4.8537737798410314E-2</v>
      </c>
      <c r="AG69" s="2">
        <f t="shared" si="21"/>
        <v>4.808360915639863E-2</v>
      </c>
      <c r="AH69" s="2">
        <f t="shared" si="22"/>
        <v>4.3949057509823947E-2</v>
      </c>
      <c r="AI69" s="2">
        <f t="shared" si="23"/>
        <v>4.0906310702451286E-2</v>
      </c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</row>
    <row r="70" spans="1:68">
      <c r="A70" s="5" t="s">
        <v>28</v>
      </c>
      <c r="D70" s="11">
        <v>7096</v>
      </c>
      <c r="E70" s="11">
        <v>7066</v>
      </c>
      <c r="F70" s="11">
        <v>7490</v>
      </c>
      <c r="G70" s="11">
        <v>7580</v>
      </c>
      <c r="H70" s="11">
        <v>7739</v>
      </c>
      <c r="I70" s="11">
        <v>7726</v>
      </c>
      <c r="J70" s="11">
        <v>7702</v>
      </c>
      <c r="K70" s="11">
        <v>7929</v>
      </c>
      <c r="L70" s="11">
        <v>7888</v>
      </c>
      <c r="M70" s="11">
        <v>8130</v>
      </c>
      <c r="N70" s="11">
        <v>8088</v>
      </c>
      <c r="O70" s="11">
        <v>8118</v>
      </c>
      <c r="P70" s="11">
        <v>8132</v>
      </c>
      <c r="Q70" s="11">
        <v>8207</v>
      </c>
      <c r="R70" s="11">
        <v>8318</v>
      </c>
      <c r="U70" s="2">
        <f t="shared" si="9"/>
        <v>7.9153141697062987E-2</v>
      </c>
      <c r="V70" s="2">
        <f t="shared" si="10"/>
        <v>7.1876875502253149E-2</v>
      </c>
      <c r="W70" s="2">
        <f t="shared" si="11"/>
        <v>6.8565883666855856E-2</v>
      </c>
      <c r="X70" s="2">
        <f t="shared" si="12"/>
        <v>6.5733562273444679E-2</v>
      </c>
      <c r="Y70" s="2">
        <f t="shared" si="13"/>
        <v>6.3697570290379923E-2</v>
      </c>
      <c r="Z70" s="2">
        <f t="shared" si="14"/>
        <v>6.138859313172406E-2</v>
      </c>
      <c r="AA70" s="2">
        <f t="shared" si="15"/>
        <v>5.8846450646760848E-2</v>
      </c>
      <c r="AB70" s="2">
        <f t="shared" si="16"/>
        <v>5.7512784245457513E-2</v>
      </c>
      <c r="AC70" s="2">
        <f t="shared" si="17"/>
        <v>5.4716222027996281E-2</v>
      </c>
      <c r="AD70" s="2">
        <f t="shared" si="18"/>
        <v>5.3466440437201591E-2</v>
      </c>
      <c r="AE70" s="2">
        <f t="shared" si="19"/>
        <v>5.3396712220241629E-2</v>
      </c>
      <c r="AF70" s="2">
        <f t="shared" si="20"/>
        <v>5.5914482112600389E-2</v>
      </c>
      <c r="AG70" s="2">
        <f t="shared" si="21"/>
        <v>5.6546046227018608E-2</v>
      </c>
      <c r="AH70" s="2">
        <f t="shared" si="22"/>
        <v>5.5507835485245481E-2</v>
      </c>
      <c r="AI70" s="2">
        <f t="shared" si="23"/>
        <v>5.5908427936738385E-2</v>
      </c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</row>
    <row r="71" spans="1:68">
      <c r="A71" s="6" t="s">
        <v>29</v>
      </c>
      <c r="D71" s="11">
        <v>7422</v>
      </c>
      <c r="E71" s="11">
        <v>7734</v>
      </c>
      <c r="F71" s="11">
        <v>8296</v>
      </c>
      <c r="G71" s="11">
        <v>8825</v>
      </c>
      <c r="H71" s="11">
        <v>9446</v>
      </c>
      <c r="I71" s="11">
        <v>9881</v>
      </c>
      <c r="J71" s="11">
        <v>10431</v>
      </c>
      <c r="K71" s="11">
        <v>11017</v>
      </c>
      <c r="L71" s="11">
        <v>11836</v>
      </c>
      <c r="M71" s="11">
        <v>12511</v>
      </c>
      <c r="N71" s="11">
        <v>12424</v>
      </c>
      <c r="O71" s="11">
        <v>12139</v>
      </c>
      <c r="P71" s="11">
        <v>11775</v>
      </c>
      <c r="Q71" s="11">
        <v>11778</v>
      </c>
      <c r="R71" s="11">
        <v>11737</v>
      </c>
      <c r="U71" s="2">
        <f t="shared" si="9"/>
        <v>8.2789545895659733E-2</v>
      </c>
      <c r="V71" s="2">
        <f t="shared" si="10"/>
        <v>7.8671915529921574E-2</v>
      </c>
      <c r="W71" s="2">
        <f t="shared" si="11"/>
        <v>7.5944268478002161E-2</v>
      </c>
      <c r="X71" s="2">
        <f t="shared" si="12"/>
        <v>7.6530169797249248E-2</v>
      </c>
      <c r="Y71" s="2">
        <f t="shared" si="13"/>
        <v>7.7747415552775395E-2</v>
      </c>
      <c r="Z71" s="2">
        <f t="shared" si="14"/>
        <v>7.8511608689433784E-2</v>
      </c>
      <c r="AA71" s="2">
        <f t="shared" si="15"/>
        <v>7.9697134081584312E-2</v>
      </c>
      <c r="AB71" s="2">
        <f t="shared" si="16"/>
        <v>7.9911507634279913E-2</v>
      </c>
      <c r="AC71" s="2">
        <f t="shared" si="17"/>
        <v>8.2102079604888939E-2</v>
      </c>
      <c r="AD71" s="2">
        <f t="shared" si="18"/>
        <v>8.2277815044259434E-2</v>
      </c>
      <c r="AE71" s="2">
        <f t="shared" si="19"/>
        <v>8.2022842807156535E-2</v>
      </c>
      <c r="AF71" s="2">
        <f t="shared" si="20"/>
        <v>8.3609989943933982E-2</v>
      </c>
      <c r="AG71" s="2">
        <f t="shared" si="21"/>
        <v>8.1877729257641918E-2</v>
      </c>
      <c r="AH71" s="2">
        <f t="shared" si="22"/>
        <v>7.9660203039505453E-2</v>
      </c>
      <c r="AI71" s="2">
        <f t="shared" si="23"/>
        <v>7.8888821675102E-2</v>
      </c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1:68">
      <c r="A72" s="6" t="s">
        <v>30</v>
      </c>
      <c r="D72" s="11">
        <v>5631</v>
      </c>
      <c r="E72" s="11">
        <v>5976</v>
      </c>
      <c r="F72" s="11">
        <v>5786</v>
      </c>
      <c r="G72" s="11">
        <v>6181</v>
      </c>
      <c r="H72" s="11">
        <v>6484</v>
      </c>
      <c r="I72" s="11">
        <v>6511</v>
      </c>
      <c r="J72" s="11">
        <v>6848</v>
      </c>
      <c r="K72" s="11">
        <v>6902</v>
      </c>
      <c r="L72" s="11">
        <v>7067</v>
      </c>
      <c r="M72" s="11">
        <v>7115</v>
      </c>
      <c r="N72" s="11">
        <v>7128</v>
      </c>
      <c r="O72" s="11">
        <v>6711</v>
      </c>
      <c r="P72" s="11">
        <v>6132</v>
      </c>
      <c r="Q72" s="11">
        <v>5651</v>
      </c>
      <c r="R72" s="11">
        <v>5261</v>
      </c>
      <c r="U72" s="2">
        <f t="shared" si="9"/>
        <v>6.2811632031589862E-2</v>
      </c>
      <c r="V72" s="2">
        <f t="shared" si="10"/>
        <v>6.0789160487045683E-2</v>
      </c>
      <c r="W72" s="2">
        <f t="shared" si="11"/>
        <v>5.2966916274556471E-2</v>
      </c>
      <c r="X72" s="2">
        <f t="shared" si="12"/>
        <v>5.3601470766775933E-2</v>
      </c>
      <c r="Y72" s="2">
        <f t="shared" si="13"/>
        <v>5.3368012115625203E-2</v>
      </c>
      <c r="Z72" s="2">
        <f t="shared" si="14"/>
        <v>5.1734549557423681E-2</v>
      </c>
      <c r="AA72" s="2">
        <f t="shared" si="15"/>
        <v>5.2321539084525873E-2</v>
      </c>
      <c r="AB72" s="2">
        <f t="shared" si="16"/>
        <v>5.0063467885250061E-2</v>
      </c>
      <c r="AC72" s="2">
        <f t="shared" si="17"/>
        <v>4.9021239993895759E-2</v>
      </c>
      <c r="AD72" s="2">
        <f t="shared" si="18"/>
        <v>4.6791355929974091E-2</v>
      </c>
      <c r="AE72" s="2">
        <f t="shared" si="19"/>
        <v>4.7058823529411764E-2</v>
      </c>
      <c r="AF72" s="2">
        <f t="shared" si="20"/>
        <v>4.6223465072389898E-2</v>
      </c>
      <c r="AG72" s="2">
        <f t="shared" si="21"/>
        <v>4.2639000917864989E-2</v>
      </c>
      <c r="AH72" s="2">
        <f t="shared" si="22"/>
        <v>3.8220394581104204E-2</v>
      </c>
      <c r="AI72" s="2">
        <f t="shared" si="23"/>
        <v>3.5361173283863984E-2</v>
      </c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1:68">
      <c r="A73" s="7"/>
    </row>
    <row r="77" spans="1:68">
      <c r="C77" s="1" t="s">
        <v>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36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34" sqref="H34"/>
    </sheetView>
  </sheetViews>
  <sheetFormatPr defaultRowHeight="15"/>
  <cols>
    <col min="2" max="2" width="43.42578125" customWidth="1"/>
    <col min="4" max="4" width="10.28515625" bestFit="1" customWidth="1"/>
    <col min="5" max="17" width="10" customWidth="1"/>
    <col min="20" max="20" width="11.7109375" bestFit="1" customWidth="1"/>
    <col min="21" max="21" width="12.42578125" customWidth="1"/>
  </cols>
  <sheetData>
    <row r="1" spans="1:59" ht="15.75">
      <c r="D1" s="75" t="s">
        <v>59</v>
      </c>
    </row>
    <row r="2" spans="1:59">
      <c r="C2">
        <v>1998</v>
      </c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  <c r="AS2">
        <v>1998</v>
      </c>
      <c r="AT2">
        <v>1999</v>
      </c>
      <c r="AU2">
        <v>2000</v>
      </c>
      <c r="AV2">
        <v>2001</v>
      </c>
      <c r="AW2">
        <v>2002</v>
      </c>
      <c r="AX2">
        <v>2003</v>
      </c>
      <c r="AY2">
        <v>2004</v>
      </c>
      <c r="AZ2">
        <v>2005</v>
      </c>
      <c r="BA2">
        <v>2006</v>
      </c>
      <c r="BB2">
        <v>2007</v>
      </c>
      <c r="BC2">
        <v>2008</v>
      </c>
      <c r="BD2">
        <v>2009</v>
      </c>
      <c r="BE2">
        <v>2010</v>
      </c>
      <c r="BF2">
        <v>2011</v>
      </c>
      <c r="BG2">
        <v>2012</v>
      </c>
    </row>
    <row r="3" spans="1:59"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59">
      <c r="B4" t="s">
        <v>60</v>
      </c>
      <c r="C4">
        <f>'Emp and GVA'!D41*1000/'Emp and GVA'!D3</f>
        <v>58760.220885837422</v>
      </c>
      <c r="D4">
        <f>'Emp and GVA'!E41*1000/'Emp and GVA'!E3</f>
        <v>60498.476876211571</v>
      </c>
      <c r="E4">
        <f>'Emp and GVA'!F41*1000/'Emp and GVA'!F3</f>
        <v>64346.596766117873</v>
      </c>
      <c r="F4">
        <f>'Emp and GVA'!G41*1000/'Emp and GVA'!G3</f>
        <v>65907.837393727212</v>
      </c>
      <c r="G4">
        <f>'Emp and GVA'!H41*1000/'Emp and GVA'!H3</f>
        <v>68389.693362041056</v>
      </c>
      <c r="H4">
        <f>'Emp and GVA'!I41*1000/'Emp and GVA'!I3</f>
        <v>69529.715619518538</v>
      </c>
      <c r="I4">
        <f>'Emp and GVA'!J41*1000/'Emp and GVA'!J3</f>
        <v>69949.762171984388</v>
      </c>
      <c r="J4">
        <f>'Emp and GVA'!K41*1000/'Emp and GVA'!K3</f>
        <v>70239.839003451736</v>
      </c>
      <c r="K4">
        <f>'Emp and GVA'!L41*1000/'Emp and GVA'!L3</f>
        <v>70201.358622872576</v>
      </c>
      <c r="L4">
        <f>'Emp and GVA'!M41*1000/'Emp and GVA'!M3</f>
        <v>70953.186426046697</v>
      </c>
      <c r="M4">
        <f>'Emp and GVA'!N41*1000/'Emp and GVA'!N3</f>
        <v>71166.134185303512</v>
      </c>
      <c r="N4">
        <f>'Emp and GVA'!O41*1000/'Emp and GVA'!O3</f>
        <v>74023.504219032809</v>
      </c>
      <c r="O4">
        <f>'Emp and GVA'!P41*1000/'Emp and GVA'!P3</f>
        <v>76405.31817396963</v>
      </c>
      <c r="P4">
        <f>'Emp and GVA'!Q41*1000/'Emp and GVA'!Q3</f>
        <v>79959.439727434976</v>
      </c>
      <c r="Q4">
        <f>'Emp and GVA'!R41*1000/'Emp and GVA'!R3</f>
        <v>80952.74369507849</v>
      </c>
      <c r="S4" s="2">
        <f>H4/C4-1</f>
        <v>0.18327866320660502</v>
      </c>
      <c r="T4" s="2">
        <f>L4/H4-1</f>
        <v>2.0472840911901491E-2</v>
      </c>
      <c r="U4" s="2">
        <f>Q4/L4-1</f>
        <v>0.14093175758151699</v>
      </c>
    </row>
    <row r="5" spans="1:59">
      <c r="A5" t="s">
        <v>61</v>
      </c>
      <c r="B5" t="s">
        <v>3</v>
      </c>
      <c r="C5">
        <f>'Emp and GVA'!D42*1000/'Emp and GVA'!D4</f>
        <v>35647.16805942433</v>
      </c>
      <c r="D5">
        <f>'Emp and GVA'!E42*1000/'Emp and GVA'!E4</f>
        <v>34452.871072589383</v>
      </c>
      <c r="E5">
        <f>'Emp and GVA'!F42*1000/'Emp and GVA'!F4</f>
        <v>38929.765886287627</v>
      </c>
      <c r="F5">
        <f>'Emp and GVA'!G42*1000/'Emp and GVA'!G4</f>
        <v>39553.299492385784</v>
      </c>
      <c r="G5">
        <f>'Emp and GVA'!H42*1000/'Emp and GVA'!H4</f>
        <v>39949.590422180219</v>
      </c>
      <c r="H5">
        <f>'Emp and GVA'!I42*1000/'Emp and GVA'!I4</f>
        <v>43618.134263295549</v>
      </c>
      <c r="I5">
        <f>'Emp and GVA'!J42*1000/'Emp and GVA'!J4</f>
        <v>48308.710033076073</v>
      </c>
      <c r="J5">
        <f>'Emp and GVA'!K42*1000/'Emp and GVA'!K4</f>
        <v>39192.377495462802</v>
      </c>
      <c r="K5">
        <f>'Emp and GVA'!L42*1000/'Emp and GVA'!L4</f>
        <v>31533.770047436188</v>
      </c>
      <c r="L5">
        <f>'Emp and GVA'!M42*1000/'Emp and GVA'!M4</f>
        <v>30398.918187964842</v>
      </c>
      <c r="M5">
        <f>'Emp and GVA'!N42*1000/'Emp and GVA'!N4</f>
        <v>30056.350238404855</v>
      </c>
      <c r="N5">
        <f>'Emp and GVA'!O42*1000/'Emp and GVA'!O4</f>
        <v>30324.42252790034</v>
      </c>
      <c r="O5">
        <f>'Emp and GVA'!P42*1000/'Emp and GVA'!P4</f>
        <v>33147.550601349372</v>
      </c>
      <c r="P5">
        <f>'Emp and GVA'!Q42*1000/'Emp and GVA'!Q4</f>
        <v>33317.249698431842</v>
      </c>
      <c r="Q5">
        <f>'Emp and GVA'!R42*1000/'Emp and GVA'!R4</f>
        <v>25675.990675990677</v>
      </c>
    </row>
    <row r="7" spans="1:59">
      <c r="B7" s="3" t="s">
        <v>4</v>
      </c>
      <c r="C7">
        <f>'Emp and GVA'!D44*1000/'Emp and GVA'!D6</f>
        <v>88069.852941176476</v>
      </c>
      <c r="D7">
        <f>'Emp and GVA'!E44*1000/'Emp and GVA'!E6</f>
        <v>93358.174196553329</v>
      </c>
      <c r="E7">
        <f>'Emp and GVA'!F44*1000/'Emp and GVA'!F6</f>
        <v>92300.64161319891</v>
      </c>
      <c r="F7">
        <f>'Emp and GVA'!G44*1000/'Emp and GVA'!G6</f>
        <v>96104.835065521911</v>
      </c>
      <c r="G7">
        <f>'Emp and GVA'!H44*1000/'Emp and GVA'!H6</f>
        <v>102408.18224081822</v>
      </c>
      <c r="H7">
        <f>'Emp and GVA'!I44*1000/'Emp and GVA'!I6</f>
        <v>106263.94052044609</v>
      </c>
      <c r="I7">
        <f>'Emp and GVA'!J44*1000/'Emp and GVA'!J6</f>
        <v>111167.42081447966</v>
      </c>
      <c r="J7">
        <f>'Emp and GVA'!K44*1000/'Emp and GVA'!K6</f>
        <v>110455.76407506703</v>
      </c>
      <c r="K7">
        <f>'Emp and GVA'!L44*1000/'Emp and GVA'!L6</f>
        <v>110205.50940096195</v>
      </c>
      <c r="L7">
        <f>'Emp and GVA'!M44*1000/'Emp and GVA'!M6</f>
        <v>118285.71428571429</v>
      </c>
      <c r="M7">
        <f>'Emp and GVA'!N44*1000/'Emp and GVA'!N6</f>
        <v>115474.86033519554</v>
      </c>
      <c r="N7">
        <f>'Emp and GVA'!O44*1000/'Emp and GVA'!O6</f>
        <v>121605.76428203807</v>
      </c>
      <c r="O7">
        <f>'Emp and GVA'!P44*1000/'Emp and GVA'!P6</f>
        <v>134331.31535498073</v>
      </c>
      <c r="P7">
        <f>'Emp and GVA'!Q44*1000/'Emp and GVA'!Q6</f>
        <v>127260.4718343765</v>
      </c>
      <c r="Q7">
        <f>'Emp and GVA'!R44*1000/'Emp and GVA'!R6</f>
        <v>127699.07181240839</v>
      </c>
    </row>
    <row r="8" spans="1:59">
      <c r="B8" s="3" t="s">
        <v>5</v>
      </c>
      <c r="C8">
        <f>'Emp and GVA'!D45*1000/'Emp and GVA'!D7</f>
        <v>40445.544554455446</v>
      </c>
      <c r="D8">
        <f>'Emp and GVA'!E45*1000/'Emp and GVA'!E7</f>
        <v>39133.964817320702</v>
      </c>
      <c r="E8">
        <f>'Emp and GVA'!F45*1000/'Emp and GVA'!F7</f>
        <v>35480.916030534354</v>
      </c>
      <c r="F8">
        <f>'Emp and GVA'!G45*1000/'Emp and GVA'!G7</f>
        <v>43436.426116838484</v>
      </c>
      <c r="G8">
        <f>'Emp and GVA'!H45*1000/'Emp and GVA'!H7</f>
        <v>32872.727272727272</v>
      </c>
      <c r="H8">
        <f>'Emp and GVA'!I45*1000/'Emp and GVA'!I7</f>
        <v>39522.67303102625</v>
      </c>
      <c r="I8">
        <f>'Emp and GVA'!J45*1000/'Emp and GVA'!J7</f>
        <v>50602.409638554214</v>
      </c>
      <c r="J8">
        <f>'Emp and GVA'!K45*1000/'Emp and GVA'!K7</f>
        <v>44564.564564564571</v>
      </c>
      <c r="K8">
        <f>'Emp and GVA'!L45*1000/'Emp and GVA'!L7</f>
        <v>31299.435028248583</v>
      </c>
      <c r="L8">
        <f>'Emp and GVA'!M45*1000/'Emp and GVA'!M7</f>
        <v>25802.816901408452</v>
      </c>
      <c r="M8">
        <f>'Emp and GVA'!N45*1000/'Emp and GVA'!N7</f>
        <v>22964.959568733157</v>
      </c>
      <c r="N8">
        <f>'Emp and GVA'!O45*1000/'Emp and GVA'!O7</f>
        <v>26268.656716417914</v>
      </c>
      <c r="O8">
        <f>'Emp and GVA'!P45*1000/'Emp and GVA'!P7</f>
        <v>24545.454545454544</v>
      </c>
      <c r="P8" t="e">
        <f>'Emp and GVA'!Q45*1000/'Emp and GVA'!Q7</f>
        <v>#DIV/0!</v>
      </c>
      <c r="Q8">
        <f>'Emp and GVA'!R45*1000/'Emp and GVA'!R7</f>
        <v>43026.315789473687</v>
      </c>
    </row>
    <row r="9" spans="1:59">
      <c r="B9" s="3" t="s">
        <v>6</v>
      </c>
      <c r="C9">
        <f>'Emp and GVA'!D46*1000/'Emp and GVA'!D8</f>
        <v>39701.173959445041</v>
      </c>
      <c r="D9">
        <f>'Emp and GVA'!E46*1000/'Emp and GVA'!E8</f>
        <v>37991.96787148594</v>
      </c>
      <c r="E9">
        <f>'Emp and GVA'!F46*1000/'Emp and GVA'!F8</f>
        <v>35473.170731707316</v>
      </c>
      <c r="F9">
        <f>'Emp and GVA'!G46*1000/'Emp and GVA'!G8</f>
        <v>35610.217596972565</v>
      </c>
      <c r="G9">
        <f>'Emp and GVA'!H46*1000/'Emp and GVA'!H8</f>
        <v>36318.785578747629</v>
      </c>
      <c r="H9">
        <f>'Emp and GVA'!I46*1000/'Emp and GVA'!I8</f>
        <v>38873.826903023983</v>
      </c>
      <c r="I9">
        <f>'Emp and GVA'!J46*1000/'Emp and GVA'!J8</f>
        <v>44368.600682593853</v>
      </c>
      <c r="J9">
        <f>'Emp and GVA'!K46*1000/'Emp and GVA'!K8</f>
        <v>47916.666666666664</v>
      </c>
      <c r="K9">
        <f>'Emp and GVA'!L46*1000/'Emp and GVA'!L8</f>
        <v>47917.620137299768</v>
      </c>
      <c r="L9">
        <f>'Emp and GVA'!M46*1000/'Emp and GVA'!M8</f>
        <v>46015.037593984955</v>
      </c>
      <c r="M9">
        <f>'Emp and GVA'!N46*1000/'Emp and GVA'!N8</f>
        <v>42724.17707150965</v>
      </c>
      <c r="N9">
        <f>'Emp and GVA'!O46*1000/'Emp and GVA'!O8</f>
        <v>41680.216802168026</v>
      </c>
      <c r="O9">
        <f>'Emp and GVA'!P46*1000/'Emp and GVA'!P8</f>
        <v>42456.140350877191</v>
      </c>
      <c r="P9">
        <f>'Emp and GVA'!Q46*1000/'Emp and GVA'!Q8</f>
        <v>54658.869395711496</v>
      </c>
      <c r="Q9">
        <f>'Emp and GVA'!R46*1000/'Emp and GVA'!R8</f>
        <v>58000</v>
      </c>
    </row>
    <row r="10" spans="1:59">
      <c r="B10" s="3" t="s">
        <v>7</v>
      </c>
      <c r="C10">
        <f>'Emp and GVA'!D47*1000/'Emp and GVA'!D9</f>
        <v>297685.95041322312</v>
      </c>
      <c r="D10">
        <f>'Emp and GVA'!E47*1000/'Emp and GVA'!E9</f>
        <v>332952.38095238095</v>
      </c>
      <c r="E10">
        <f>'Emp and GVA'!F47*1000/'Emp and GVA'!F9</f>
        <v>362807.01754385972</v>
      </c>
      <c r="F10">
        <f>'Emp and GVA'!G47*1000/'Emp and GVA'!G9</f>
        <v>365155.55555555556</v>
      </c>
      <c r="G10">
        <f>'Emp and GVA'!H47*1000/'Emp and GVA'!H9</f>
        <v>399351.35135135136</v>
      </c>
      <c r="H10">
        <f>'Emp and GVA'!I47*1000/'Emp and GVA'!I9</f>
        <v>387978.14207650279</v>
      </c>
      <c r="I10">
        <f>'Emp and GVA'!J47*1000/'Emp and GVA'!J9</f>
        <v>325321.10091743118</v>
      </c>
      <c r="J10">
        <f>'Emp and GVA'!K47*1000/'Emp and GVA'!K9</f>
        <v>470872.48322147655</v>
      </c>
      <c r="K10">
        <f>'Emp and GVA'!L47*1000/'Emp and GVA'!L9</f>
        <v>615357.14285714284</v>
      </c>
      <c r="L10">
        <f>'Emp and GVA'!M47*1000/'Emp and GVA'!M9</f>
        <v>657142.85714285716</v>
      </c>
      <c r="M10">
        <f>'Emp and GVA'!N47*1000/'Emp and GVA'!N9</f>
        <v>692307.69230769225</v>
      </c>
      <c r="N10">
        <f>'Emp and GVA'!O47*1000/'Emp and GVA'!O9</f>
        <v>688807.33944954141</v>
      </c>
      <c r="O10">
        <f>'Emp and GVA'!P47*1000/'Emp and GVA'!P9</f>
        <v>704062.5</v>
      </c>
      <c r="P10">
        <f>'Emp and GVA'!Q47*1000/'Emp and GVA'!Q9</f>
        <v>775760.86956521741</v>
      </c>
      <c r="Q10">
        <f>'Emp and GVA'!R47*1000/'Emp and GVA'!R9</f>
        <v>858333.33333333337</v>
      </c>
    </row>
    <row r="11" spans="1:59">
      <c r="B11" s="3" t="s">
        <v>8</v>
      </c>
      <c r="C11">
        <f>'Emp and GVA'!D48*1000/'Emp and GVA'!D10</f>
        <v>44362.934362934364</v>
      </c>
      <c r="D11">
        <f>'Emp and GVA'!E48*1000/'Emp and GVA'!E10</f>
        <v>47712.820512820515</v>
      </c>
      <c r="E11">
        <f>'Emp and GVA'!F48*1000/'Emp and GVA'!F10</f>
        <v>44805.914972273567</v>
      </c>
      <c r="F11">
        <f>'Emp and GVA'!G48*1000/'Emp and GVA'!G10</f>
        <v>48520</v>
      </c>
      <c r="G11">
        <f>'Emp and GVA'!H48*1000/'Emp and GVA'!H10</f>
        <v>45034.414945919372</v>
      </c>
      <c r="H11">
        <f>'Emp and GVA'!I48*1000/'Emp and GVA'!I10</f>
        <v>50333.333333333336</v>
      </c>
      <c r="I11">
        <f>'Emp and GVA'!J48*1000/'Emp and GVA'!J10</f>
        <v>52095.032397408213</v>
      </c>
      <c r="J11">
        <f>'Emp and GVA'!K48*1000/'Emp and GVA'!K10</f>
        <v>53672.566371681416</v>
      </c>
      <c r="K11">
        <f>'Emp and GVA'!L48*1000/'Emp and GVA'!L10</f>
        <v>56890.951276102096</v>
      </c>
      <c r="L11">
        <f>'Emp and GVA'!M48*1000/'Emp and GVA'!M10</f>
        <v>59069.767441860466</v>
      </c>
      <c r="M11">
        <f>'Emp and GVA'!N48*1000/'Emp and GVA'!N10</f>
        <v>60082.530949105909</v>
      </c>
      <c r="N11">
        <f>'Emp and GVA'!O48*1000/'Emp and GVA'!O10</f>
        <v>56146.788990825691</v>
      </c>
      <c r="O11">
        <f>'Emp and GVA'!P48*1000/'Emp and GVA'!P10</f>
        <v>68266.666666666672</v>
      </c>
      <c r="P11">
        <f>'Emp and GVA'!Q48*1000/'Emp and GVA'!Q10</f>
        <v>62807.017543859649</v>
      </c>
      <c r="Q11">
        <f>'Emp and GVA'!R48*1000/'Emp and GVA'!R10</f>
        <v>55481.171548117156</v>
      </c>
    </row>
    <row r="12" spans="1:59">
      <c r="B12" s="3" t="s">
        <v>35</v>
      </c>
      <c r="C12">
        <f>'Emp and GVA'!D49*1000/'Emp and GVA'!D11</f>
        <v>291304.34782608697</v>
      </c>
      <c r="D12">
        <f>'Emp and GVA'!E49*1000/'Emp and GVA'!E11</f>
        <v>387696.40479360847</v>
      </c>
      <c r="E12">
        <f>'Emp and GVA'!F49*1000/'Emp and GVA'!F11</f>
        <v>388626.50602409639</v>
      </c>
      <c r="F12">
        <f>'Emp and GVA'!G49*1000/'Emp and GVA'!G11</f>
        <v>386139.4380853278</v>
      </c>
      <c r="G12">
        <f>'Emp and GVA'!H49*1000/'Emp and GVA'!H11</f>
        <v>448747.66355140193</v>
      </c>
      <c r="H12">
        <f>'Emp and GVA'!I49*1000/'Emp and GVA'!I11</f>
        <v>483250.47801147233</v>
      </c>
      <c r="I12">
        <f>'Emp and GVA'!J49*1000/'Emp and GVA'!J11</f>
        <v>379422.57217847765</v>
      </c>
      <c r="J12">
        <f>'Emp and GVA'!K49*1000/'Emp and GVA'!K11</f>
        <v>371563.31877729256</v>
      </c>
      <c r="K12">
        <f>'Emp and GVA'!L49*1000/'Emp and GVA'!L11</f>
        <v>371952.86195286195</v>
      </c>
      <c r="L12">
        <f>'Emp and GVA'!M49*1000/'Emp and GVA'!M11</f>
        <v>313028.1124497992</v>
      </c>
      <c r="M12">
        <f>'Emp and GVA'!N49*1000/'Emp and GVA'!N11</f>
        <v>272429.66751918162</v>
      </c>
      <c r="N12">
        <f>'Emp and GVA'!O49*1000/'Emp and GVA'!O11</f>
        <v>379400.35273368604</v>
      </c>
      <c r="O12">
        <f>'Emp and GVA'!P49*1000/'Emp and GVA'!P11</f>
        <v>427996.88230709272</v>
      </c>
      <c r="P12">
        <f>'Emp and GVA'!Q49*1000/'Emp and GVA'!Q11</f>
        <v>484935.4838709677</v>
      </c>
      <c r="Q12">
        <f>'Emp and GVA'!R49*1000/'Emp and GVA'!R11</f>
        <v>512328.30820770515</v>
      </c>
    </row>
    <row r="13" spans="1:59">
      <c r="B13" s="3" t="s">
        <v>10</v>
      </c>
      <c r="C13">
        <f>'Emp and GVA'!D50*1000/'Emp and GVA'!D12</f>
        <v>32767.940354147246</v>
      </c>
      <c r="D13">
        <f>'Emp and GVA'!E50*1000/'Emp and GVA'!E12</f>
        <v>32127.096204766109</v>
      </c>
      <c r="E13">
        <f>'Emp and GVA'!F50*1000/'Emp and GVA'!F12</f>
        <v>32371.475953565507</v>
      </c>
      <c r="F13">
        <f>'Emp and GVA'!G50*1000/'Emp and GVA'!G12</f>
        <v>30220.713073005092</v>
      </c>
      <c r="G13">
        <f>'Emp and GVA'!H50*1000/'Emp and GVA'!H12</f>
        <v>32642.390289449115</v>
      </c>
      <c r="H13">
        <f>'Emp and GVA'!I50*1000/'Emp and GVA'!I12</f>
        <v>30393.013100436681</v>
      </c>
      <c r="I13">
        <f>'Emp and GVA'!J50*1000/'Emp and GVA'!J12</f>
        <v>34990.439770554498</v>
      </c>
      <c r="J13">
        <f>'Emp and GVA'!K50*1000/'Emp and GVA'!K12</f>
        <v>34269.340974212035</v>
      </c>
      <c r="K13">
        <f>'Emp and GVA'!L50*1000/'Emp and GVA'!L12</f>
        <v>33616.236162361623</v>
      </c>
      <c r="L13">
        <f>'Emp and GVA'!M50*1000/'Emp and GVA'!M12</f>
        <v>33278.145695364234</v>
      </c>
      <c r="M13">
        <f>'Emp and GVA'!N50*1000/'Emp and GVA'!N12</f>
        <v>34041.811846689896</v>
      </c>
      <c r="N13">
        <f>'Emp and GVA'!O50*1000/'Emp and GVA'!O12</f>
        <v>28278.221208665906</v>
      </c>
      <c r="O13">
        <f>'Emp and GVA'!P50*1000/'Emp and GVA'!P12</f>
        <v>34068.241469816268</v>
      </c>
      <c r="P13">
        <f>'Emp and GVA'!Q50*1000/'Emp and GVA'!Q12</f>
        <v>37845.705967976712</v>
      </c>
      <c r="Q13">
        <f>'Emp and GVA'!R50*1000/'Emp and GVA'!R12</f>
        <v>34441.08761329305</v>
      </c>
    </row>
    <row r="14" spans="1:59">
      <c r="B14" s="3" t="s">
        <v>11</v>
      </c>
      <c r="C14">
        <f>'Emp and GVA'!D51*1000/'Emp and GVA'!D13</f>
        <v>20408.163265306124</v>
      </c>
      <c r="D14">
        <f>'Emp and GVA'!E51*1000/'Emp and GVA'!E13</f>
        <v>21893.491124260352</v>
      </c>
      <c r="E14">
        <f>'Emp and GVA'!F51*1000/'Emp and GVA'!F13</f>
        <v>30533.333333333336</v>
      </c>
      <c r="F14">
        <f>'Emp and GVA'!G51*1000/'Emp and GVA'!G13</f>
        <v>36769.230769230766</v>
      </c>
      <c r="G14">
        <f>'Emp and GVA'!H51*1000/'Emp and GVA'!H13</f>
        <v>37461.928934010153</v>
      </c>
      <c r="H14">
        <f>'Emp and GVA'!I51*1000/'Emp and GVA'!I13</f>
        <v>34021.352313167255</v>
      </c>
      <c r="I14">
        <f>'Emp and GVA'!J51*1000/'Emp and GVA'!J13</f>
        <v>40653.0612244898</v>
      </c>
      <c r="J14">
        <f>'Emp and GVA'!K51*1000/'Emp and GVA'!K13</f>
        <v>40816.326530612248</v>
      </c>
      <c r="K14">
        <f>'Emp and GVA'!L51*1000/'Emp and GVA'!L13</f>
        <v>47169.811320754721</v>
      </c>
      <c r="L14">
        <f>'Emp and GVA'!M51*1000/'Emp and GVA'!M13</f>
        <v>53668.341708542721</v>
      </c>
      <c r="M14">
        <f>'Emp and GVA'!N51*1000/'Emp and GVA'!N13</f>
        <v>70559.006211180124</v>
      </c>
      <c r="N14">
        <f>'Emp and GVA'!O51*1000/'Emp and GVA'!O13</f>
        <v>46000</v>
      </c>
      <c r="O14">
        <f>'Emp and GVA'!P51*1000/'Emp and GVA'!P13</f>
        <v>51733.333333333336</v>
      </c>
      <c r="P14">
        <f>'Emp and GVA'!Q51*1000/'Emp and GVA'!Q13</f>
        <v>48089.887640449437</v>
      </c>
      <c r="Q14">
        <f>'Emp and GVA'!R51*1000/'Emp and GVA'!R13</f>
        <v>59849.624060150381</v>
      </c>
    </row>
    <row r="15" spans="1:59">
      <c r="B15" s="3" t="s">
        <v>12</v>
      </c>
      <c r="C15">
        <f>'Emp and GVA'!D52*1000/'Emp and GVA'!D14</f>
        <v>81589.882565492313</v>
      </c>
      <c r="D15">
        <f>'Emp and GVA'!E52*1000/'Emp and GVA'!E14</f>
        <v>106554.05405405405</v>
      </c>
      <c r="E15">
        <f>'Emp and GVA'!F52*1000/'Emp and GVA'!F14</f>
        <v>179925.92592592593</v>
      </c>
      <c r="F15">
        <f>'Emp and GVA'!G52*1000/'Emp and GVA'!G14</f>
        <v>176198.34710743802</v>
      </c>
      <c r="G15">
        <f>'Emp and GVA'!H52*1000/'Emp and GVA'!H14</f>
        <v>153289.34967012252</v>
      </c>
      <c r="H15">
        <f>'Emp and GVA'!I52*1000/'Emp and GVA'!I14</f>
        <v>137033.82480485691</v>
      </c>
      <c r="I15">
        <f>'Emp and GVA'!J52*1000/'Emp and GVA'!J14</f>
        <v>140017.87310098301</v>
      </c>
      <c r="J15">
        <f>'Emp and GVA'!K52*1000/'Emp and GVA'!K14</f>
        <v>190065.35947712415</v>
      </c>
      <c r="K15">
        <f>'Emp and GVA'!L52*1000/'Emp and GVA'!L14</f>
        <v>189135.3001017294</v>
      </c>
      <c r="L15">
        <f>'Emp and GVA'!M52*1000/'Emp and GVA'!M14</f>
        <v>195135.13513513512</v>
      </c>
      <c r="M15">
        <f>'Emp and GVA'!N52*1000/'Emp and GVA'!N14</f>
        <v>208223.46368715088</v>
      </c>
      <c r="N15">
        <f>'Emp and GVA'!O52*1000/'Emp and GVA'!O14</f>
        <v>215670.58823529413</v>
      </c>
      <c r="O15">
        <f>'Emp and GVA'!P52*1000/'Emp and GVA'!P14</f>
        <v>219317.07317073172</v>
      </c>
      <c r="P15">
        <f>'Emp and GVA'!Q52*1000/'Emp and GVA'!Q14</f>
        <v>239518.07228915661</v>
      </c>
      <c r="Q15">
        <f>'Emp and GVA'!R52*1000/'Emp and GVA'!R14</f>
        <v>260779.22077922078</v>
      </c>
    </row>
    <row r="16" spans="1:59">
      <c r="B16" s="3" t="s">
        <v>13</v>
      </c>
      <c r="C16">
        <f>'Emp and GVA'!D53*1000/'Emp and GVA'!D15</f>
        <v>62645.717464883703</v>
      </c>
      <c r="D16">
        <f>'Emp and GVA'!E53*1000/'Emp and GVA'!E15</f>
        <v>68407.533497107463</v>
      </c>
      <c r="E16">
        <f>'Emp and GVA'!F53*1000/'Emp and GVA'!F15</f>
        <v>90890.441681738346</v>
      </c>
      <c r="F16">
        <f>'Emp and GVA'!G53*1000/'Emp and GVA'!G15</f>
        <v>97245.637862903866</v>
      </c>
      <c r="G16">
        <f>'Emp and GVA'!H53*1000/'Emp and GVA'!H15</f>
        <v>127148.66535457416</v>
      </c>
      <c r="H16">
        <f>'Emp and GVA'!I53*1000/'Emp and GVA'!I15</f>
        <v>103041.72936479784</v>
      </c>
      <c r="I16">
        <f>'Emp and GVA'!J53*1000/'Emp and GVA'!J15</f>
        <v>132500.46379573611</v>
      </c>
      <c r="J16">
        <f>'Emp and GVA'!K53*1000/'Emp and GVA'!K15</f>
        <v>148819.28663541423</v>
      </c>
      <c r="K16">
        <f>'Emp and GVA'!L53*1000/'Emp and GVA'!L15</f>
        <v>180562.86803651814</v>
      </c>
      <c r="L16">
        <f>'Emp and GVA'!M53*1000/'Emp and GVA'!M15</f>
        <v>184136.50492829297</v>
      </c>
      <c r="M16">
        <f>'Emp and GVA'!N53*1000/'Emp and GVA'!N15</f>
        <v>190522.08651913563</v>
      </c>
      <c r="N16">
        <f>'Emp and GVA'!O53*1000/'Emp and GVA'!O15</f>
        <v>139238.1781033783</v>
      </c>
      <c r="O16">
        <f>'Emp and GVA'!P53*1000/'Emp and GVA'!P15</f>
        <v>112706.61595443728</v>
      </c>
      <c r="P16">
        <f>'Emp and GVA'!Q53*1000/'Emp and GVA'!Q15</f>
        <v>120541.6845935649</v>
      </c>
      <c r="Q16">
        <f>'Emp and GVA'!R53*1000/'Emp and GVA'!R15</f>
        <v>115180.92931720406</v>
      </c>
    </row>
    <row r="17" spans="1:17">
      <c r="B17" s="3" t="s">
        <v>14</v>
      </c>
      <c r="C17">
        <f>'Emp and GVA'!D54*1000/'Emp and GVA'!D16</f>
        <v>36630.03663003663</v>
      </c>
      <c r="D17">
        <f>'Emp and GVA'!E54*1000/'Emp and GVA'!E16</f>
        <v>29960.159362549803</v>
      </c>
      <c r="E17">
        <f>'Emp and GVA'!F54*1000/'Emp and GVA'!F16</f>
        <v>44637.681159420295</v>
      </c>
      <c r="F17">
        <f>'Emp and GVA'!G54*1000/'Emp and GVA'!G16</f>
        <v>49927.007299270066</v>
      </c>
      <c r="G17">
        <f>'Emp and GVA'!H54*1000/'Emp and GVA'!H16</f>
        <v>26306.306306306313</v>
      </c>
      <c r="H17">
        <f>'Emp and GVA'!I54*1000/'Emp and GVA'!I16</f>
        <v>26017.699115044245</v>
      </c>
      <c r="I17">
        <f>'Emp and GVA'!J54*1000/'Emp and GVA'!J16</f>
        <v>53055.555555555555</v>
      </c>
      <c r="J17">
        <f>'Emp and GVA'!K54*1000/'Emp and GVA'!K16</f>
        <v>63414.634146341472</v>
      </c>
      <c r="K17">
        <f>'Emp and GVA'!L54*1000/'Emp and GVA'!L16</f>
        <v>113548.38709677421</v>
      </c>
      <c r="L17">
        <f>'Emp and GVA'!M54*1000/'Emp and GVA'!M16</f>
        <v>124489.79591836734</v>
      </c>
      <c r="M17">
        <f>'Emp and GVA'!N54*1000/'Emp and GVA'!N16</f>
        <v>117272.72727272726</v>
      </c>
      <c r="N17">
        <f>'Emp and GVA'!O54*1000/'Emp and GVA'!O16</f>
        <v>83111.111111111109</v>
      </c>
      <c r="O17">
        <f>'Emp and GVA'!P54*1000/'Emp and GVA'!P16</f>
        <v>159500</v>
      </c>
      <c r="P17">
        <f>'Emp and GVA'!Q54*1000/'Emp and GVA'!Q16</f>
        <v>69176.470588235286</v>
      </c>
      <c r="Q17">
        <f>'Emp and GVA'!R54*1000/'Emp and GVA'!R16</f>
        <v>67666.666666666672</v>
      </c>
    </row>
    <row r="18" spans="1:17">
      <c r="B18" s="3" t="s">
        <v>15</v>
      </c>
      <c r="C18">
        <f>'Emp and GVA'!D55*1000/'Emp and GVA'!D17</f>
        <v>40239.808153477221</v>
      </c>
      <c r="D18">
        <f>'Emp and GVA'!E55*1000/'Emp and GVA'!E17</f>
        <v>29954.832881662151</v>
      </c>
      <c r="E18">
        <f>'Emp and GVA'!F55*1000/'Emp and GVA'!F17</f>
        <v>31969.26032660903</v>
      </c>
      <c r="F18">
        <f>'Emp and GVA'!G55*1000/'Emp and GVA'!G17</f>
        <v>28686.131386861311</v>
      </c>
      <c r="G18">
        <f>'Emp and GVA'!H55*1000/'Emp and GVA'!H17</f>
        <v>28226.691042047529</v>
      </c>
      <c r="H18">
        <f>'Emp and GVA'!I55*1000/'Emp and GVA'!I17</f>
        <v>30338.517840805122</v>
      </c>
      <c r="I18">
        <f>'Emp and GVA'!J55*1000/'Emp and GVA'!J17</f>
        <v>30596.877869605145</v>
      </c>
      <c r="J18">
        <f>'Emp and GVA'!K55*1000/'Emp and GVA'!K17</f>
        <v>31179.290508149566</v>
      </c>
      <c r="K18">
        <f>'Emp and GVA'!L55*1000/'Emp and GVA'!L17</f>
        <v>34929.044465468309</v>
      </c>
      <c r="L18">
        <f>'Emp and GVA'!M55*1000/'Emp and GVA'!M17</f>
        <v>32519.480519480519</v>
      </c>
      <c r="M18">
        <f>'Emp and GVA'!N55*1000/'Emp and GVA'!N17</f>
        <v>31342.465753424658</v>
      </c>
      <c r="N18">
        <f>'Emp and GVA'!O55*1000/'Emp and GVA'!O17</f>
        <v>26599.3265993266</v>
      </c>
      <c r="O18">
        <f>'Emp and GVA'!P55*1000/'Emp and GVA'!P17</f>
        <v>25829.596412556053</v>
      </c>
      <c r="P18">
        <f>'Emp and GVA'!Q55*1000/'Emp and GVA'!Q17</f>
        <v>27184.466019417472</v>
      </c>
      <c r="Q18">
        <f>'Emp and GVA'!R55*1000/'Emp and GVA'!R17</f>
        <v>27416.520210896306</v>
      </c>
    </row>
    <row r="20" spans="1:17">
      <c r="B20" t="s">
        <v>62</v>
      </c>
      <c r="C20">
        <f>'Emp and GVA'!D57*1000/'Emp and GVA'!D19</f>
        <v>89142.857142857145</v>
      </c>
      <c r="D20">
        <f>'Emp and GVA'!E57*1000/'Emp and GVA'!E19</f>
        <v>98070.175438596503</v>
      </c>
      <c r="E20">
        <f>'Emp and GVA'!F57*1000/'Emp and GVA'!F19</f>
        <v>111650.75034106414</v>
      </c>
      <c r="F20">
        <f>'Emp and GVA'!G57*1000/'Emp and GVA'!G19</f>
        <v>94072.398190045249</v>
      </c>
      <c r="G20">
        <f>'Emp and GVA'!H57*1000/'Emp and GVA'!H19</f>
        <v>90133.333333333328</v>
      </c>
      <c r="H20">
        <f>'Emp and GVA'!I57*1000/'Emp and GVA'!I19</f>
        <v>130222.80471821757</v>
      </c>
      <c r="I20">
        <f>'Emp and GVA'!J57*1000/'Emp and GVA'!J19</f>
        <v>146079.29515418506</v>
      </c>
      <c r="J20">
        <f>'Emp and GVA'!K57*1000/'Emp and GVA'!K19</f>
        <v>112000</v>
      </c>
      <c r="K20">
        <f>'Emp and GVA'!L57*1000/'Emp and GVA'!L19</f>
        <v>97371.428571428565</v>
      </c>
      <c r="L20">
        <f>'Emp and GVA'!M57*1000/'Emp and GVA'!M19</f>
        <v>98388.059701492544</v>
      </c>
      <c r="M20">
        <f>'Emp and GVA'!N57*1000/'Emp and GVA'!N19</f>
        <v>84262.295081967211</v>
      </c>
      <c r="N20">
        <f>'Emp and GVA'!O57*1000/'Emp and GVA'!O19</f>
        <v>113586.49789029534</v>
      </c>
      <c r="O20">
        <f>'Emp and GVA'!P57*1000/'Emp and GVA'!P19</f>
        <v>114495.41284403671</v>
      </c>
      <c r="P20">
        <f>'Emp and GVA'!Q57*1000/'Emp and GVA'!Q19</f>
        <v>120467.83625730993</v>
      </c>
      <c r="Q20">
        <f>'Emp and GVA'!R57*1000/'Emp and GVA'!R19</f>
        <v>98810.810810810814</v>
      </c>
    </row>
    <row r="21" spans="1:17">
      <c r="B21" t="s">
        <v>17</v>
      </c>
      <c r="C21">
        <f>'Emp and GVA'!D58*1000/'Emp and GVA'!D20</f>
        <v>188100.55128248027</v>
      </c>
      <c r="D21">
        <f>'Emp and GVA'!E58*1000/'Emp and GVA'!E20</f>
        <v>207547.31717343422</v>
      </c>
      <c r="E21">
        <f>'Emp and GVA'!F58*1000/'Emp and GVA'!F20</f>
        <v>247079.5862364065</v>
      </c>
      <c r="F21">
        <f>'Emp and GVA'!G58*1000/'Emp and GVA'!G20</f>
        <v>238666.80366637229</v>
      </c>
      <c r="G21">
        <f>'Emp and GVA'!H58*1000/'Emp and GVA'!H20</f>
        <v>241865.23906633776</v>
      </c>
      <c r="H21">
        <f>'Emp and GVA'!I58*1000/'Emp and GVA'!I20</f>
        <v>221307.36908650718</v>
      </c>
      <c r="I21">
        <f>'Emp and GVA'!J58*1000/'Emp and GVA'!J20</f>
        <v>220643.44404066887</v>
      </c>
      <c r="J21">
        <f>'Emp and GVA'!K58*1000/'Emp and GVA'!K20</f>
        <v>243723.6327885405</v>
      </c>
      <c r="K21">
        <f>'Emp and GVA'!L58*1000/'Emp and GVA'!L20</f>
        <v>277591.85969531524</v>
      </c>
      <c r="L21">
        <f>'Emp and GVA'!M58*1000/'Emp and GVA'!M20</f>
        <v>274101.64271730935</v>
      </c>
      <c r="M21">
        <f>'Emp and GVA'!N58*1000/'Emp and GVA'!N20</f>
        <v>272897.03888145543</v>
      </c>
      <c r="N21">
        <f>'Emp and GVA'!O58*1000/'Emp and GVA'!O20</f>
        <v>240743.05726110449</v>
      </c>
      <c r="O21">
        <f>'Emp and GVA'!P58*1000/'Emp and GVA'!P20</f>
        <v>259680.87020265573</v>
      </c>
      <c r="P21">
        <f>'Emp and GVA'!Q58*1000/'Emp and GVA'!Q20</f>
        <v>294504.78138399095</v>
      </c>
      <c r="Q21">
        <f>'Emp and GVA'!R58*1000/'Emp and GVA'!R20</f>
        <v>254873.71927840664</v>
      </c>
    </row>
    <row r="22" spans="1:17">
      <c r="B22" t="s">
        <v>18</v>
      </c>
      <c r="C22">
        <f>'Emp and GVA'!D59*1000/'Emp and GVA'!D21</f>
        <v>144235.29411764705</v>
      </c>
      <c r="D22">
        <f>'Emp and GVA'!E59*1000/'Emp and GVA'!E21</f>
        <v>138666.66666666666</v>
      </c>
      <c r="E22">
        <f>'Emp and GVA'!F59*1000/'Emp and GVA'!F21</f>
        <v>118857.14285714287</v>
      </c>
      <c r="F22">
        <f>'Emp and GVA'!G59*1000/'Emp and GVA'!G21</f>
        <v>128744.93927125505</v>
      </c>
      <c r="G22">
        <f>'Emp and GVA'!H59*1000/'Emp and GVA'!H21</f>
        <v>130272.37354085603</v>
      </c>
      <c r="H22">
        <f>'Emp and GVA'!I59*1000/'Emp and GVA'!I21</f>
        <v>144444.44444444444</v>
      </c>
      <c r="I22">
        <f>'Emp and GVA'!J59*1000/'Emp and GVA'!J21</f>
        <v>114326.82425488182</v>
      </c>
      <c r="J22">
        <f>'Emp and GVA'!K59*1000/'Emp and GVA'!K21</f>
        <v>96705.882352941189</v>
      </c>
      <c r="K22">
        <f>'Emp and GVA'!L59*1000/'Emp and GVA'!L21</f>
        <v>82593.320235756386</v>
      </c>
      <c r="L22">
        <f>'Emp and GVA'!M59*1000/'Emp and GVA'!M21</f>
        <v>76422.182468694082</v>
      </c>
      <c r="M22">
        <f>'Emp and GVA'!N59*1000/'Emp and GVA'!N21</f>
        <v>84606.060606060608</v>
      </c>
      <c r="N22">
        <f>'Emp and GVA'!O59*1000/'Emp and GVA'!O21</f>
        <v>88333.333333333328</v>
      </c>
      <c r="O22">
        <f>'Emp and GVA'!P59*1000/'Emp and GVA'!P21</f>
        <v>82254.69728601251</v>
      </c>
      <c r="P22">
        <f>'Emp and GVA'!Q59*1000/'Emp and GVA'!Q21</f>
        <v>86140.350877192992</v>
      </c>
      <c r="Q22">
        <f>'Emp and GVA'!R59*1000/'Emp and GVA'!R21</f>
        <v>100787.40157480315</v>
      </c>
    </row>
    <row r="23" spans="1:17">
      <c r="A23" t="s">
        <v>63</v>
      </c>
      <c r="B23" s="36" t="s">
        <v>19</v>
      </c>
      <c r="C23">
        <f>'Emp and GVA'!D60*1000/'Emp and GVA'!D22</f>
        <v>27379.032258064515</v>
      </c>
      <c r="D23">
        <f>'Emp and GVA'!E60*1000/'Emp and GVA'!E22</f>
        <v>26953.583496354262</v>
      </c>
      <c r="E23">
        <f>'Emp and GVA'!F60*1000/'Emp and GVA'!F22</f>
        <v>24893.126249423345</v>
      </c>
      <c r="F23">
        <f>'Emp and GVA'!G60*1000/'Emp and GVA'!G22</f>
        <v>24047.207829591247</v>
      </c>
      <c r="G23">
        <f>'Emp and GVA'!H60*1000/'Emp and GVA'!H22</f>
        <v>24153.409090909092</v>
      </c>
      <c r="H23">
        <f>'Emp and GVA'!I60*1000/'Emp and GVA'!I22</f>
        <v>24840.48404840484</v>
      </c>
      <c r="I23">
        <f>'Emp and GVA'!J60*1000/'Emp and GVA'!J22</f>
        <v>24445.811292901955</v>
      </c>
      <c r="J23">
        <f>'Emp and GVA'!K60*1000/'Emp and GVA'!K22</f>
        <v>23657.671218148585</v>
      </c>
      <c r="K23">
        <f>'Emp and GVA'!L60*1000/'Emp and GVA'!L22</f>
        <v>22188.824662813102</v>
      </c>
      <c r="L23">
        <f>'Emp and GVA'!M60*1000/'Emp and GVA'!M22</f>
        <v>21507.444742439657</v>
      </c>
      <c r="M23">
        <f>'Emp and GVA'!N60*1000/'Emp and GVA'!N22</f>
        <v>22912.053478170041</v>
      </c>
      <c r="N23">
        <f>'Emp and GVA'!O60*1000/'Emp and GVA'!O22</f>
        <v>25207.642507500397</v>
      </c>
      <c r="O23">
        <f>'Emp and GVA'!P60*1000/'Emp and GVA'!P22</f>
        <v>24297.520661157025</v>
      </c>
      <c r="P23">
        <f>'Emp and GVA'!Q60*1000/'Emp and GVA'!Q22</f>
        <v>23256.029684601115</v>
      </c>
      <c r="Q23">
        <f>'Emp and GVA'!R60*1000/'Emp and GVA'!R22</f>
        <v>22760.314341846759</v>
      </c>
    </row>
    <row r="25" spans="1:17">
      <c r="A25" s="76" t="s">
        <v>64</v>
      </c>
      <c r="B25" s="37" t="s">
        <v>65</v>
      </c>
      <c r="C25">
        <f>'Emp and GVA'!D62*1000/'Emp and GVA'!D24</f>
        <v>42531.882531882533</v>
      </c>
      <c r="D25">
        <f>'Emp and GVA'!E62*1000/'Emp and GVA'!E24</f>
        <v>47143.806780412138</v>
      </c>
      <c r="E25">
        <f>'Emp and GVA'!F62*1000/'Emp and GVA'!F24</f>
        <v>55748.490526754111</v>
      </c>
      <c r="F25">
        <f>'Emp and GVA'!G62*1000/'Emp and GVA'!G24</f>
        <v>54007.703223190758</v>
      </c>
      <c r="G25">
        <f>'Emp and GVA'!H62*1000/'Emp and GVA'!H24</f>
        <v>54439.650847797733</v>
      </c>
      <c r="H25">
        <f>'Emp and GVA'!I62*1000/'Emp and GVA'!I24</f>
        <v>53158.310303987368</v>
      </c>
      <c r="I25">
        <f>'Emp and GVA'!J62*1000/'Emp and GVA'!J24</f>
        <v>51043.758287554461</v>
      </c>
      <c r="J25">
        <f>'Emp and GVA'!K62*1000/'Emp and GVA'!K24</f>
        <v>48921.071687183205</v>
      </c>
      <c r="K25">
        <f>'Emp and GVA'!L62*1000/'Emp and GVA'!L24</f>
        <v>49744.528729618971</v>
      </c>
      <c r="L25">
        <f>'Emp and GVA'!M62*1000/'Emp and GVA'!M24</f>
        <v>53180.114099429506</v>
      </c>
      <c r="M25">
        <f>'Emp and GVA'!N62*1000/'Emp and GVA'!N24</f>
        <v>49620.2124235597</v>
      </c>
      <c r="N25">
        <f>'Emp and GVA'!O62*1000/'Emp and GVA'!O24</f>
        <v>50187.544232130225</v>
      </c>
      <c r="O25">
        <f>'Emp and GVA'!P62*1000/'Emp and GVA'!P24</f>
        <v>51771.934580283727</v>
      </c>
      <c r="P25">
        <f>'Emp and GVA'!Q62*1000/'Emp and GVA'!Q24</f>
        <v>51603.221083455348</v>
      </c>
      <c r="Q25">
        <f>'Emp and GVA'!R62*1000/'Emp and GVA'!R24</f>
        <v>50445.836403831985</v>
      </c>
    </row>
    <row r="26" spans="1:17">
      <c r="A26" s="76" t="s">
        <v>66</v>
      </c>
      <c r="B26" s="5" t="s">
        <v>21</v>
      </c>
      <c r="C26">
        <f>'Emp and GVA'!D63*1000/'Emp and GVA'!D25</f>
        <v>70914.368650217701</v>
      </c>
      <c r="D26">
        <f>'Emp and GVA'!E63*1000/'Emp and GVA'!E25</f>
        <v>73109.796186719264</v>
      </c>
      <c r="E26">
        <f>'Emp and GVA'!F63*1000/'Emp and GVA'!F25</f>
        <v>74694.523583412476</v>
      </c>
      <c r="F26">
        <f>'Emp and GVA'!G63*1000/'Emp and GVA'!G25</f>
        <v>68665.297741273098</v>
      </c>
      <c r="G26">
        <f>'Emp and GVA'!H63*1000/'Emp and GVA'!H25</f>
        <v>69942.987457240597</v>
      </c>
      <c r="H26">
        <f>'Emp and GVA'!I63*1000/'Emp and GVA'!I25</f>
        <v>71097.249787354696</v>
      </c>
      <c r="I26">
        <f>'Emp and GVA'!J63*1000/'Emp and GVA'!J25</f>
        <v>69741.331865712724</v>
      </c>
      <c r="J26">
        <f>'Emp and GVA'!K63*1000/'Emp and GVA'!K25</f>
        <v>71811.790156841525</v>
      </c>
      <c r="K26">
        <f>'Emp and GVA'!L63*1000/'Emp and GVA'!L25</f>
        <v>75784.366576819404</v>
      </c>
      <c r="L26">
        <f>'Emp and GVA'!M63*1000/'Emp and GVA'!M25</f>
        <v>78331.132822814892</v>
      </c>
      <c r="M26">
        <f>'Emp and GVA'!N63*1000/'Emp and GVA'!N25</f>
        <v>80404.470463012229</v>
      </c>
      <c r="N26">
        <f>'Emp and GVA'!O63*1000/'Emp and GVA'!O25</f>
        <v>67975.972838861329</v>
      </c>
      <c r="O26">
        <f>'Emp and GVA'!P63*1000/'Emp and GVA'!P25</f>
        <v>68644.747393744983</v>
      </c>
      <c r="P26">
        <f>'Emp and GVA'!Q63*1000/'Emp and GVA'!Q25</f>
        <v>66522.655426765006</v>
      </c>
      <c r="Q26">
        <f>'Emp and GVA'!R63*1000/'Emp and GVA'!R25</f>
        <v>71254.162042175347</v>
      </c>
    </row>
    <row r="27" spans="1:17">
      <c r="A27" s="76" t="s">
        <v>67</v>
      </c>
      <c r="B27" s="5" t="s">
        <v>22</v>
      </c>
      <c r="C27">
        <f>'Emp and GVA'!D64*1000/'Emp and GVA'!D26</f>
        <v>21972.823351786614</v>
      </c>
      <c r="D27">
        <f>'Emp and GVA'!E64*1000/'Emp and GVA'!E26</f>
        <v>22408.074981975486</v>
      </c>
      <c r="E27">
        <f>'Emp and GVA'!F64*1000/'Emp and GVA'!F26</f>
        <v>21441.108545034644</v>
      </c>
      <c r="F27">
        <f>'Emp and GVA'!G64*1000/'Emp and GVA'!G26</f>
        <v>22285.052143684821</v>
      </c>
      <c r="G27">
        <f>'Emp and GVA'!H64*1000/'Emp and GVA'!H26</f>
        <v>21739.722916193503</v>
      </c>
      <c r="H27">
        <f>'Emp and GVA'!I64*1000/'Emp and GVA'!I26</f>
        <v>21761.702127659573</v>
      </c>
      <c r="I27">
        <f>'Emp and GVA'!J64*1000/'Emp and GVA'!J26</f>
        <v>22520.707409894781</v>
      </c>
      <c r="J27">
        <f>'Emp and GVA'!K64*1000/'Emp and GVA'!K26</f>
        <v>22040.990606319385</v>
      </c>
      <c r="K27">
        <f>'Emp and GVA'!L64*1000/'Emp and GVA'!L26</f>
        <v>21943.369321654107</v>
      </c>
      <c r="L27">
        <f>'Emp and GVA'!M64*1000/'Emp and GVA'!M26</f>
        <v>21691.135476677202</v>
      </c>
      <c r="M27">
        <f>'Emp and GVA'!N64*1000/'Emp and GVA'!N26</f>
        <v>22745.250096936797</v>
      </c>
      <c r="N27">
        <f>'Emp and GVA'!O64*1000/'Emp and GVA'!O26</f>
        <v>21091.195587945636</v>
      </c>
      <c r="O27">
        <f>'Emp and GVA'!P64*1000/'Emp and GVA'!P26</f>
        <v>21728.492501973164</v>
      </c>
      <c r="P27">
        <f>'Emp and GVA'!Q64*1000/'Emp and GVA'!Q26</f>
        <v>23986.269040978328</v>
      </c>
      <c r="Q27">
        <f>'Emp and GVA'!R64*1000/'Emp and GVA'!R26</f>
        <v>23098.12108559499</v>
      </c>
    </row>
    <row r="28" spans="1:17">
      <c r="A28" s="76" t="s">
        <v>68</v>
      </c>
      <c r="B28" s="5" t="s">
        <v>37</v>
      </c>
      <c r="C28">
        <f>'Emp and GVA'!D65*1000/'Emp and GVA'!D27</f>
        <v>106506.66355496491</v>
      </c>
      <c r="D28">
        <f>'Emp and GVA'!E65*1000/'Emp and GVA'!E27</f>
        <v>88470.304011918153</v>
      </c>
      <c r="E28">
        <f>'Emp and GVA'!F65*1000/'Emp and GVA'!F27</f>
        <v>82190.756751915076</v>
      </c>
      <c r="F28">
        <f>'Emp and GVA'!G65*1000/'Emp and GVA'!G27</f>
        <v>96530.230236034375</v>
      </c>
      <c r="G28">
        <f>'Emp and GVA'!H65*1000/'Emp and GVA'!H27</f>
        <v>85384.360647887093</v>
      </c>
      <c r="H28">
        <f>'Emp and GVA'!I65*1000/'Emp and GVA'!I27</f>
        <v>104751.68844511214</v>
      </c>
      <c r="I28">
        <f>'Emp and GVA'!J65*1000/'Emp and GVA'!J27</f>
        <v>107532.06829094375</v>
      </c>
      <c r="J28">
        <f>'Emp and GVA'!K65*1000/'Emp and GVA'!K27</f>
        <v>131052.18434720061</v>
      </c>
      <c r="K28">
        <f>'Emp and GVA'!L65*1000/'Emp and GVA'!L27</f>
        <v>119208.86674325691</v>
      </c>
      <c r="L28">
        <f>'Emp and GVA'!M65*1000/'Emp and GVA'!M27</f>
        <v>119851.05910057285</v>
      </c>
      <c r="M28">
        <f>'Emp and GVA'!N65*1000/'Emp and GVA'!N27</f>
        <v>115763.14392965523</v>
      </c>
      <c r="N28">
        <f>'Emp and GVA'!O65*1000/'Emp and GVA'!O27</f>
        <v>125510.66984666421</v>
      </c>
      <c r="O28">
        <f>'Emp and GVA'!P65*1000/'Emp and GVA'!P27</f>
        <v>133507.85810521292</v>
      </c>
      <c r="P28">
        <f>'Emp and GVA'!Q65*1000/'Emp and GVA'!Q27</f>
        <v>142431.50459982074</v>
      </c>
      <c r="Q28">
        <f>'Emp and GVA'!R65*1000/'Emp and GVA'!R27</f>
        <v>141539.44405529072</v>
      </c>
    </row>
    <row r="29" spans="1:17">
      <c r="A29" s="76" t="s">
        <v>69</v>
      </c>
      <c r="B29" s="5" t="s">
        <v>38</v>
      </c>
      <c r="C29">
        <f>'Emp and GVA'!D66*1000/'Emp and GVA'!D28</f>
        <v>230989.54143201932</v>
      </c>
      <c r="D29">
        <f>'Emp and GVA'!E66*1000/'Emp and GVA'!E28</f>
        <v>219459.8487576521</v>
      </c>
      <c r="E29">
        <f>'Emp and GVA'!F66*1000/'Emp and GVA'!F28</f>
        <v>239826.83982683983</v>
      </c>
      <c r="F29">
        <f>'Emp and GVA'!G66*1000/'Emp and GVA'!G28</f>
        <v>251713.27547412406</v>
      </c>
      <c r="G29">
        <f>'Emp and GVA'!H66*1000/'Emp and GVA'!H28</f>
        <v>258218.95946377277</v>
      </c>
      <c r="H29">
        <f>'Emp and GVA'!I66*1000/'Emp and GVA'!I28</f>
        <v>257487.07027684819</v>
      </c>
      <c r="I29">
        <f>'Emp and GVA'!J66*1000/'Emp and GVA'!J28</f>
        <v>266379.60339943343</v>
      </c>
      <c r="J29">
        <f>'Emp and GVA'!K66*1000/'Emp and GVA'!K28</f>
        <v>267392.36393176281</v>
      </c>
      <c r="K29">
        <f>'Emp and GVA'!L66*1000/'Emp and GVA'!L28</f>
        <v>282280.38351904642</v>
      </c>
      <c r="L29">
        <f>'Emp and GVA'!M66*1000/'Emp and GVA'!M28</f>
        <v>287171.81467181467</v>
      </c>
      <c r="M29">
        <f>'Emp and GVA'!N66*1000/'Emp and GVA'!N28</f>
        <v>288340.34595605423</v>
      </c>
      <c r="N29">
        <f>'Emp and GVA'!O66*1000/'Emp and GVA'!O28</f>
        <v>272560.72172102705</v>
      </c>
      <c r="O29">
        <f>'Emp and GVA'!P66*1000/'Emp and GVA'!P28</f>
        <v>256814.72392638033</v>
      </c>
      <c r="P29">
        <f>'Emp and GVA'!Q66*1000/'Emp and GVA'!Q28</f>
        <v>248068.62745098039</v>
      </c>
      <c r="Q29">
        <f>'Emp and GVA'!R66*1000/'Emp and GVA'!R28</f>
        <v>252856.43808584113</v>
      </c>
    </row>
    <row r="30" spans="1:17">
      <c r="A30" s="76" t="s">
        <v>70</v>
      </c>
      <c r="B30" s="5" t="s">
        <v>25</v>
      </c>
      <c r="C30">
        <f>'Emp and GVA'!D67*1000/'Emp and GVA'!D29</f>
        <v>61639.591990933135</v>
      </c>
      <c r="D30">
        <f>'Emp and GVA'!E67*1000/'Emp and GVA'!E29</f>
        <v>57425.334706488153</v>
      </c>
      <c r="E30">
        <f>'Emp and GVA'!F67*1000/'Emp and GVA'!F29</f>
        <v>58058.314642742705</v>
      </c>
      <c r="F30">
        <f>'Emp and GVA'!G67*1000/'Emp and GVA'!G29</f>
        <v>56904.326630103591</v>
      </c>
      <c r="G30">
        <f>'Emp and GVA'!H67*1000/'Emp and GVA'!H29</f>
        <v>55783.783783783787</v>
      </c>
      <c r="H30">
        <f>'Emp and GVA'!I67*1000/'Emp and GVA'!I29</f>
        <v>52077.625570776261</v>
      </c>
      <c r="I30">
        <f>'Emp and GVA'!J67*1000/'Emp and GVA'!J29</f>
        <v>49997.343957503319</v>
      </c>
      <c r="J30">
        <f>'Emp and GVA'!K67*1000/'Emp and GVA'!K29</f>
        <v>49922.012578616355</v>
      </c>
      <c r="K30">
        <f>'Emp and GVA'!L67*1000/'Emp and GVA'!L29</f>
        <v>48648.130393096835</v>
      </c>
      <c r="L30">
        <f>'Emp and GVA'!M67*1000/'Emp and GVA'!M29</f>
        <v>46189.41751889728</v>
      </c>
      <c r="M30">
        <f>'Emp and GVA'!N67*1000/'Emp and GVA'!N29</f>
        <v>48267.076652756426</v>
      </c>
      <c r="N30">
        <f>'Emp and GVA'!O67*1000/'Emp and GVA'!O29</f>
        <v>50666.666666666664</v>
      </c>
      <c r="O30">
        <f>'Emp and GVA'!P67*1000/'Emp and GVA'!P29</f>
        <v>53403.089187842546</v>
      </c>
      <c r="P30">
        <f>'Emp and GVA'!Q67*1000/'Emp and GVA'!Q29</f>
        <v>62588.705647176415</v>
      </c>
      <c r="Q30">
        <f>'Emp and GVA'!R67*1000/'Emp and GVA'!R29</f>
        <v>62678.571428571428</v>
      </c>
    </row>
    <row r="31" spans="1:17">
      <c r="A31" s="76" t="s">
        <v>71</v>
      </c>
      <c r="B31" s="5" t="s">
        <v>39</v>
      </c>
      <c r="C31">
        <f>'Emp and GVA'!D68*1000/'Emp and GVA'!D30</f>
        <v>62792.091072498501</v>
      </c>
      <c r="D31">
        <f>'Emp and GVA'!E68*1000/'Emp and GVA'!E30</f>
        <v>65537.459283387623</v>
      </c>
      <c r="E31">
        <f>'Emp and GVA'!F68*1000/'Emp and GVA'!F30</f>
        <v>64530.938123752501</v>
      </c>
      <c r="F31">
        <f>'Emp and GVA'!G68*1000/'Emp and GVA'!G30</f>
        <v>70243.445692883892</v>
      </c>
      <c r="G31">
        <f>'Emp and GVA'!H68*1000/'Emp and GVA'!H30</f>
        <v>64103.751736915248</v>
      </c>
      <c r="H31">
        <f>'Emp and GVA'!I68*1000/'Emp and GVA'!I30</f>
        <v>63702.342673403771</v>
      </c>
      <c r="I31">
        <f>'Emp and GVA'!J68*1000/'Emp and GVA'!J30</f>
        <v>61812.16383947042</v>
      </c>
      <c r="J31">
        <f>'Emp and GVA'!K68*1000/'Emp and GVA'!K30</f>
        <v>69083.001087350494</v>
      </c>
      <c r="K31">
        <f>'Emp and GVA'!L68*1000/'Emp and GVA'!L30</f>
        <v>76668.989547038334</v>
      </c>
      <c r="L31">
        <f>'Emp and GVA'!M68*1000/'Emp and GVA'!M30</f>
        <v>72966.341616860649</v>
      </c>
      <c r="M31">
        <f>'Emp and GVA'!N68*1000/'Emp and GVA'!N30</f>
        <v>75115.597525236095</v>
      </c>
      <c r="N31">
        <f>'Emp and GVA'!O68*1000/'Emp and GVA'!O30</f>
        <v>88579.881656804748</v>
      </c>
      <c r="O31">
        <f>'Emp and GVA'!P68*1000/'Emp and GVA'!P30</f>
        <v>108490.94567404427</v>
      </c>
      <c r="P31">
        <f>'Emp and GVA'!Q68*1000/'Emp and GVA'!Q30</f>
        <v>99739.680178505034</v>
      </c>
      <c r="Q31">
        <f>'Emp and GVA'!R68*1000/'Emp and GVA'!R30</f>
        <v>126141.79396788092</v>
      </c>
    </row>
    <row r="32" spans="1:17">
      <c r="A32" s="76" t="s">
        <v>72</v>
      </c>
      <c r="B32" s="6" t="s">
        <v>27</v>
      </c>
      <c r="C32">
        <f>'Emp and GVA'!D69*1000/'Emp and GVA'!D31</f>
        <v>68316.831683168319</v>
      </c>
      <c r="D32">
        <f>'Emp and GVA'!E69*1000/'Emp and GVA'!E31</f>
        <v>64842.51968503937</v>
      </c>
      <c r="E32">
        <f>'Emp and GVA'!F69*1000/'Emp and GVA'!F31</f>
        <v>65677.132889311761</v>
      </c>
      <c r="F32">
        <f>'Emp and GVA'!G69*1000/'Emp and GVA'!G31</f>
        <v>66920.71296865397</v>
      </c>
      <c r="G32">
        <f>'Emp and GVA'!H69*1000/'Emp and GVA'!H31</f>
        <v>64379.437659755749</v>
      </c>
      <c r="H32">
        <f>'Emp and GVA'!I69*1000/'Emp and GVA'!I31</f>
        <v>64966.442953020131</v>
      </c>
      <c r="I32">
        <f>'Emp and GVA'!J69*1000/'Emp and GVA'!J31</f>
        <v>66778.523489932893</v>
      </c>
      <c r="J32">
        <f>'Emp and GVA'!K69*1000/'Emp and GVA'!K31</f>
        <v>61112.797167425386</v>
      </c>
      <c r="K32">
        <f>'Emp and GVA'!L69*1000/'Emp and GVA'!L31</f>
        <v>60791.454236465164</v>
      </c>
      <c r="L32">
        <f>'Emp and GVA'!M69*1000/'Emp and GVA'!M31</f>
        <v>63587.034813925573</v>
      </c>
      <c r="M32">
        <f>'Emp and GVA'!N69*1000/'Emp and GVA'!N31</f>
        <v>67173.758022343711</v>
      </c>
      <c r="N32">
        <f>'Emp and GVA'!O69*1000/'Emp and GVA'!O31</f>
        <v>66309.103740296399</v>
      </c>
      <c r="O32">
        <f>'Emp and GVA'!P69*1000/'Emp and GVA'!P31</f>
        <v>66061.619297826604</v>
      </c>
      <c r="P32">
        <f>'Emp and GVA'!Q69*1000/'Emp and GVA'!Q31</f>
        <v>64146.100691016785</v>
      </c>
      <c r="Q32">
        <f>'Emp and GVA'!R69*1000/'Emp and GVA'!R31</f>
        <v>61661.600810536976</v>
      </c>
    </row>
    <row r="33" spans="1:17">
      <c r="A33" s="76" t="s">
        <v>73</v>
      </c>
      <c r="B33" s="5" t="s">
        <v>28</v>
      </c>
      <c r="C33">
        <f>'Emp and GVA'!D70*1000/'Emp and GVA'!D32</f>
        <v>74401.048492791611</v>
      </c>
      <c r="D33">
        <f>'Emp and GVA'!E70*1000/'Emp and GVA'!E32</f>
        <v>69891.196834817019</v>
      </c>
      <c r="E33">
        <f>'Emp and GVA'!F70*1000/'Emp and GVA'!F32</f>
        <v>71984.622777510813</v>
      </c>
      <c r="F33">
        <f>'Emp and GVA'!G70*1000/'Emp and GVA'!G32</f>
        <v>71576.959395656289</v>
      </c>
      <c r="G33">
        <f>'Emp and GVA'!H70*1000/'Emp and GVA'!H32</f>
        <v>69470.377019748645</v>
      </c>
      <c r="H33">
        <f>'Emp and GVA'!I70*1000/'Emp and GVA'!I32</f>
        <v>65879.343423577055</v>
      </c>
      <c r="I33">
        <f>'Emp and GVA'!J70*1000/'Emp and GVA'!J32</f>
        <v>64384.535005224658</v>
      </c>
      <c r="J33">
        <f>'Emp and GVA'!K70*1000/'Emp and GVA'!K32</f>
        <v>62878.66772402855</v>
      </c>
      <c r="K33">
        <f>'Emp and GVA'!L70*1000/'Emp and GVA'!L32</f>
        <v>58106.813996316756</v>
      </c>
      <c r="L33">
        <f>'Emp and GVA'!M70*1000/'Emp and GVA'!M32</f>
        <v>58081.800321485985</v>
      </c>
      <c r="M33">
        <f>'Emp and GVA'!N70*1000/'Emp and GVA'!N32</f>
        <v>55644.994840041269</v>
      </c>
      <c r="N33">
        <f>'Emp and GVA'!O70*1000/'Emp and GVA'!O32</f>
        <v>55037.288135593219</v>
      </c>
      <c r="O33">
        <f>'Emp and GVA'!P70*1000/'Emp and GVA'!P32</f>
        <v>54331.050609654245</v>
      </c>
      <c r="P33">
        <f>'Emp and GVA'!Q70*1000/'Emp and GVA'!Q32</f>
        <v>56993.055555555555</v>
      </c>
      <c r="Q33">
        <f>'Emp and GVA'!R70*1000/'Emp and GVA'!R32</f>
        <v>57484.45058742226</v>
      </c>
    </row>
    <row r="34" spans="1:17">
      <c r="A34" s="76" t="s">
        <v>74</v>
      </c>
      <c r="B34" s="6" t="s">
        <v>29</v>
      </c>
      <c r="C34">
        <f>'Emp and GVA'!D71*1000/'Emp and GVA'!D33</f>
        <v>65623.342175066311</v>
      </c>
      <c r="D34">
        <f>'Emp and GVA'!E71*1000/'Emp and GVA'!E33</f>
        <v>64289.276807980052</v>
      </c>
      <c r="E34">
        <f>'Emp and GVA'!F71*1000/'Emp and GVA'!F33</f>
        <v>63015.571591340675</v>
      </c>
      <c r="F34">
        <f>'Emp and GVA'!G71*1000/'Emp and GVA'!G33</f>
        <v>61093.804084458294</v>
      </c>
      <c r="G34">
        <f>'Emp and GVA'!H71*1000/'Emp and GVA'!H33</f>
        <v>59652.668140195769</v>
      </c>
      <c r="H34">
        <f>'Emp and GVA'!I71*1000/'Emp and GVA'!I33</f>
        <v>58063.757896283241</v>
      </c>
      <c r="I34">
        <f>'Emp and GVA'!J71*1000/'Emp and GVA'!J33</f>
        <v>58428.791485786314</v>
      </c>
      <c r="J34">
        <f>'Emp and GVA'!K71*1000/'Emp and GVA'!K33</f>
        <v>58647.857332978434</v>
      </c>
      <c r="K34">
        <f>'Emp and GVA'!L71*1000/'Emp and GVA'!L33</f>
        <v>58362.919132149895</v>
      </c>
      <c r="L34">
        <f>'Emp and GVA'!M71*1000/'Emp and GVA'!M33</f>
        <v>57847.647670789505</v>
      </c>
      <c r="M34">
        <f>'Emp and GVA'!N71*1000/'Emp and GVA'!N33</f>
        <v>55396.276892208225</v>
      </c>
      <c r="N34">
        <f>'Emp and GVA'!O71*1000/'Emp and GVA'!O33</f>
        <v>52419.302601748888</v>
      </c>
      <c r="O34">
        <f>'Emp and GVA'!P71*1000/'Emp and GVA'!P33</f>
        <v>49537.231804795963</v>
      </c>
      <c r="P34">
        <f>'Emp and GVA'!Q71*1000/'Emp and GVA'!Q33</f>
        <v>48835.907536021557</v>
      </c>
      <c r="Q34">
        <f>'Emp and GVA'!R71*1000/'Emp and GVA'!R33</f>
        <v>48166.61536883143</v>
      </c>
    </row>
    <row r="35" spans="1:17">
      <c r="A35" s="7" t="s">
        <v>75</v>
      </c>
      <c r="B35" s="6" t="s">
        <v>30</v>
      </c>
      <c r="C35">
        <f>'Emp and GVA'!D72*1000/'Emp and GVA'!D34</f>
        <v>78126.951092611853</v>
      </c>
      <c r="D35">
        <f>'Emp and GVA'!E72*1000/'Emp and GVA'!E34</f>
        <v>80620.573355817876</v>
      </c>
      <c r="E35">
        <f>'Emp and GVA'!F72*1000/'Emp and GVA'!F34</f>
        <v>77638.376383763825</v>
      </c>
      <c r="F35">
        <f>'Emp and GVA'!G72*1000/'Emp and GVA'!G34</f>
        <v>80064.766839378237</v>
      </c>
      <c r="G35">
        <f>'Emp and GVA'!H72*1000/'Emp and GVA'!H34</f>
        <v>80898.315658140986</v>
      </c>
      <c r="H35">
        <f>'Emp and GVA'!I72*1000/'Emp and GVA'!I34</f>
        <v>78659.01540320144</v>
      </c>
      <c r="I35">
        <f>'Emp and GVA'!J72*1000/'Emp and GVA'!J34</f>
        <v>74719.039825422806</v>
      </c>
      <c r="J35">
        <f>'Emp and GVA'!K72*1000/'Emp and GVA'!K34</f>
        <v>76138.996138996139</v>
      </c>
      <c r="K35">
        <f>'Emp and GVA'!L72*1000/'Emp and GVA'!L34</f>
        <v>74625.13199577613</v>
      </c>
      <c r="L35">
        <f>'Emp and GVA'!M72*1000/'Emp and GVA'!M34</f>
        <v>73787.918071039676</v>
      </c>
      <c r="M35">
        <f>'Emp and GVA'!N72*1000/'Emp and GVA'!N34</f>
        <v>70766.93968726731</v>
      </c>
      <c r="N35">
        <f>'Emp and GVA'!O72*1000/'Emp and GVA'!O34</f>
        <v>69149.922720247283</v>
      </c>
      <c r="O35">
        <f>'Emp and GVA'!P72*1000/'Emp and GVA'!P34</f>
        <v>64768.946395563762</v>
      </c>
      <c r="P35">
        <f>'Emp and GVA'!Q72*1000/'Emp and GVA'!Q34</f>
        <v>58332.903225806454</v>
      </c>
      <c r="Q35">
        <f>'Emp and GVA'!R72*1000/'Emp and GVA'!R34</f>
        <v>52980.86606243706</v>
      </c>
    </row>
    <row r="36" spans="1:17">
      <c r="B36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209"/>
  <sheetViews>
    <sheetView zoomScale="55" zoomScaleNormal="55" workbookViewId="0">
      <pane xSplit="1" ySplit="2" topLeftCell="B21" activePane="bottomRight" state="frozen"/>
      <selection pane="topRight" activeCell="B1" sqref="B1"/>
      <selection pane="bottomLeft" activeCell="A2" sqref="A2"/>
      <selection pane="bottomRight" activeCell="G54" sqref="G54"/>
    </sheetView>
  </sheetViews>
  <sheetFormatPr defaultRowHeight="15"/>
  <cols>
    <col min="1" max="1" width="36.140625" customWidth="1"/>
    <col min="2" max="2" width="11.140625" bestFit="1" customWidth="1"/>
    <col min="3" max="3" width="11.5703125" bestFit="1" customWidth="1"/>
    <col min="4" max="4" width="10.5703125" bestFit="1" customWidth="1"/>
    <col min="6" max="6" width="9.7109375" bestFit="1" customWidth="1"/>
    <col min="7" max="9" width="9.5703125" bestFit="1" customWidth="1"/>
    <col min="10" max="10" width="11.140625" customWidth="1"/>
    <col min="11" max="11" width="10.5703125" customWidth="1"/>
    <col min="12" max="12" width="10.85546875" customWidth="1"/>
    <col min="13" max="13" width="10.42578125" customWidth="1"/>
    <col min="14" max="14" width="9.5703125" bestFit="1" customWidth="1"/>
    <col min="15" max="15" width="11.7109375" customWidth="1"/>
    <col min="16" max="18" width="11.85546875" customWidth="1"/>
    <col min="19" max="19" width="9.5703125" bestFit="1" customWidth="1"/>
    <col min="20" max="20" width="14" customWidth="1"/>
    <col min="21" max="22" width="13.28515625" customWidth="1"/>
    <col min="23" max="23" width="12.140625" bestFit="1" customWidth="1"/>
    <col min="24" max="24" width="11.7109375" bestFit="1" customWidth="1"/>
    <col min="28" max="28" width="10.28515625" bestFit="1" customWidth="1"/>
    <col min="29" max="29" width="14.85546875" bestFit="1" customWidth="1"/>
    <col min="30" max="30" width="15.85546875" bestFit="1" customWidth="1"/>
    <col min="31" max="31" width="14.85546875" bestFit="1" customWidth="1"/>
    <col min="32" max="32" width="12.85546875" customWidth="1"/>
    <col min="38" max="38" width="13" customWidth="1"/>
    <col min="45" max="45" width="9.7109375" bestFit="1" customWidth="1"/>
    <col min="48" max="48" width="18.28515625" customWidth="1"/>
    <col min="49" max="49" width="11.28515625" customWidth="1"/>
    <col min="50" max="50" width="9.85546875" customWidth="1"/>
    <col min="51" max="51" width="10.140625" customWidth="1"/>
    <col min="52" max="52" width="13.140625" bestFit="1" customWidth="1"/>
    <col min="76" max="76" width="21.5703125" customWidth="1"/>
  </cols>
  <sheetData>
    <row r="1" spans="1:67" ht="18.75">
      <c r="A1" s="12"/>
      <c r="B1" s="82" t="s">
        <v>40</v>
      </c>
      <c r="C1" s="14"/>
      <c r="D1" s="14"/>
      <c r="E1" s="14"/>
      <c r="F1" s="13" t="s">
        <v>41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5"/>
    </row>
    <row r="2" spans="1:67">
      <c r="A2" s="16"/>
      <c r="B2" s="80" t="s">
        <v>42</v>
      </c>
      <c r="C2" s="80" t="s">
        <v>43</v>
      </c>
      <c r="D2" s="81" t="s">
        <v>44</v>
      </c>
      <c r="E2" s="17"/>
      <c r="F2" s="17">
        <v>1998</v>
      </c>
      <c r="G2" s="17">
        <v>1999</v>
      </c>
      <c r="H2" s="17">
        <v>2000</v>
      </c>
      <c r="I2" s="17">
        <v>2001</v>
      </c>
      <c r="J2" s="17">
        <v>2002</v>
      </c>
      <c r="K2" s="17">
        <v>2003</v>
      </c>
      <c r="L2" s="17">
        <v>2004</v>
      </c>
      <c r="M2" s="17">
        <v>2005</v>
      </c>
      <c r="N2" s="17">
        <v>2006</v>
      </c>
      <c r="O2" s="17">
        <v>2007</v>
      </c>
      <c r="P2" s="17">
        <v>2008</v>
      </c>
      <c r="Q2" s="17">
        <v>2009</v>
      </c>
      <c r="R2" s="17">
        <v>2010</v>
      </c>
      <c r="S2" s="17">
        <v>2011</v>
      </c>
      <c r="T2" s="17">
        <v>2012</v>
      </c>
      <c r="U2" s="17"/>
      <c r="V2" t="s">
        <v>77</v>
      </c>
      <c r="W2" t="s">
        <v>76</v>
      </c>
      <c r="X2" t="s">
        <v>78</v>
      </c>
      <c r="Y2" s="17"/>
      <c r="Z2" s="17"/>
      <c r="AA2" s="17"/>
      <c r="AB2" s="17"/>
      <c r="AC2" s="17" t="s">
        <v>45</v>
      </c>
      <c r="AD2" s="17" t="s">
        <v>43</v>
      </c>
      <c r="AE2" s="74" t="s">
        <v>46</v>
      </c>
      <c r="AF2" s="17"/>
      <c r="AG2" s="19"/>
      <c r="AM2" s="20"/>
      <c r="AN2" s="21"/>
      <c r="AT2" s="1"/>
    </row>
    <row r="3" spans="1:67">
      <c r="A3" s="22" t="s">
        <v>2</v>
      </c>
      <c r="B3" s="47">
        <f>Productivity!H4/Productivity!C4-1</f>
        <v>0.18327866320660502</v>
      </c>
      <c r="C3" s="47">
        <f>Productivity!L4/Productivity!H4-1</f>
        <v>2.0472840911901491E-2</v>
      </c>
      <c r="D3" s="74">
        <f>Productivity!Q4/Productivity!L4-1</f>
        <v>0.14093175758151699</v>
      </c>
      <c r="E3" s="17"/>
      <c r="F3" s="23">
        <f>[1]Sheet2!U46</f>
        <v>1</v>
      </c>
      <c r="G3" s="23">
        <v>1</v>
      </c>
      <c r="H3" s="23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N3" s="23">
        <v>1</v>
      </c>
      <c r="O3" s="23">
        <v>0.99999999999999989</v>
      </c>
      <c r="P3" s="23">
        <v>1</v>
      </c>
      <c r="Q3" s="23">
        <v>1</v>
      </c>
      <c r="R3" s="23">
        <v>1</v>
      </c>
      <c r="S3" s="23">
        <v>1</v>
      </c>
      <c r="T3" s="23">
        <v>1</v>
      </c>
      <c r="U3" s="17"/>
      <c r="V3" s="74"/>
      <c r="W3" s="74"/>
      <c r="X3" s="74"/>
      <c r="Y3" s="17"/>
      <c r="Z3" s="17"/>
      <c r="AA3" s="17"/>
      <c r="AB3" s="17"/>
      <c r="AC3" s="17"/>
      <c r="AD3" s="17"/>
      <c r="AE3" s="74"/>
      <c r="AF3" s="17"/>
      <c r="AG3" s="19"/>
      <c r="AM3" s="24"/>
      <c r="AN3" s="10"/>
      <c r="AT3" s="1"/>
      <c r="AX3" s="1"/>
    </row>
    <row r="4" spans="1:67">
      <c r="A4" s="16" t="s">
        <v>3</v>
      </c>
      <c r="B4" s="47">
        <f>Productivity!H5/Productivity!C5-1</f>
        <v>0.22360727759870036</v>
      </c>
      <c r="C4" s="47">
        <f>Productivity!L5/Productivity!H5-1</f>
        <v>-0.30306697658213722</v>
      </c>
      <c r="D4" s="74">
        <f>Productivity!Q5/Productivity!L5-1</f>
        <v>-0.15536498643705043</v>
      </c>
      <c r="E4" s="17"/>
      <c r="F4" s="23">
        <f>'Emp and GVA'!U42</f>
        <v>5.3530993095293869E-2</v>
      </c>
      <c r="G4" s="23">
        <f>'Emp and GVA'!V42</f>
        <v>4.8521468461045499E-2</v>
      </c>
      <c r="H4" s="23">
        <f>'Emp and GVA'!W42</f>
        <v>4.5286438785038172E-2</v>
      </c>
      <c r="I4" s="23">
        <f>'Emp and GVA'!X42</f>
        <v>4.2232512964601003E-2</v>
      </c>
      <c r="J4" s="23">
        <f>'Emp and GVA'!Y42</f>
        <v>3.9137090933034829E-2</v>
      </c>
      <c r="K4" s="23">
        <f>'Emp and GVA'!Z42</f>
        <v>3.9752411524464855E-2</v>
      </c>
      <c r="L4" s="23">
        <f>'Emp and GVA'!AA42</f>
        <v>4.1846534691289169E-2</v>
      </c>
      <c r="M4" s="23">
        <f>'Emp and GVA'!AB42</f>
        <v>3.1327748159431325E-2</v>
      </c>
      <c r="N4" s="23">
        <f>'Emp and GVA'!AC42</f>
        <v>2.4208876125469958E-2</v>
      </c>
      <c r="O4" s="23">
        <f>'Emp and GVA'!AD42</f>
        <v>2.2175748727459258E-2</v>
      </c>
      <c r="P4" s="23">
        <f>'Emp and GVA'!AE42</f>
        <v>2.2889020928236616E-2</v>
      </c>
      <c r="Q4" s="23">
        <f>'Emp and GVA'!AF42</f>
        <v>2.0119019740195334E-2</v>
      </c>
      <c r="R4" s="23">
        <f>'Emp and GVA'!AG42</f>
        <v>1.9643701499179485E-2</v>
      </c>
      <c r="S4" s="23">
        <f>'Emp and GVA'!AH42</f>
        <v>1.8680716657761425E-2</v>
      </c>
      <c r="T4" s="23">
        <f>'Emp and GVA'!AI42</f>
        <v>1.4807197252300392E-2</v>
      </c>
      <c r="U4" s="17"/>
      <c r="V4" s="74">
        <f>AVERAGE(F4:K4)</f>
        <v>4.4743485960579706E-2</v>
      </c>
      <c r="W4" s="74">
        <f>AVERAGE(K4:O4)</f>
        <v>3.1862263845622914E-2</v>
      </c>
      <c r="X4" s="74">
        <f>AVERAGE(O4:T4)</f>
        <v>1.9719234134188756E-2</v>
      </c>
      <c r="Y4" s="17"/>
      <c r="Z4" s="17"/>
      <c r="AA4" s="17"/>
      <c r="AB4" s="17"/>
      <c r="AC4" s="74">
        <f>V4*B4</f>
        <v>1.0004969085920898E-2</v>
      </c>
      <c r="AD4" s="74">
        <f>W4*C4</f>
        <v>-9.656399970755276E-3</v>
      </c>
      <c r="AE4" s="74">
        <f>X4*D4</f>
        <v>-3.0636785438072581E-3</v>
      </c>
      <c r="AF4" s="17"/>
      <c r="AG4" s="19"/>
      <c r="AM4" s="9"/>
      <c r="AN4" s="10"/>
      <c r="AT4" s="25"/>
      <c r="AX4" s="1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>
      <c r="A5" s="16"/>
      <c r="B5" s="47"/>
      <c r="C5" s="47"/>
      <c r="D5" s="74"/>
      <c r="E5" s="17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17"/>
      <c r="V5" s="74"/>
      <c r="W5" s="74"/>
      <c r="X5" s="74"/>
      <c r="Y5" s="17"/>
      <c r="Z5" s="17"/>
      <c r="AA5" s="17"/>
      <c r="AB5" s="17"/>
      <c r="AC5" s="74"/>
      <c r="AD5" s="74"/>
      <c r="AE5" s="74"/>
      <c r="AF5" s="17"/>
      <c r="AG5" s="19"/>
      <c r="AM5" s="9"/>
      <c r="AN5" s="10"/>
      <c r="AT5" s="25"/>
      <c r="AX5" s="1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>
      <c r="A6" s="26" t="s">
        <v>4</v>
      </c>
      <c r="B6" s="47">
        <f>Productivity!H7/Productivity!C7-1</f>
        <v>0.20658700987523848</v>
      </c>
      <c r="C6" s="47">
        <f>Productivity!L7/Productivity!H7-1</f>
        <v>0.1131312626502412</v>
      </c>
      <c r="D6" s="74">
        <f>Productivity!Q7/Productivity!L7-1</f>
        <v>7.958152498412896E-2</v>
      </c>
      <c r="E6" s="17"/>
      <c r="F6" s="23">
        <f>'Emp and GVA'!U44</f>
        <v>5.3441756182444872E-2</v>
      </c>
      <c r="G6" s="23">
        <f>'Emp and GVA'!V44</f>
        <v>5.0972972423123479E-2</v>
      </c>
      <c r="H6" s="23">
        <f>'Emp and GVA'!W44</f>
        <v>4.609201926069683E-2</v>
      </c>
      <c r="I6" s="23">
        <f>'Emp and GVA'!X44</f>
        <v>4.6108885304473005E-2</v>
      </c>
      <c r="J6" s="23">
        <f>'Emp and GVA'!Y44</f>
        <v>4.5326595114242446E-2</v>
      </c>
      <c r="K6" s="23">
        <f>'Emp and GVA'!Z44</f>
        <v>4.5425651945905574E-2</v>
      </c>
      <c r="L6" s="23">
        <f>'Emp and GVA'!AA44</f>
        <v>4.6927408448767222E-2</v>
      </c>
      <c r="M6" s="23">
        <f>'Emp and GVA'!AB44</f>
        <v>4.4826460668044826E-2</v>
      </c>
      <c r="N6" s="23">
        <f>'Emp and GVA'!AC44</f>
        <v>4.3707773199594901E-2</v>
      </c>
      <c r="O6" s="23">
        <f>'Emp and GVA'!AD44</f>
        <v>4.2201002249141778E-2</v>
      </c>
      <c r="P6" s="23">
        <f>'Emp and GVA'!AE44</f>
        <v>4.0938799762329177E-2</v>
      </c>
      <c r="Q6" s="23">
        <f>'Emp and GVA'!AF44</f>
        <v>4.0685741049412479E-2</v>
      </c>
      <c r="R6" s="23">
        <f>'Emp and GVA'!AG44</f>
        <v>4.2430395238227683E-2</v>
      </c>
      <c r="S6" s="23">
        <f>'Emp and GVA'!AH44</f>
        <v>4.4693039708358979E-2</v>
      </c>
      <c r="T6" s="23">
        <f>'Emp and GVA'!AI44</f>
        <v>4.392420973390062E-2</v>
      </c>
      <c r="U6" s="17"/>
      <c r="V6" s="74">
        <f t="shared" ref="V6:V34" si="0">AVERAGE(F6:K6)</f>
        <v>4.7894646705147703E-2</v>
      </c>
      <c r="W6" s="74">
        <f t="shared" ref="W6:W34" si="1">AVERAGE(K6:O6)</f>
        <v>4.4617659302290863E-2</v>
      </c>
      <c r="X6" s="74">
        <f t="shared" ref="X6:X34" si="2">AVERAGE(O6:T6)</f>
        <v>4.2478864623561784E-2</v>
      </c>
      <c r="Y6" s="17"/>
      <c r="Z6" s="17"/>
      <c r="AA6" s="17"/>
      <c r="AB6" s="17"/>
      <c r="AC6" s="74">
        <f t="shared" ref="AC6:AE15" si="3">V6*B6</f>
        <v>9.8944118518474074E-3</v>
      </c>
      <c r="AD6" s="74">
        <f t="shared" si="3"/>
        <v>5.0476521333664452E-3</v>
      </c>
      <c r="AE6" s="74">
        <f t="shared" si="3"/>
        <v>3.3805328263374138E-3</v>
      </c>
      <c r="AF6" s="17"/>
      <c r="AG6" s="19"/>
      <c r="AM6" s="9"/>
      <c r="AN6" s="10"/>
      <c r="AT6" s="25"/>
      <c r="AX6" s="1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>
      <c r="A7" s="26" t="s">
        <v>5</v>
      </c>
      <c r="B7" s="47">
        <f>Productivity!H8/Productivity!C8-1</f>
        <v>-2.2817631301431773E-2</v>
      </c>
      <c r="C7" s="47">
        <f>Productivity!L8/Productivity!H8-1</f>
        <v>-0.34713887187861459</v>
      </c>
      <c r="D7" s="74">
        <f>Productivity!Q8/Productivity!L8-1</f>
        <v>0.6675045966444495</v>
      </c>
      <c r="E7" s="17"/>
      <c r="F7" s="23">
        <f>'Emp and GVA'!U45</f>
        <v>9.113319724704123E-3</v>
      </c>
      <c r="G7" s="23">
        <f>'Emp and GVA'!V45</f>
        <v>7.3545118862339406E-3</v>
      </c>
      <c r="H7" s="23">
        <f>'Emp and GVA'!W45</f>
        <v>5.3186620040645196E-3</v>
      </c>
      <c r="I7" s="23">
        <f>'Emp and GVA'!X45</f>
        <v>5.480687514091958E-3</v>
      </c>
      <c r="J7" s="23">
        <f>'Emp and GVA'!Y45</f>
        <v>3.7202870876407454E-3</v>
      </c>
      <c r="K7" s="23">
        <f>'Emp and GVA'!Z45</f>
        <v>3.2895259586504999E-3</v>
      </c>
      <c r="L7" s="23">
        <f>'Emp and GVA'!AA45</f>
        <v>3.2089728994598231E-3</v>
      </c>
      <c r="M7" s="23">
        <f>'Emp and GVA'!AB45</f>
        <v>2.6910383346026912E-3</v>
      </c>
      <c r="N7" s="23">
        <f>'Emp and GVA'!AC45</f>
        <v>1.9214494804456097E-3</v>
      </c>
      <c r="O7" s="23">
        <f>'Emp and GVA'!AD45</f>
        <v>1.5060042878375357E-3</v>
      </c>
      <c r="P7" s="23">
        <f>'Emp and GVA'!AE45</f>
        <v>1.4062190532778769E-3</v>
      </c>
      <c r="Q7" s="23">
        <f>'Emp and GVA'!AF45</f>
        <v>1.2122380945821223E-3</v>
      </c>
      <c r="R7" s="23">
        <f>'Emp and GVA'!AG45</f>
        <v>1.126470670041443E-3</v>
      </c>
      <c r="S7" s="23">
        <f>'Emp and GVA'!AH45</f>
        <v>8.9954211277417436E-4</v>
      </c>
      <c r="T7" s="23">
        <f>'Emp and GVA'!AI45</f>
        <v>7.3263027712244333E-4</v>
      </c>
      <c r="U7" s="17"/>
      <c r="V7" s="74">
        <f t="shared" si="0"/>
        <v>5.7128323625642964E-3</v>
      </c>
      <c r="W7" s="74">
        <f t="shared" si="1"/>
        <v>2.5233981921992314E-3</v>
      </c>
      <c r="X7" s="74">
        <f t="shared" si="2"/>
        <v>1.1471840826059326E-3</v>
      </c>
      <c r="Y7" s="17"/>
      <c r="Z7" s="17"/>
      <c r="AA7" s="17"/>
      <c r="AB7" s="17"/>
      <c r="AC7" s="74">
        <f t="shared" si="3"/>
        <v>-1.3035330253587953E-4</v>
      </c>
      <c r="AD7" s="74">
        <f t="shared" si="3"/>
        <v>-8.7596960174057663E-4</v>
      </c>
      <c r="AE7" s="74">
        <f t="shared" si="3"/>
        <v>7.6575064833680584E-4</v>
      </c>
      <c r="AF7" s="17"/>
      <c r="AG7" s="19"/>
      <c r="AM7" s="9"/>
      <c r="AN7" s="10"/>
      <c r="AT7" s="25"/>
      <c r="AX7" s="1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>
      <c r="A8" s="26" t="s">
        <v>6</v>
      </c>
      <c r="B8" s="47">
        <f>Productivity!H9/Productivity!C9-1</f>
        <v>-2.0839359996412177E-2</v>
      </c>
      <c r="C8" s="47">
        <f>Productivity!L9/Productivity!H9-1</f>
        <v>0.18370228145470957</v>
      </c>
      <c r="D8" s="74">
        <f>Productivity!Q9/Productivity!L9-1</f>
        <v>0.26045751633986947</v>
      </c>
      <c r="E8" s="17"/>
      <c r="F8" s="23">
        <f>'Emp and GVA'!U46</f>
        <v>1.0373791118696249E-2</v>
      </c>
      <c r="G8" s="23">
        <f>'Emp and GVA'!V46</f>
        <v>9.6229159673268429E-3</v>
      </c>
      <c r="H8" s="23">
        <f>'Emp and GVA'!W46</f>
        <v>8.3212801406104108E-3</v>
      </c>
      <c r="I8" s="23">
        <f>'Emp and GVA'!X46</f>
        <v>8.1603274537350185E-3</v>
      </c>
      <c r="J8" s="23">
        <f>'Emp and GVA'!Y46</f>
        <v>7.8768025284783032E-3</v>
      </c>
      <c r="K8" s="23">
        <f>'Emp and GVA'!Z46</f>
        <v>7.405406264401608E-3</v>
      </c>
      <c r="L8" s="23">
        <f>'Emp and GVA'!AA46</f>
        <v>7.4494013737460172E-3</v>
      </c>
      <c r="M8" s="23">
        <f>'Emp and GVA'!AB46</f>
        <v>7.5073441410075077E-3</v>
      </c>
      <c r="N8" s="23">
        <f>'Emp and GVA'!AC46</f>
        <v>7.2626628376409874E-3</v>
      </c>
      <c r="O8" s="23">
        <f>'Emp and GVA'!AD46</f>
        <v>7.0433650317641957E-3</v>
      </c>
      <c r="P8" s="23">
        <f>'Emp and GVA'!AE46</f>
        <v>6.2124513104905264E-3</v>
      </c>
      <c r="Q8" s="23">
        <f>'Emp and GVA'!AF46</f>
        <v>5.2966539473502956E-3</v>
      </c>
      <c r="R8" s="23">
        <f>'Emp and GVA'!AG46</f>
        <v>5.0482574472227627E-3</v>
      </c>
      <c r="S8" s="23">
        <f>'Emp and GVA'!AH46</f>
        <v>4.7411956470277909E-3</v>
      </c>
      <c r="T8" s="23">
        <f>'Emp and GVA'!AI46</f>
        <v>4.4831595856942175E-3</v>
      </c>
      <c r="U8" s="17"/>
      <c r="V8" s="74">
        <f t="shared" si="0"/>
        <v>8.6267539122080721E-3</v>
      </c>
      <c r="W8" s="74">
        <f t="shared" si="1"/>
        <v>7.3336359297120641E-3</v>
      </c>
      <c r="X8" s="74">
        <f t="shared" si="2"/>
        <v>5.4708471615916307E-3</v>
      </c>
      <c r="Y8" s="17"/>
      <c r="Z8" s="17"/>
      <c r="AA8" s="17"/>
      <c r="AB8" s="17"/>
      <c r="AC8" s="74">
        <f t="shared" si="3"/>
        <v>-1.7977603037696115E-4</v>
      </c>
      <c r="AD8" s="74">
        <f t="shared" si="3"/>
        <v>1.3472056516463363E-3</v>
      </c>
      <c r="AE8" s="74">
        <f t="shared" si="3"/>
        <v>1.4249232639831806E-3</v>
      </c>
      <c r="AF8" s="17"/>
      <c r="AG8" s="19"/>
      <c r="AM8" s="9"/>
      <c r="AN8" s="10"/>
      <c r="AT8" s="25"/>
      <c r="AX8" s="1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>
      <c r="A9" s="26" t="s">
        <v>7</v>
      </c>
      <c r="B9" s="47">
        <f>Productivity!H10/Productivity!C10-1</f>
        <v>0.30331358110096729</v>
      </c>
      <c r="C9" s="47">
        <f>Productivity!L10/Productivity!H10-1</f>
        <v>0.69376257545271613</v>
      </c>
      <c r="D9" s="74">
        <f>Productivity!Q10/Productivity!L10-1</f>
        <v>0.30615942028985499</v>
      </c>
      <c r="E9" s="17"/>
      <c r="F9" s="23">
        <f>'Emp and GVA'!U47</f>
        <v>2.0089460005131121E-2</v>
      </c>
      <c r="G9" s="23">
        <f>'Emp and GVA'!V47</f>
        <v>1.7781032886773067E-2</v>
      </c>
      <c r="H9" s="23">
        <f>'Emp and GVA'!W47</f>
        <v>1.893114117797836E-2</v>
      </c>
      <c r="I9" s="23">
        <f>'Emp and GVA'!X47</f>
        <v>1.7812234420798861E-2</v>
      </c>
      <c r="J9" s="23">
        <f>'Emp and GVA'!Y47</f>
        <v>1.5202146572726675E-2</v>
      </c>
      <c r="K9" s="23">
        <f>'Emp and GVA'!Z47</f>
        <v>1.4103643904842119E-2</v>
      </c>
      <c r="L9" s="23">
        <f>'Emp and GVA'!AA47</f>
        <v>1.3546449882719681E-2</v>
      </c>
      <c r="M9" s="23">
        <f>'Emp and GVA'!AB47</f>
        <v>1.2722590940412722E-2</v>
      </c>
      <c r="N9" s="23">
        <f>'Emp and GVA'!AC47</f>
        <v>1.195183196681511E-2</v>
      </c>
      <c r="O9" s="23">
        <f>'Emp and GVA'!AD47</f>
        <v>1.2100645806205526E-2</v>
      </c>
      <c r="P9" s="23">
        <f>'Emp and GVA'!AE47</f>
        <v>1.4854426619132501E-2</v>
      </c>
      <c r="Q9" s="23">
        <f>'Emp and GVA'!AF47</f>
        <v>1.2928243770060474E-2</v>
      </c>
      <c r="R9" s="23">
        <f>'Emp and GVA'!AG47</f>
        <v>1.5666286540761548E-2</v>
      </c>
      <c r="S9" s="23">
        <f>'Emp and GVA'!AH47</f>
        <v>1.6090305911953089E-2</v>
      </c>
      <c r="T9" s="23">
        <f>'Emp and GVA'!AI47</f>
        <v>1.7307550124681575E-2</v>
      </c>
      <c r="U9" s="17"/>
      <c r="V9" s="74">
        <f t="shared" si="0"/>
        <v>1.7319943161375032E-2</v>
      </c>
      <c r="W9" s="74">
        <f t="shared" si="1"/>
        <v>1.2885032500199031E-2</v>
      </c>
      <c r="X9" s="74">
        <f t="shared" si="2"/>
        <v>1.4824576462132451E-2</v>
      </c>
      <c r="Y9" s="17"/>
      <c r="Z9" s="17"/>
      <c r="AA9" s="17"/>
      <c r="AB9" s="17"/>
      <c r="AC9" s="74">
        <f t="shared" si="3"/>
        <v>5.2533739847418692E-3</v>
      </c>
      <c r="AD9" s="74">
        <f t="shared" si="3"/>
        <v>8.9391533321300301E-3</v>
      </c>
      <c r="AE9" s="74">
        <f t="shared" si="3"/>
        <v>4.5386837356891007E-3</v>
      </c>
      <c r="AF9" s="17"/>
      <c r="AG9" s="19"/>
      <c r="AM9" s="9"/>
      <c r="AN9" s="10"/>
      <c r="AT9" s="25"/>
      <c r="AX9" s="1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>
      <c r="A10" s="26" t="s">
        <v>8</v>
      </c>
      <c r="B10" s="47">
        <f>Productivity!H11/Productivity!C11-1</f>
        <v>0.1345807948941109</v>
      </c>
      <c r="C10" s="47">
        <f>Productivity!L11/Productivity!H11-1</f>
        <v>0.17357153858000918</v>
      </c>
      <c r="D10" s="74">
        <f>Productivity!Q11/Productivity!L11-1</f>
        <v>-6.0751820248410415E-2</v>
      </c>
      <c r="E10" s="17"/>
      <c r="F10" s="23">
        <f>'Emp and GVA'!U48</f>
        <v>1.2816651607937624E-2</v>
      </c>
      <c r="G10" s="23">
        <f>'Emp and GVA'!V48</f>
        <v>1.1830286754758054E-2</v>
      </c>
      <c r="H10" s="23">
        <f>'Emp and GVA'!W48</f>
        <v>1.1095040187480547E-2</v>
      </c>
      <c r="I10" s="23">
        <f>'Emp and GVA'!X48</f>
        <v>1.0519104358534089E-2</v>
      </c>
      <c r="J10" s="23">
        <f>'Emp and GVA'!Y48</f>
        <v>9.4241785737802074E-3</v>
      </c>
      <c r="K10" s="23">
        <f>'Emp and GVA'!Z48</f>
        <v>9.5984235701686085E-3</v>
      </c>
      <c r="L10" s="23">
        <f>'Emp and GVA'!AA48</f>
        <v>9.2143364684489203E-3</v>
      </c>
      <c r="M10" s="23">
        <f>'Emp and GVA'!AB48</f>
        <v>8.7984622638087977E-3</v>
      </c>
      <c r="N10" s="23">
        <f>'Emp and GVA'!AC48</f>
        <v>8.5043215271708213E-3</v>
      </c>
      <c r="O10" s="23">
        <f>'Emp and GVA'!AD48</f>
        <v>8.352076181457075E-3</v>
      </c>
      <c r="P10" s="23">
        <f>'Emp and GVA'!AE48</f>
        <v>7.209348385818974E-3</v>
      </c>
      <c r="Q10" s="23">
        <f>'Emp and GVA'!AF48</f>
        <v>5.2691030815643384E-3</v>
      </c>
      <c r="R10" s="23">
        <f>'Emp and GVA'!AG48</f>
        <v>5.340305398714989E-3</v>
      </c>
      <c r="S10" s="23">
        <f>'Emp and GVA'!AH48</f>
        <v>4.8426477650098405E-3</v>
      </c>
      <c r="T10" s="23">
        <f>'Emp and GVA'!AI48</f>
        <v>4.4562740709374309E-3</v>
      </c>
      <c r="U10" s="17"/>
      <c r="V10" s="74">
        <f t="shared" si="0"/>
        <v>1.088061417544319E-2</v>
      </c>
      <c r="W10" s="74">
        <f t="shared" si="1"/>
        <v>8.893524002210846E-3</v>
      </c>
      <c r="X10" s="74">
        <f t="shared" si="2"/>
        <v>5.9116258139171084E-3</v>
      </c>
      <c r="Y10" s="17"/>
      <c r="Z10" s="17"/>
      <c r="AA10" s="17"/>
      <c r="AB10" s="17"/>
      <c r="AC10" s="74">
        <f t="shared" si="3"/>
        <v>1.4643217046672755E-3</v>
      </c>
      <c r="AD10" s="74">
        <f t="shared" si="3"/>
        <v>1.5436626444619774E-3</v>
      </c>
      <c r="AE10" s="74">
        <f t="shared" si="3"/>
        <v>-3.591420288229551E-4</v>
      </c>
      <c r="AF10" s="17"/>
      <c r="AG10" s="19"/>
      <c r="AM10" s="9"/>
      <c r="AN10" s="10"/>
      <c r="AT10" s="25"/>
      <c r="AX10" s="1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>
      <c r="A11" s="26" t="s">
        <v>35</v>
      </c>
      <c r="B11" s="47">
        <f>Productivity!H12/Productivity!C12-1</f>
        <v>0.658919551382666</v>
      </c>
      <c r="C11" s="47">
        <f>Productivity!L12/Productivity!H12-1</f>
        <v>-0.35224458806977543</v>
      </c>
      <c r="D11" s="74">
        <f>Productivity!Q12/Productivity!L12-1</f>
        <v>0.63668465492813531</v>
      </c>
      <c r="E11" s="17"/>
      <c r="F11" s="23">
        <f>'Emp and GVA'!U49</f>
        <v>5.9788731608829991E-2</v>
      </c>
      <c r="G11" s="23">
        <f>'Emp and GVA'!V49</f>
        <v>7.4043557427243223E-2</v>
      </c>
      <c r="H11" s="23">
        <f>'Emp and GVA'!W49</f>
        <v>7.3820465405811164E-2</v>
      </c>
      <c r="I11" s="23">
        <f>'Emp and GVA'!X49</f>
        <v>8.044990200669476E-2</v>
      </c>
      <c r="J11" s="23">
        <f>'Emp and GVA'!Y49</f>
        <v>9.8801606637255554E-2</v>
      </c>
      <c r="K11" s="23">
        <f>'Emp and GVA'!Z49</f>
        <v>0.10040999888759991</v>
      </c>
      <c r="L11" s="23">
        <f>'Emp and GVA'!AA49</f>
        <v>8.2837343276055714E-2</v>
      </c>
      <c r="M11" s="23">
        <f>'Emp and GVA'!AB49</f>
        <v>7.7147934573677149E-2</v>
      </c>
      <c r="N11" s="23">
        <f>'Emp and GVA'!AC49</f>
        <v>7.6629070073944594E-2</v>
      </c>
      <c r="O11" s="23">
        <f>'Emp and GVA'!AD49</f>
        <v>6.4074234831445892E-2</v>
      </c>
      <c r="P11" s="23">
        <f>'Emp and GVA'!AE49</f>
        <v>5.2743117448999802E-2</v>
      </c>
      <c r="Q11" s="23">
        <f>'Emp and GVA'!AF49</f>
        <v>7.4084278098439246E-2</v>
      </c>
      <c r="R11" s="23">
        <f>'Emp and GVA'!AG49</f>
        <v>9.5457959002030426E-2</v>
      </c>
      <c r="S11" s="23">
        <f>'Emp and GVA'!AH49</f>
        <v>0.10167531264161025</v>
      </c>
      <c r="T11" s="23">
        <f>'Emp and GVA'!AI49</f>
        <v>0.10279004429388557</v>
      </c>
      <c r="U11" s="17"/>
      <c r="V11" s="74">
        <f t="shared" si="0"/>
        <v>8.1219043662239102E-2</v>
      </c>
      <c r="W11" s="74">
        <f t="shared" si="1"/>
        <v>8.021971632854466E-2</v>
      </c>
      <c r="X11" s="74">
        <f t="shared" si="2"/>
        <v>8.1804157719401874E-2</v>
      </c>
      <c r="Y11" s="17"/>
      <c r="Z11" s="17"/>
      <c r="AA11" s="17"/>
      <c r="AB11" s="17"/>
      <c r="AC11" s="74">
        <f t="shared" si="3"/>
        <v>5.3516815813651752E-2</v>
      </c>
      <c r="AD11" s="74">
        <f t="shared" si="3"/>
        <v>-2.8256960933222452E-2</v>
      </c>
      <c r="AE11" s="74">
        <f t="shared" si="3"/>
        <v>5.2083451929264141E-2</v>
      </c>
      <c r="AF11" s="17"/>
      <c r="AG11" s="19"/>
      <c r="AM11" s="9"/>
      <c r="AN11" s="10"/>
      <c r="AT11" s="25"/>
      <c r="AX11" s="1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>
      <c r="A12" s="26" t="s">
        <v>10</v>
      </c>
      <c r="B12" s="47">
        <f>Productivity!H13/Productivity!C13-1</f>
        <v>-7.2477159932634705E-2</v>
      </c>
      <c r="C12" s="47">
        <f>Productivity!L13/Productivity!H13-1</f>
        <v>9.4927494861840378E-2</v>
      </c>
      <c r="D12" s="74">
        <f>Productivity!Q13/Productivity!L13-1</f>
        <v>3.494611534472658E-2</v>
      </c>
      <c r="E12" s="17"/>
      <c r="F12" s="23">
        <f>'Emp and GVA'!U50</f>
        <v>9.8049057992838744E-3</v>
      </c>
      <c r="G12" s="23">
        <f>'Emp and GVA'!V50</f>
        <v>9.2567162053566882E-3</v>
      </c>
      <c r="H12" s="23">
        <f>'Emp and GVA'!W50</f>
        <v>8.9346198209414307E-3</v>
      </c>
      <c r="I12" s="23">
        <f>'Emp and GVA'!X50</f>
        <v>7.7180567840851935E-3</v>
      </c>
      <c r="J12" s="23">
        <f>'Emp and GVA'!Y50</f>
        <v>7.193652465924804E-3</v>
      </c>
      <c r="K12" s="23">
        <f>'Emp and GVA'!Z50</f>
        <v>6.9127719420916302E-3</v>
      </c>
      <c r="L12" s="23">
        <f>'Emp and GVA'!AA50</f>
        <v>6.9909766738231859E-3</v>
      </c>
      <c r="M12" s="23">
        <f>'Emp and GVA'!AB50</f>
        <v>6.5063649222065062E-3</v>
      </c>
      <c r="N12" s="23">
        <f>'Emp and GVA'!AC50</f>
        <v>6.3192796992272583E-3</v>
      </c>
      <c r="O12" s="23">
        <f>'Emp and GVA'!AD50</f>
        <v>6.6093201278459536E-3</v>
      </c>
      <c r="P12" s="23">
        <f>'Emp and GVA'!AE50</f>
        <v>6.4501221363966466E-3</v>
      </c>
      <c r="Q12" s="23">
        <f>'Emp and GVA'!AF50</f>
        <v>4.2703841968233852E-3</v>
      </c>
      <c r="R12" s="23">
        <f>'Emp and GVA'!AG50</f>
        <v>4.5128362028203492E-3</v>
      </c>
      <c r="S12" s="23">
        <f>'Emp and GVA'!AH50</f>
        <v>4.3962584458888216E-3</v>
      </c>
      <c r="T12" s="23">
        <f>'Emp and GVA'!AI50</f>
        <v>3.831185852842135E-3</v>
      </c>
      <c r="U12" s="17"/>
      <c r="V12" s="74">
        <f t="shared" si="0"/>
        <v>8.3034538362806044E-3</v>
      </c>
      <c r="W12" s="74">
        <f t="shared" si="1"/>
        <v>6.6677426730389067E-3</v>
      </c>
      <c r="X12" s="74">
        <f t="shared" si="2"/>
        <v>5.0116844937695493E-3</v>
      </c>
      <c r="Y12" s="17"/>
      <c r="Z12" s="17"/>
      <c r="AA12" s="17"/>
      <c r="AB12" s="17"/>
      <c r="AC12" s="74">
        <f t="shared" si="3"/>
        <v>-6.0181075168535853E-4</v>
      </c>
      <c r="AD12" s="74">
        <f t="shared" si="3"/>
        <v>6.3295210833497467E-4</v>
      </c>
      <c r="AE12" s="74">
        <f t="shared" si="3"/>
        <v>1.7513890439064831E-4</v>
      </c>
      <c r="AF12" s="17"/>
      <c r="AG12" s="19"/>
      <c r="AM12" s="9"/>
      <c r="AN12" s="10"/>
      <c r="AT12" s="25"/>
      <c r="AX12" s="1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>
      <c r="A13" s="26" t="s">
        <v>11</v>
      </c>
      <c r="B13" s="47">
        <f>Productivity!H14/Productivity!C14-1</f>
        <v>0.66704626334519546</v>
      </c>
      <c r="C13" s="47">
        <f>Productivity!L14/Productivity!H14-1</f>
        <v>0.5774899602615593</v>
      </c>
      <c r="D13" s="74">
        <f>Productivity!Q14/Productivity!L14-1</f>
        <v>0.11517557939793299</v>
      </c>
      <c r="E13" s="17"/>
      <c r="F13" s="23">
        <f>'Emp and GVA'!U51</f>
        <v>1.9520574685718748E-3</v>
      </c>
      <c r="G13" s="23">
        <f>'Emp and GVA'!V51</f>
        <v>1.8818598879021839E-3</v>
      </c>
      <c r="H13" s="23">
        <f>'Emp and GVA'!W51</f>
        <v>2.0963401014299052E-3</v>
      </c>
      <c r="I13" s="23">
        <f>'Emp and GVA'!X51</f>
        <v>2.072601765613889E-3</v>
      </c>
      <c r="J13" s="23">
        <f>'Emp and GVA'!Y51</f>
        <v>2.0247580167248305E-3</v>
      </c>
      <c r="K13" s="23">
        <f>'Emp and GVA'!Z51</f>
        <v>1.8990258553562064E-3</v>
      </c>
      <c r="L13" s="23">
        <f>'Emp and GVA'!AA51</f>
        <v>1.9024625046797521E-3</v>
      </c>
      <c r="M13" s="23">
        <f>'Emp and GVA'!AB51</f>
        <v>1.8133681500018134E-3</v>
      </c>
      <c r="N13" s="23">
        <f>'Emp and GVA'!AC51</f>
        <v>1.7341601809075901E-3</v>
      </c>
      <c r="O13" s="23">
        <f>'Emp and GVA'!AD51</f>
        <v>1.7559089294874324E-3</v>
      </c>
      <c r="P13" s="23">
        <f>'Emp and GVA'!AE51</f>
        <v>1.8749587377038357E-3</v>
      </c>
      <c r="Q13" s="23">
        <f>'Emp and GVA'!AF51</f>
        <v>1.2673398261540368E-3</v>
      </c>
      <c r="R13" s="23">
        <f>'Emp and GVA'!AG51</f>
        <v>1.3489833949879009E-3</v>
      </c>
      <c r="S13" s="23">
        <f>'Emp and GVA'!AH51</f>
        <v>1.4473835498772429E-3</v>
      </c>
      <c r="T13" s="23">
        <f>'Emp and GVA'!AI51</f>
        <v>1.3375543591501488E-3</v>
      </c>
      <c r="U13" s="17"/>
      <c r="V13" s="74">
        <f t="shared" si="0"/>
        <v>1.9877738492664813E-3</v>
      </c>
      <c r="W13" s="74">
        <f t="shared" si="1"/>
        <v>1.820985124086559E-3</v>
      </c>
      <c r="X13" s="74">
        <f t="shared" si="2"/>
        <v>1.5053547995600993E-3</v>
      </c>
      <c r="Y13" s="17"/>
      <c r="Z13" s="17"/>
      <c r="AA13" s="17"/>
      <c r="AB13" s="17"/>
      <c r="AC13" s="74">
        <f t="shared" si="3"/>
        <v>1.3259371185285022E-3</v>
      </c>
      <c r="AD13" s="74">
        <f t="shared" si="3"/>
        <v>1.0516006269456375E-3</v>
      </c>
      <c r="AE13" s="74">
        <f t="shared" si="3"/>
        <v>1.7338011123879373E-4</v>
      </c>
      <c r="AF13" s="17"/>
      <c r="AG13" s="19"/>
      <c r="AM13" s="9"/>
      <c r="AN13" s="10"/>
      <c r="AT13" s="25"/>
      <c r="AX13" s="1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>
      <c r="A14" s="26" t="s">
        <v>12</v>
      </c>
      <c r="B14" s="47">
        <f>Productivity!H15/Productivity!C15-1</f>
        <v>0.67954433191958152</v>
      </c>
      <c r="C14" s="47">
        <f>Productivity!L15/Productivity!H15-1</f>
        <v>0.42399247348614422</v>
      </c>
      <c r="D14" s="74">
        <f>Productivity!Q15/Productivity!L15-1</f>
        <v>0.33640320897938647</v>
      </c>
      <c r="E14" s="17"/>
      <c r="F14" s="23">
        <f>'Emp and GVA'!U52</f>
        <v>2.5187118651630248E-2</v>
      </c>
      <c r="G14" s="23">
        <f>'Emp and GVA'!V52</f>
        <v>3.2083168034829669E-2</v>
      </c>
      <c r="H14" s="23">
        <f>'Emp and GVA'!W52</f>
        <v>4.4471703985792491E-2</v>
      </c>
      <c r="I14" s="23">
        <f>'Emp and GVA'!X52</f>
        <v>4.1599458868827724E-2</v>
      </c>
      <c r="J14" s="23">
        <f>'Emp and GVA'!Y52</f>
        <v>3.3466122341476265E-2</v>
      </c>
      <c r="K14" s="23">
        <f>'Emp and GVA'!Z52</f>
        <v>3.1385573760071193E-2</v>
      </c>
      <c r="L14" s="23">
        <f>'Emp and GVA'!AA52</f>
        <v>2.992749249329554E-2</v>
      </c>
      <c r="M14" s="23">
        <f>'Emp and GVA'!AB52</f>
        <v>3.1639647481231638E-2</v>
      </c>
      <c r="N14" s="23">
        <f>'Emp and GVA'!AC52</f>
        <v>3.2241506083433916E-2</v>
      </c>
      <c r="O14" s="23">
        <f>'Emp and GVA'!AD52</f>
        <v>3.0863223243762249E-2</v>
      </c>
      <c r="P14" s="23">
        <f>'Emp and GVA'!AE52</f>
        <v>3.0758566052683699E-2</v>
      </c>
      <c r="Q14" s="23">
        <f>'Emp and GVA'!AF52</f>
        <v>3.1566404474260602E-2</v>
      </c>
      <c r="R14" s="23">
        <f>'Emp and GVA'!AG52</f>
        <v>3.1263037854977332E-2</v>
      </c>
      <c r="S14" s="23">
        <f>'Emp and GVA'!AH52</f>
        <v>3.0253021582247231E-2</v>
      </c>
      <c r="T14" s="23">
        <f>'Emp and GVA'!AI52</f>
        <v>3.0367188917790819E-2</v>
      </c>
      <c r="U14" s="17"/>
      <c r="V14" s="74">
        <f t="shared" si="0"/>
        <v>3.4698857607104602E-2</v>
      </c>
      <c r="W14" s="74">
        <f t="shared" si="1"/>
        <v>3.1211488612358913E-2</v>
      </c>
      <c r="X14" s="74">
        <f t="shared" si="2"/>
        <v>3.0845240354286995E-2</v>
      </c>
      <c r="Y14" s="17"/>
      <c r="Z14" s="17"/>
      <c r="AA14" s="17"/>
      <c r="AB14" s="17"/>
      <c r="AC14" s="74">
        <f t="shared" si="3"/>
        <v>2.3579412010992586E-2</v>
      </c>
      <c r="AD14" s="74">
        <f t="shared" si="3"/>
        <v>1.3233436257938679E-2</v>
      </c>
      <c r="AE14" s="74">
        <f t="shared" si="3"/>
        <v>1.0376437836922613E-2</v>
      </c>
      <c r="AF14" s="17"/>
      <c r="AG14" s="19"/>
      <c r="AM14" s="9"/>
      <c r="AN14" s="10"/>
      <c r="AT14" s="25"/>
      <c r="AX14" s="1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>
      <c r="A15" s="26" t="s">
        <v>13</v>
      </c>
      <c r="B15" s="47">
        <f>Productivity!H16/Productivity!C16-1</f>
        <v>0.64483277604025013</v>
      </c>
      <c r="C15" s="47">
        <f>Productivity!L16/Productivity!H16-1</f>
        <v>0.78700906965949624</v>
      </c>
      <c r="D15" s="74">
        <f>Productivity!Q16/Productivity!L16-1</f>
        <v>-0.37448074534672959</v>
      </c>
      <c r="E15" s="17"/>
      <c r="F15" s="23">
        <f>'Emp and GVA'!U53</f>
        <v>2.978587275865506E-2</v>
      </c>
      <c r="G15" s="23">
        <f>'Emp and GVA'!V53</f>
        <v>2.851270697960449E-2</v>
      </c>
      <c r="H15" s="23">
        <f>'Emp and GVA'!W53</f>
        <v>3.7504226174081876E-2</v>
      </c>
      <c r="I15" s="23">
        <f>'Emp and GVA'!X53</f>
        <v>3.8729086831207495E-2</v>
      </c>
      <c r="J15" s="23">
        <f>'Emp and GVA'!Y53</f>
        <v>3.911389154891691E-2</v>
      </c>
      <c r="K15" s="23">
        <f>'Emp and GVA'!Z53</f>
        <v>2.6690930580612532E-2</v>
      </c>
      <c r="L15" s="23">
        <f>'Emp and GVA'!AA53</f>
        <v>3.4091158655603956E-2</v>
      </c>
      <c r="M15" s="23">
        <f>'Emp and GVA'!AB53</f>
        <v>3.6485633687135977E-2</v>
      </c>
      <c r="N15" s="23">
        <f>'Emp and GVA'!AC53</f>
        <v>4.0455741718202681E-2</v>
      </c>
      <c r="O15" s="23">
        <f>'Emp and GVA'!AD53</f>
        <v>3.6177498617190496E-2</v>
      </c>
      <c r="P15" s="23">
        <f>'Emp and GVA'!AE53</f>
        <v>3.936978482900208E-2</v>
      </c>
      <c r="Q15" s="23">
        <f>'Emp and GVA'!AF53</f>
        <v>2.8435331097799835E-2</v>
      </c>
      <c r="R15" s="23">
        <f>'Emp and GVA'!AG53</f>
        <v>2.0317630090804568E-2</v>
      </c>
      <c r="S15" s="23">
        <f>'Emp and GVA'!AH53</f>
        <v>1.9464824654700019E-2</v>
      </c>
      <c r="T15" s="23">
        <f>'Emp and GVA'!AI53</f>
        <v>2.0167249468763505E-2</v>
      </c>
      <c r="U15" s="17"/>
      <c r="V15" s="74">
        <f t="shared" si="0"/>
        <v>3.33894524788464E-2</v>
      </c>
      <c r="W15" s="74">
        <f t="shared" si="1"/>
        <v>3.4780192651749128E-2</v>
      </c>
      <c r="X15" s="74">
        <f t="shared" si="2"/>
        <v>2.7322053126376745E-2</v>
      </c>
      <c r="Y15" s="17"/>
      <c r="Z15" s="17"/>
      <c r="AA15" s="17"/>
      <c r="AB15" s="17"/>
      <c r="AC15" s="74">
        <f t="shared" si="3"/>
        <v>2.1530613332398536E-2</v>
      </c>
      <c r="AD15" s="74">
        <f t="shared" si="3"/>
        <v>2.7372327061431129E-2</v>
      </c>
      <c r="AE15" s="74">
        <f t="shared" si="3"/>
        <v>-1.0231582819168507E-2</v>
      </c>
      <c r="AF15" s="17"/>
      <c r="AG15" s="19"/>
      <c r="AM15" s="9"/>
      <c r="AN15" s="10"/>
      <c r="AT15" s="25"/>
      <c r="AX15" s="1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>
      <c r="A16" s="16" t="s">
        <v>14</v>
      </c>
      <c r="B16" s="47">
        <f>Productivity!H17/Productivity!C17-1</f>
        <v>-0.28971681415929207</v>
      </c>
      <c r="C16" s="47">
        <f>Productivity!L17/Productivity!H17-1</f>
        <v>3.7848118839372482</v>
      </c>
      <c r="D16" s="74">
        <f>Productivity!Q17/Productivity!L17-1</f>
        <v>-0.45644808743169396</v>
      </c>
      <c r="E16" s="17"/>
      <c r="F16" s="23">
        <f>'Emp and GVA'!U54</f>
        <v>2.7886535265312495E-3</v>
      </c>
      <c r="G16" s="23">
        <f>'Emp and GVA'!V54</f>
        <v>1.9123765347330301E-3</v>
      </c>
      <c r="H16" s="23">
        <f>'Emp and GVA'!W54</f>
        <v>2.8195316648052873E-3</v>
      </c>
      <c r="I16" s="23">
        <f>'Emp and GVA'!X54</f>
        <v>2.9658150788282431E-3</v>
      </c>
      <c r="J16" s="23">
        <f>'Emp and GVA'!Y54</f>
        <v>1.2016856522025416E-3</v>
      </c>
      <c r="K16" s="23">
        <f>'Emp and GVA'!Z54</f>
        <v>1.1680200867672063E-3</v>
      </c>
      <c r="L16" s="23">
        <f>'Emp and GVA'!AA54</f>
        <v>1.4593186280876813E-3</v>
      </c>
      <c r="M16" s="23">
        <f>'Emp and GVA'!AB54</f>
        <v>1.8859028760018859E-3</v>
      </c>
      <c r="N16" s="23">
        <f>'Emp and GVA'!AC54</f>
        <v>2.4416975347178868E-3</v>
      </c>
      <c r="O16" s="23">
        <f>'Emp and GVA'!AD54</f>
        <v>2.0058135711373292E-3</v>
      </c>
      <c r="P16" s="23">
        <f>'Emp and GVA'!AE54</f>
        <v>1.7033075856605268E-3</v>
      </c>
      <c r="Q16" s="23">
        <f>'Emp and GVA'!AF54</f>
        <v>1.2880029754935049E-3</v>
      </c>
      <c r="R16" s="23">
        <f>'Emp and GVA'!AG54</f>
        <v>2.2181737268100019E-3</v>
      </c>
      <c r="S16" s="23">
        <f>'Emp and GVA'!AH54</f>
        <v>1.3256410082987833E-3</v>
      </c>
      <c r="T16" s="23">
        <f>'Emp and GVA'!AI54</f>
        <v>1.3644398739069358E-3</v>
      </c>
      <c r="U16" s="17"/>
      <c r="V16" s="74">
        <f t="shared" si="0"/>
        <v>2.1426804239779262E-3</v>
      </c>
      <c r="W16" s="74">
        <f t="shared" si="1"/>
        <v>1.7921505393423977E-3</v>
      </c>
      <c r="X16" s="74">
        <f t="shared" si="2"/>
        <v>1.6508964568845135E-3</v>
      </c>
      <c r="Y16" s="17"/>
      <c r="Z16" s="17"/>
      <c r="AA16" s="17"/>
      <c r="AB16" s="17"/>
      <c r="AC16" s="74">
        <f>V16*B16</f>
        <v>-6.20770546196366E-4</v>
      </c>
      <c r="AD16" s="74">
        <f>W16*C16</f>
        <v>6.7829526591076557E-3</v>
      </c>
      <c r="AE16" s="74"/>
      <c r="AF16" s="17"/>
      <c r="AG16" s="19"/>
      <c r="AM16" s="9"/>
      <c r="AN16" s="10"/>
      <c r="AT16" s="25"/>
      <c r="AX16" s="1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>
      <c r="A17" s="16" t="s">
        <v>15</v>
      </c>
      <c r="B17" s="47">
        <f>Productivity!H18/Productivity!C18-1</f>
        <v>-0.24605709537450926</v>
      </c>
      <c r="C17" s="47">
        <f>Productivity!L18/Productivity!H18-1</f>
        <v>7.1887581658389932E-2</v>
      </c>
      <c r="D17" s="74">
        <f>Productivity!Q18/Productivity!L18-1</f>
        <v>-0.15692010533585643</v>
      </c>
      <c r="E17" s="17"/>
      <c r="F17" s="23">
        <f>'Emp and GVA'!U55</f>
        <v>9.3587212350388742E-3</v>
      </c>
      <c r="G17" s="23">
        <f>'Emp and GVA'!V55</f>
        <v>8.4327667409238409E-3</v>
      </c>
      <c r="H17" s="23">
        <f>'Emp and GVA'!W55</f>
        <v>7.6163972244090881E-3</v>
      </c>
      <c r="I17" s="23">
        <f>'Emp and GVA'!X55</f>
        <v>6.816171496956137E-3</v>
      </c>
      <c r="J17" s="23">
        <f>'Emp and GVA'!Y55</f>
        <v>6.3541186541120698E-3</v>
      </c>
      <c r="K17" s="23">
        <f>'Emp and GVA'!Z55</f>
        <v>6.5869976321769668E-3</v>
      </c>
      <c r="L17" s="23">
        <f>'Emp and GVA'!AA55</f>
        <v>6.3644629172619821E-3</v>
      </c>
      <c r="M17" s="23">
        <f>'Emp and GVA'!AB55</f>
        <v>5.8970732238058975E-3</v>
      </c>
      <c r="N17" s="23">
        <f>'Emp and GVA'!AC55</f>
        <v>6.4025193879108221E-3</v>
      </c>
      <c r="O17" s="23">
        <f>'Emp and GVA'!AD55</f>
        <v>6.1752752239277115E-3</v>
      </c>
      <c r="P17" s="23">
        <f>'Emp and GVA'!AE55</f>
        <v>5.664488017429194E-3</v>
      </c>
      <c r="Q17" s="23">
        <f>'Emp and GVA'!AF55</f>
        <v>5.4412959927265716E-3</v>
      </c>
      <c r="R17" s="23">
        <f>'Emp and GVA'!AG55</f>
        <v>5.0065363112953018E-3</v>
      </c>
      <c r="S17" s="23">
        <f>'Emp and GVA'!AH55</f>
        <v>5.2078753897452203E-3</v>
      </c>
      <c r="T17" s="23">
        <f>'Emp and GVA'!AI55</f>
        <v>5.2426753775734478E-3</v>
      </c>
      <c r="U17" s="17"/>
      <c r="V17" s="74">
        <f t="shared" si="0"/>
        <v>7.527528830602829E-3</v>
      </c>
      <c r="W17" s="74">
        <f t="shared" si="1"/>
        <v>6.2852656770166753E-3</v>
      </c>
      <c r="X17" s="74">
        <f t="shared" si="2"/>
        <v>5.4563577187829075E-3</v>
      </c>
      <c r="Y17" s="17"/>
      <c r="Z17" s="17"/>
      <c r="AA17" s="17"/>
      <c r="AB17" s="17"/>
      <c r="AC17" s="74">
        <f>V17*B17</f>
        <v>-1.8522018794060085E-3</v>
      </c>
      <c r="AD17" s="74">
        <f>W17*C17</f>
        <v>4.518325496012117E-4</v>
      </c>
      <c r="AE17" s="74">
        <f>X17*D17</f>
        <v>-8.5621222798152718E-4</v>
      </c>
      <c r="AF17" s="17"/>
      <c r="AG17" s="19"/>
      <c r="AM17" s="9"/>
      <c r="AN17" s="10"/>
      <c r="AT17" s="25"/>
      <c r="AX17" s="1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>
      <c r="A18" s="16"/>
      <c r="B18" s="47"/>
      <c r="C18" s="47"/>
      <c r="D18" s="74"/>
      <c r="E18" s="17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7"/>
      <c r="V18" s="74"/>
      <c r="W18" s="74"/>
      <c r="X18" s="74"/>
      <c r="Y18" s="17"/>
      <c r="Z18" s="17"/>
      <c r="AA18" s="17"/>
      <c r="AB18" s="17"/>
      <c r="AC18" s="74"/>
      <c r="AD18" s="74"/>
      <c r="AE18" s="74"/>
      <c r="AF18" s="17"/>
      <c r="AG18" s="19"/>
      <c r="AM18" s="9"/>
      <c r="AN18" s="10"/>
      <c r="AT18" s="25"/>
      <c r="AX18" s="1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>
      <c r="A19" s="16" t="s">
        <v>16</v>
      </c>
      <c r="B19" s="47">
        <f>Productivity!H20/Productivity!C20-1</f>
        <v>0.46083274523641493</v>
      </c>
      <c r="C19" s="47">
        <f>Productivity!L20/Productivity!H20-1</f>
        <v>-0.2444636719782729</v>
      </c>
      <c r="D19" s="74">
        <f>Productivity!Q20/Productivity!L20-1</f>
        <v>4.2967725006559654E-3</v>
      </c>
      <c r="E19" s="17"/>
      <c r="F19" s="23">
        <f>'Emp and GVA'!U57</f>
        <v>5.2203594016664995E-3</v>
      </c>
      <c r="G19" s="23">
        <f>'Emp and GVA'!V57</f>
        <v>5.6862685261476805E-3</v>
      </c>
      <c r="H19" s="23">
        <f>'Emp and GVA'!W57</f>
        <v>6.243248686354565E-3</v>
      </c>
      <c r="I19" s="23">
        <f>'Emp and GVA'!X57</f>
        <v>6.0096779228888076E-3</v>
      </c>
      <c r="J19" s="23">
        <f>'Emp and GVA'!Y57</f>
        <v>5.563969184170672E-3</v>
      </c>
      <c r="K19" s="23">
        <f>'Emp and GVA'!Z57</f>
        <v>6.5790519173009997E-3</v>
      </c>
      <c r="L19" s="23">
        <f>'Emp and GVA'!AA57</f>
        <v>6.3339012706004599E-3</v>
      </c>
      <c r="M19" s="23">
        <f>'Emp and GVA'!AB57</f>
        <v>6.0929169840060931E-3</v>
      </c>
      <c r="N19" s="23">
        <f>'Emp and GVA'!AC57</f>
        <v>5.9100178965330666E-3</v>
      </c>
      <c r="O19" s="23">
        <f>'Emp and GVA'!AD57</f>
        <v>5.4189848610398661E-3</v>
      </c>
      <c r="P19" s="23">
        <f>'Emp and GVA'!AE57</f>
        <v>5.0901168548227373E-3</v>
      </c>
      <c r="Q19" s="23">
        <f>'Emp and GVA'!AF57</f>
        <v>4.63543316848732E-3</v>
      </c>
      <c r="R19" s="23">
        <f>'Emp and GVA'!AG57</f>
        <v>4.3389981364559283E-3</v>
      </c>
      <c r="S19" s="23">
        <f>'Emp and GVA'!AH57</f>
        <v>3.4831893840503742E-3</v>
      </c>
      <c r="T19" s="23">
        <f>'Emp and GVA'!AI57</f>
        <v>3.0716700609629047E-3</v>
      </c>
      <c r="U19" s="17"/>
      <c r="V19" s="74">
        <f t="shared" si="0"/>
        <v>5.8837626064215378E-3</v>
      </c>
      <c r="W19" s="74">
        <f t="shared" si="1"/>
        <v>6.0669745858960965E-3</v>
      </c>
      <c r="X19" s="74">
        <f t="shared" si="2"/>
        <v>4.339732077636522E-3</v>
      </c>
      <c r="Y19" s="17"/>
      <c r="Z19" s="17"/>
      <c r="AA19" s="17"/>
      <c r="AB19" s="17"/>
      <c r="AC19" s="74">
        <f t="shared" ref="AC19:AE22" si="4">V19*B19</f>
        <v>2.7114304742366013E-3</v>
      </c>
      <c r="AD19" s="74">
        <f t="shared" si="4"/>
        <v>-1.4831548850670214E-3</v>
      </c>
      <c r="AE19" s="74">
        <f t="shared" si="4"/>
        <v>1.8646841451403188E-5</v>
      </c>
      <c r="AF19" s="17"/>
      <c r="AG19" s="19"/>
      <c r="AM19" s="9"/>
      <c r="AN19" s="10"/>
      <c r="AT19" s="25"/>
      <c r="AX19" s="1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>
      <c r="A20" s="16" t="s">
        <v>17</v>
      </c>
      <c r="B20" s="47">
        <f>Productivity!H21/Productivity!C21-1</f>
        <v>0.17653758895240301</v>
      </c>
      <c r="C20" s="47">
        <f>Productivity!L21/Productivity!H21-1</f>
        <v>0.23855632936545068</v>
      </c>
      <c r="D20" s="74">
        <f>Productivity!Q21/Productivity!L21-1</f>
        <v>-7.0148880715513062E-2</v>
      </c>
      <c r="E20" s="17"/>
      <c r="F20" s="23">
        <f>'Emp and GVA'!U58</f>
        <v>2.2975170236624605E-2</v>
      </c>
      <c r="G20" s="23">
        <f>'Emp and GVA'!V58</f>
        <v>2.2748353042446146E-2</v>
      </c>
      <c r="H20" s="23">
        <f>'Emp and GVA'!W58</f>
        <v>2.1487541599497079E-2</v>
      </c>
      <c r="I20" s="23">
        <f>'Emp and GVA'!X58</f>
        <v>2.1731979104852049E-2</v>
      </c>
      <c r="J20" s="23">
        <f>'Emp and GVA'!Y58</f>
        <v>2.1450072026567041E-2</v>
      </c>
      <c r="K20" s="23">
        <f>'Emp and GVA'!Z58</f>
        <v>2.1321148713381373E-2</v>
      </c>
      <c r="L20" s="23">
        <f>'Emp and GVA'!AA58</f>
        <v>2.132545530828649E-2</v>
      </c>
      <c r="M20" s="23">
        <f>'Emp and GVA'!AB58</f>
        <v>2.0683759501149125E-2</v>
      </c>
      <c r="N20" s="23">
        <f>'Emp and GVA'!AC58</f>
        <v>2.0025771984512414E-2</v>
      </c>
      <c r="O20" s="23">
        <f>'Emp and GVA'!AD58</f>
        <v>1.9693540929688703E-2</v>
      </c>
      <c r="P20" s="23">
        <f>'Emp and GVA'!AE58</f>
        <v>2.0674018097079961E-2</v>
      </c>
      <c r="Q20" s="23">
        <f>'Emp and GVA'!AF58</f>
        <v>2.0436944200839698E-2</v>
      </c>
      <c r="R20" s="23">
        <f>'Emp and GVA'!AG58</f>
        <v>2.1216937563494034E-2</v>
      </c>
      <c r="S20" s="23">
        <f>'Emp and GVA'!AH58</f>
        <v>2.0267334112815488E-2</v>
      </c>
      <c r="T20" s="23">
        <f>'Emp and GVA'!AI58</f>
        <v>1.9700682029733203E-2</v>
      </c>
      <c r="U20" s="17"/>
      <c r="V20" s="74">
        <f t="shared" si="0"/>
        <v>2.1952377453894712E-2</v>
      </c>
      <c r="W20" s="74">
        <f t="shared" si="1"/>
        <v>2.0609935287403618E-2</v>
      </c>
      <c r="X20" s="74">
        <f t="shared" si="2"/>
        <v>2.0331576155608516E-2</v>
      </c>
      <c r="Y20" s="17"/>
      <c r="Z20" s="17"/>
      <c r="AA20" s="17"/>
      <c r="AB20" s="17"/>
      <c r="AC20" s="74">
        <f t="shared" si="4"/>
        <v>3.875419787483664E-3</v>
      </c>
      <c r="AD20" s="74">
        <f t="shared" si="4"/>
        <v>4.9166305106224818E-3</v>
      </c>
      <c r="AE20" s="74">
        <f t="shared" si="4"/>
        <v>-1.4262373104981514E-3</v>
      </c>
      <c r="AF20" s="17"/>
      <c r="AG20" s="19"/>
      <c r="AM20" s="9"/>
      <c r="AN20" s="10"/>
      <c r="AT20" s="25"/>
      <c r="AX20" s="1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>
      <c r="A21" s="16" t="s">
        <v>18</v>
      </c>
      <c r="B21" s="47">
        <f>Productivity!H22/Productivity!C22-1</f>
        <v>1.4500634402754287E-3</v>
      </c>
      <c r="C21" s="47">
        <f>Productivity!L22/Productivity!H22-1</f>
        <v>-0.47092335213981018</v>
      </c>
      <c r="D21" s="74">
        <f>Productivity!Q22/Productivity!L22-1</f>
        <v>0.318823911056062</v>
      </c>
      <c r="E21" s="17"/>
      <c r="F21" s="23">
        <f>'Emp and GVA'!U59</f>
        <v>6.8377784470546243E-3</v>
      </c>
      <c r="G21" s="23">
        <f>'Emp and GVA'!V59</f>
        <v>6.8764177525506833E-3</v>
      </c>
      <c r="H21" s="23">
        <f>'Emp and GVA'!W59</f>
        <v>6.6643475713579524E-3</v>
      </c>
      <c r="I21" s="23">
        <f>'Emp and GVA'!X59</f>
        <v>6.8942192621884594E-3</v>
      </c>
      <c r="J21" s="23">
        <f>'Emp and GVA'!Y59</f>
        <v>6.8891156910515575E-3</v>
      </c>
      <c r="K21" s="23">
        <f>'Emp and GVA'!Z59</f>
        <v>7.2306005371303257E-3</v>
      </c>
      <c r="L21" s="23">
        <f>'Emp and GVA'!AA59</f>
        <v>7.0826616138077517E-3</v>
      </c>
      <c r="M21" s="23">
        <f>'Emp and GVA'!AB59</f>
        <v>6.956080223406956E-3</v>
      </c>
      <c r="N21" s="23">
        <f>'Emp and GVA'!AC59</f>
        <v>7.2904094005355087E-3</v>
      </c>
      <c r="O21" s="23">
        <f>'Emp and GVA'!AD59</f>
        <v>7.0236357179497295E-3</v>
      </c>
      <c r="P21" s="23">
        <f>'Emp and GVA'!AE59</f>
        <v>6.9122598534363238E-3</v>
      </c>
      <c r="Q21" s="23">
        <f>'Emp and GVA'!AF59</f>
        <v>6.9359304616147558E-3</v>
      </c>
      <c r="R21" s="23">
        <f>'Emp and GVA'!AG59</f>
        <v>6.8492198147581569E-3</v>
      </c>
      <c r="S21" s="23">
        <f>'Emp and GVA'!AH59</f>
        <v>6.6417319905581898E-3</v>
      </c>
      <c r="T21" s="23">
        <f>'Emp and GVA'!AI59</f>
        <v>6.4525235416288589E-3</v>
      </c>
      <c r="U21" s="17"/>
      <c r="V21" s="74">
        <f t="shared" si="0"/>
        <v>6.8987465435555997E-3</v>
      </c>
      <c r="W21" s="74">
        <f t="shared" si="1"/>
        <v>7.116677498566054E-3</v>
      </c>
      <c r="X21" s="74">
        <f t="shared" si="2"/>
        <v>6.8025502299910029E-3</v>
      </c>
      <c r="Y21" s="17"/>
      <c r="Z21" s="17"/>
      <c r="AA21" s="17"/>
      <c r="AB21" s="17"/>
      <c r="AC21" s="74">
        <f t="shared" si="4"/>
        <v>1.0003620146536456E-5</v>
      </c>
      <c r="AD21" s="74">
        <f t="shared" si="4"/>
        <v>-3.3514096237226851E-3</v>
      </c>
      <c r="AE21" s="74">
        <f t="shared" si="4"/>
        <v>2.1688156694810458E-3</v>
      </c>
      <c r="AF21" s="17"/>
      <c r="AG21" s="19"/>
      <c r="AM21" s="9"/>
      <c r="AN21" s="10"/>
      <c r="AT21" s="25"/>
      <c r="AX21" s="1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>
      <c r="A22" s="27" t="s">
        <v>48</v>
      </c>
      <c r="B22" s="47">
        <f>Productivity!H23/Productivity!C23-1</f>
        <v>-9.2718697495670077E-2</v>
      </c>
      <c r="C22" s="47">
        <f>Productivity!L23/Productivity!H23-1</f>
        <v>-0.13417771165289427</v>
      </c>
      <c r="D22" s="74">
        <f>Productivity!Q23/Productivity!L23-1</f>
        <v>5.8252833584403918E-2</v>
      </c>
      <c r="E22" s="17"/>
      <c r="F22" s="23">
        <f>'Emp and GVA'!U60</f>
        <v>3.7869914890294371E-2</v>
      </c>
      <c r="G22" s="23">
        <f>'Emp and GVA'!V60</f>
        <v>3.8542524947358783E-2</v>
      </c>
      <c r="H22" s="23">
        <f>'Emp and GVA'!W60</f>
        <v>3.7047547556711032E-2</v>
      </c>
      <c r="I22" s="23">
        <f>'Emp and GVA'!X60</f>
        <v>3.6222835041712191E-2</v>
      </c>
      <c r="J22" s="23">
        <f>'Emp and GVA'!Y60</f>
        <v>3.4988806215842494E-2</v>
      </c>
      <c r="K22" s="23">
        <f>'Emp and GVA'!Z60</f>
        <v>3.5882848379868736E-2</v>
      </c>
      <c r="L22" s="23">
        <f>'Emp and GVA'!AA60</f>
        <v>3.7957565153610477E-2</v>
      </c>
      <c r="M22" s="23">
        <f>'Emp and GVA'!AB60</f>
        <v>3.9901352772639904E-2</v>
      </c>
      <c r="N22" s="23">
        <f>'Emp and GVA'!AC60</f>
        <v>3.9941177286663618E-2</v>
      </c>
      <c r="O22" s="23">
        <f>'Emp and GVA'!AD60</f>
        <v>3.8235410172434203E-2</v>
      </c>
      <c r="P22" s="23">
        <f>'Emp and GVA'!AE60</f>
        <v>3.620518914636562E-2</v>
      </c>
      <c r="Q22" s="23">
        <f>'Emp and GVA'!AF60</f>
        <v>2.7488876337938919E-2</v>
      </c>
      <c r="R22" s="23">
        <f>'Emp and GVA'!AG60</f>
        <v>2.0443356604455818E-2</v>
      </c>
      <c r="S22" s="23">
        <f>'Emp and GVA'!AH60</f>
        <v>1.6956030652066578E-2</v>
      </c>
      <c r="T22" s="23">
        <f>'Emp and GVA'!AI60</f>
        <v>1.5573434422868819E-2</v>
      </c>
      <c r="U22" s="17"/>
      <c r="V22" s="74">
        <f t="shared" si="0"/>
        <v>3.6759079505297935E-2</v>
      </c>
      <c r="W22" s="74">
        <f t="shared" si="1"/>
        <v>3.8383670753043386E-2</v>
      </c>
      <c r="X22" s="74">
        <f t="shared" si="2"/>
        <v>2.5817049556021657E-2</v>
      </c>
      <c r="Y22" s="17"/>
      <c r="Z22" s="17"/>
      <c r="AA22" s="17"/>
      <c r="AB22" s="17"/>
      <c r="AC22" s="74">
        <f t="shared" si="4"/>
        <v>-3.4082539728710051E-3</v>
      </c>
      <c r="AD22" s="74">
        <f t="shared" si="4"/>
        <v>-5.1502331064814865E-3</v>
      </c>
      <c r="AE22" s="74">
        <f t="shared" si="4"/>
        <v>1.5039162914272386E-3</v>
      </c>
      <c r="AF22" s="17"/>
      <c r="AG22" s="19"/>
      <c r="AM22" s="9"/>
      <c r="AN22" s="10"/>
      <c r="AT22" s="25"/>
      <c r="AX22" s="1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>
      <c r="A23" s="16"/>
      <c r="B23" s="47"/>
      <c r="C23" s="47"/>
      <c r="D23" s="74"/>
      <c r="E23" s="17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17"/>
      <c r="V23" s="74"/>
      <c r="W23" s="74"/>
      <c r="X23" s="74"/>
      <c r="Y23" s="17"/>
      <c r="Z23" s="17"/>
      <c r="AA23" s="17"/>
      <c r="AB23" s="17"/>
      <c r="AC23" s="74"/>
      <c r="AD23" s="74"/>
      <c r="AE23" s="74"/>
      <c r="AF23" s="17"/>
      <c r="AG23" s="19"/>
      <c r="AM23" s="9"/>
      <c r="AN23" s="10"/>
      <c r="AT23" s="25"/>
      <c r="AX23" s="1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22.5">
      <c r="A24" s="28" t="s">
        <v>20</v>
      </c>
      <c r="B24" s="47">
        <f>Productivity!H25/Productivity!C25-1</f>
        <v>0.24984616573553042</v>
      </c>
      <c r="C24" s="47">
        <f>Productivity!L25/Productivity!H25-1</f>
        <v>4.1016720278452823E-4</v>
      </c>
      <c r="D24" s="74">
        <f>Productivity!Q25/Productivity!L25-1</f>
        <v>-5.1415416117485457E-2</v>
      </c>
      <c r="E24" s="17"/>
      <c r="F24" s="23">
        <f>'Emp and GVA'!U62</f>
        <v>0.10137313299646399</v>
      </c>
      <c r="G24" s="23">
        <f>'Emp and GVA'!V62</f>
        <v>0.10821202966218071</v>
      </c>
      <c r="H24" s="23">
        <f>'Emp and GVA'!W62</f>
        <v>0.12255808418315971</v>
      </c>
      <c r="I24" s="23">
        <f>'Emp and GVA'!X62</f>
        <v>0.11551936451775154</v>
      </c>
      <c r="J24" s="23">
        <f>'Emp and GVA'!Y62</f>
        <v>0.11164976624744848</v>
      </c>
      <c r="K24" s="23">
        <f>'Emp and GVA'!Z62</f>
        <v>0.10698905080490091</v>
      </c>
      <c r="L24" s="23">
        <f>'Emp and GVA'!AA62</f>
        <v>0.10293926636767189</v>
      </c>
      <c r="M24" s="23">
        <f>'Emp and GVA'!AB62</f>
        <v>9.800892177129801E-2</v>
      </c>
      <c r="N24" s="23">
        <f>'Emp and GVA'!AC62</f>
        <v>9.8937306641139824E-2</v>
      </c>
      <c r="O24" s="23">
        <f>'Emp and GVA'!AD62</f>
        <v>0.10728143208512542</v>
      </c>
      <c r="P24" s="23">
        <f>'Emp and GVA'!AE62</f>
        <v>0.10178253119429589</v>
      </c>
      <c r="Q24" s="23">
        <f>'Emp and GVA'!AF62</f>
        <v>9.7688482360558174E-2</v>
      </c>
      <c r="R24" s="23">
        <f>'Emp and GVA'!AG62</f>
        <v>9.96022585041582E-2</v>
      </c>
      <c r="S24" s="23">
        <f>'Emp and GVA'!AH62</f>
        <v>9.5351463954062479E-2</v>
      </c>
      <c r="T24" s="23">
        <f>'Emp and GVA'!AI62</f>
        <v>9.20223956337924E-2</v>
      </c>
      <c r="U24" s="17"/>
      <c r="V24" s="74">
        <f t="shared" si="0"/>
        <v>0.11105023806865089</v>
      </c>
      <c r="W24" s="74">
        <f t="shared" si="1"/>
        <v>0.10283119553402723</v>
      </c>
      <c r="X24" s="74">
        <f t="shared" si="2"/>
        <v>9.8954760621998775E-2</v>
      </c>
      <c r="Y24" s="17"/>
      <c r="Z24" s="17"/>
      <c r="AA24" s="17"/>
      <c r="AB24" s="17"/>
      <c r="AC24" s="74">
        <f t="shared" ref="AC24:AE34" si="5">V24*B24</f>
        <v>2.7745476185470259E-2</v>
      </c>
      <c r="AD24" s="74">
        <f t="shared" si="5"/>
        <v>4.2177983831180816E-5</v>
      </c>
      <c r="AE24" s="74">
        <f t="shared" si="5"/>
        <v>-5.0878001941862313E-3</v>
      </c>
      <c r="AF24" s="17"/>
      <c r="AG24" s="19"/>
      <c r="AM24" s="9"/>
      <c r="AN24" s="10"/>
      <c r="AT24" s="25"/>
      <c r="AX24" s="1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>
      <c r="A25" s="29" t="s">
        <v>21</v>
      </c>
      <c r="B25" s="47">
        <f>Productivity!H26/Productivity!C26-1</f>
        <v>2.5789010128405288E-3</v>
      </c>
      <c r="C25" s="47">
        <f>Productivity!L26/Productivity!H26-1</f>
        <v>0.10174631307253201</v>
      </c>
      <c r="D25" s="74">
        <f>Productivity!Q26/Productivity!L26-1</f>
        <v>-9.0346845827541711E-2</v>
      </c>
      <c r="E25" s="17"/>
      <c r="F25" s="23">
        <f>'Emp and GVA'!U63</f>
        <v>5.450144452252674E-2</v>
      </c>
      <c r="G25" s="23">
        <f>'Emp and GVA'!V63</f>
        <v>5.6557518793168338E-2</v>
      </c>
      <c r="H25" s="23">
        <f>'Emp and GVA'!W63</f>
        <v>5.400135483989088E-2</v>
      </c>
      <c r="I25" s="23">
        <f>'Emp and GVA'!X63</f>
        <v>5.0748391348838823E-2</v>
      </c>
      <c r="J25" s="23">
        <f>'Emp and GVA'!Y63</f>
        <v>5.0487258839797197E-2</v>
      </c>
      <c r="K25" s="23">
        <f>'Emp and GVA'!Z63</f>
        <v>4.9811686557439575E-2</v>
      </c>
      <c r="L25" s="23">
        <f>'Emp and GVA'!AA63</f>
        <v>4.8409648311851045E-2</v>
      </c>
      <c r="M25" s="23">
        <f>'Emp and GVA'!AB63</f>
        <v>4.8155804591448158E-2</v>
      </c>
      <c r="N25" s="23">
        <f>'Emp and GVA'!AC63</f>
        <v>4.8757647646397805E-2</v>
      </c>
      <c r="O25" s="23">
        <f>'Emp and GVA'!AD63</f>
        <v>4.8770863749358795E-2</v>
      </c>
      <c r="P25" s="23">
        <f>'Emp and GVA'!AE63</f>
        <v>4.9871261635967522E-2</v>
      </c>
      <c r="Q25" s="23">
        <f>'Emp and GVA'!AF63</f>
        <v>4.4818370917306075E-2</v>
      </c>
      <c r="R25" s="23">
        <f>'Emp and GVA'!AG63</f>
        <v>4.4641615442383112E-2</v>
      </c>
      <c r="S25" s="23">
        <f>'Emp and GVA'!AH63</f>
        <v>4.2697814721378666E-2</v>
      </c>
      <c r="T25" s="23">
        <f>'Emp and GVA'!AI63</f>
        <v>4.3151251184642997E-2</v>
      </c>
      <c r="U25" s="17"/>
      <c r="V25" s="74">
        <f t="shared" si="0"/>
        <v>5.2684609150276923E-2</v>
      </c>
      <c r="W25" s="74">
        <f t="shared" si="1"/>
        <v>4.8781130171299078E-2</v>
      </c>
      <c r="X25" s="74">
        <f t="shared" si="2"/>
        <v>4.5658529608506193E-2</v>
      </c>
      <c r="Y25" s="17"/>
      <c r="Z25" s="17"/>
      <c r="AA25" s="17"/>
      <c r="AB25" s="17"/>
      <c r="AC25" s="74">
        <f t="shared" si="5"/>
        <v>1.3586839189875654E-4</v>
      </c>
      <c r="AD25" s="74">
        <f t="shared" si="5"/>
        <v>4.9633001424409335E-3</v>
      </c>
      <c r="AE25" s="74">
        <f t="shared" si="5"/>
        <v>-4.1251041352519573E-3</v>
      </c>
      <c r="AF25" s="17"/>
      <c r="AG25" s="19"/>
      <c r="AM25" s="9"/>
      <c r="AN25" s="10"/>
      <c r="AT25" s="25"/>
      <c r="AX25" s="1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>
      <c r="A26" s="29" t="s">
        <v>22</v>
      </c>
      <c r="B26" s="47">
        <f>Productivity!H27/Productivity!C27-1</f>
        <v>-9.6082884182415729E-3</v>
      </c>
      <c r="C26" s="47">
        <f>Productivity!L27/Productivity!H27-1</f>
        <v>-3.2426990576568393E-3</v>
      </c>
      <c r="D26" s="74">
        <f>Productivity!Q27/Productivity!L27-1</f>
        <v>6.4864543879254777E-2</v>
      </c>
      <c r="E26" s="17"/>
      <c r="F26" s="23">
        <f>'Emp and GVA'!U64</f>
        <v>2.4350522593670872E-2</v>
      </c>
      <c r="G26" s="23">
        <f>'Emp and GVA'!V64</f>
        <v>2.3711434587567519E-2</v>
      </c>
      <c r="H26" s="23">
        <f>'Emp and GVA'!W64</f>
        <v>2.124718504549699E-2</v>
      </c>
      <c r="I26" s="23">
        <f>'Emp and GVA'!X64</f>
        <v>2.0847425290944726E-2</v>
      </c>
      <c r="J26" s="23">
        <f>'Emp and GVA'!Y64</f>
        <v>1.9696121683018371E-2</v>
      </c>
      <c r="K26" s="23">
        <f>'Emp and GVA'!Z64</f>
        <v>2.0317192937848619E-2</v>
      </c>
      <c r="L26" s="23">
        <f>'Emp and GVA'!AA64</f>
        <v>1.9215635338432034E-2</v>
      </c>
      <c r="M26" s="23">
        <f>'Emp and GVA'!AB64</f>
        <v>1.872121278061872E-2</v>
      </c>
      <c r="N26" s="23">
        <f>'Emp and GVA'!AC64</f>
        <v>1.868037346873656E-2</v>
      </c>
      <c r="O26" s="23">
        <f>'Emp and GVA'!AD64</f>
        <v>1.9190045903536807E-2</v>
      </c>
      <c r="P26" s="23">
        <f>'Emp and GVA'!AE64</f>
        <v>1.9363570343962501E-2</v>
      </c>
      <c r="Q26" s="23">
        <f>'Emp and GVA'!AF64</f>
        <v>1.8438416927251938E-2</v>
      </c>
      <c r="R26" s="23">
        <f>'Emp and GVA'!AG64</f>
        <v>1.9143047868049955E-2</v>
      </c>
      <c r="S26" s="23">
        <f>'Emp and GVA'!AH64</f>
        <v>1.8903911317321935E-2</v>
      </c>
      <c r="T26" s="23">
        <f>'Emp and GVA'!AI64</f>
        <v>1.8591333454318151E-2</v>
      </c>
      <c r="U26" s="17"/>
      <c r="V26" s="74">
        <f t="shared" si="0"/>
        <v>2.1694980356424517E-2</v>
      </c>
      <c r="W26" s="74">
        <f t="shared" si="1"/>
        <v>1.9224892085834548E-2</v>
      </c>
      <c r="X26" s="74">
        <f t="shared" si="2"/>
        <v>1.8938387635740215E-2</v>
      </c>
      <c r="Y26" s="17"/>
      <c r="Z26" s="17"/>
      <c r="AA26" s="17"/>
      <c r="AB26" s="17"/>
      <c r="AC26" s="74">
        <f t="shared" si="5"/>
        <v>-2.0845162849261213E-4</v>
      </c>
      <c r="AD26" s="74">
        <f t="shared" si="5"/>
        <v>-6.2340539450290118E-5</v>
      </c>
      <c r="AE26" s="74">
        <f t="shared" si="5"/>
        <v>1.2284298758008074E-3</v>
      </c>
      <c r="AF26" s="17"/>
      <c r="AG26" s="19"/>
      <c r="AM26" s="9"/>
      <c r="AN26" s="10"/>
      <c r="AT26" s="25"/>
      <c r="AX26" s="1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>
      <c r="A27" s="29" t="s">
        <v>37</v>
      </c>
      <c r="B27" s="47">
        <f>Productivity!H28/Productivity!C28-1</f>
        <v>-1.6477608548380429E-2</v>
      </c>
      <c r="C27" s="47">
        <f>Productivity!L28/Productivity!H28-1</f>
        <v>0.1441444131315599</v>
      </c>
      <c r="D27" s="74">
        <f>Productivity!Q28/Productivity!L28-1</f>
        <v>0.1809611455875253</v>
      </c>
      <c r="E27" s="17"/>
      <c r="F27" s="23">
        <f>'Emp and GVA'!U65</f>
        <v>6.2698849614756136E-2</v>
      </c>
      <c r="G27" s="23">
        <f>'Emp and GVA'!V65</f>
        <v>5.4986273359254156E-2</v>
      </c>
      <c r="H27" s="23">
        <f>'Emp and GVA'!W65</f>
        <v>4.6630038536955423E-2</v>
      </c>
      <c r="I27" s="23">
        <f>'Emp and GVA'!X65</f>
        <v>5.336561195992847E-2</v>
      </c>
      <c r="J27" s="23">
        <f>'Emp and GVA'!Y65</f>
        <v>4.6154753123971042E-2</v>
      </c>
      <c r="K27" s="23">
        <f>'Emp and GVA'!Z65</f>
        <v>5.1978824220106266E-2</v>
      </c>
      <c r="L27" s="23">
        <f>'Emp and GVA'!AA65</f>
        <v>5.0835836017681019E-2</v>
      </c>
      <c r="M27" s="23">
        <f>'Emp and GVA'!AB65</f>
        <v>6.3285091741304048E-2</v>
      </c>
      <c r="N27" s="23">
        <f>'Emp and GVA'!AC65</f>
        <v>5.6663944684325132E-2</v>
      </c>
      <c r="O27" s="23">
        <f>'Emp and GVA'!AD65</f>
        <v>5.4405025414098848E-2</v>
      </c>
      <c r="P27" s="23">
        <f>'Emp and GVA'!AE65</f>
        <v>5.4606698579084074E-2</v>
      </c>
      <c r="Q27" s="23">
        <f>'Emp and GVA'!AF65</f>
        <v>6.3950048915921542E-2</v>
      </c>
      <c r="R27" s="23">
        <f>'Emp and GVA'!AG65</f>
        <v>6.9533408700806945E-2</v>
      </c>
      <c r="S27" s="23">
        <f>'Emp and GVA'!AH65</f>
        <v>7.3526303751572972E-2</v>
      </c>
      <c r="T27" s="23">
        <f>'Emp and GVA'!AI65</f>
        <v>7.6368834792131024E-2</v>
      </c>
      <c r="U27" s="17"/>
      <c r="V27" s="74">
        <f t="shared" si="0"/>
        <v>5.2635725135828572E-2</v>
      </c>
      <c r="W27" s="74">
        <f t="shared" si="1"/>
        <v>5.5433744415503063E-2</v>
      </c>
      <c r="X27" s="74">
        <f t="shared" si="2"/>
        <v>6.5398386692269231E-2</v>
      </c>
      <c r="Y27" s="17"/>
      <c r="Z27" s="17"/>
      <c r="AA27" s="17"/>
      <c r="AB27" s="17"/>
      <c r="AC27" s="74">
        <f t="shared" si="5"/>
        <v>-8.673108744483315E-4</v>
      </c>
      <c r="AD27" s="74">
        <f t="shared" si="5"/>
        <v>7.9904645564575754E-3</v>
      </c>
      <c r="AE27" s="74">
        <f t="shared" si="5"/>
        <v>1.183456697540901E-2</v>
      </c>
      <c r="AF27" s="17"/>
      <c r="AG27" s="19"/>
      <c r="AM27" s="9"/>
      <c r="AN27" s="10"/>
      <c r="AT27" s="25"/>
      <c r="AX27" s="1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>
      <c r="A28" s="29" t="s">
        <v>38</v>
      </c>
      <c r="B28" s="47">
        <f>Productivity!H29/Productivity!C29-1</f>
        <v>0.11471311073461377</v>
      </c>
      <c r="C28" s="47">
        <f>Productivity!L29/Productivity!H29-1</f>
        <v>0.1152863495749501</v>
      </c>
      <c r="D28" s="74">
        <f>Productivity!Q29/Productivity!L29-1</f>
        <v>-0.1194942359687694</v>
      </c>
      <c r="E28" s="17"/>
      <c r="F28" s="23">
        <f>'Emp and GVA'!U66</f>
        <v>0.16013564010753048</v>
      </c>
      <c r="G28" s="23">
        <f>'Emp and GVA'!V66</f>
        <v>0.15498387703825769</v>
      </c>
      <c r="H28" s="23">
        <f>'Emp and GVA'!W66</f>
        <v>0.16482359618447792</v>
      </c>
      <c r="I28" s="23">
        <f>'Emp and GVA'!X66</f>
        <v>0.16977123332813016</v>
      </c>
      <c r="J28" s="23">
        <f>'Emp and GVA'!Y66</f>
        <v>0.1664663857246329</v>
      </c>
      <c r="K28" s="23">
        <f>'Emp and GVA'!Z66</f>
        <v>0.16812338106059402</v>
      </c>
      <c r="L28" s="23">
        <f>'Emp and GVA'!AA66</f>
        <v>0.17961079742976552</v>
      </c>
      <c r="M28" s="23">
        <f>'Emp and GVA'!AB66</f>
        <v>0.17906647807637907</v>
      </c>
      <c r="N28" s="23">
        <f>'Emp and GVA'!AC66</f>
        <v>0.18890553682662561</v>
      </c>
      <c r="O28" s="23">
        <f>'Emp and GVA'!AD66</f>
        <v>0.19565560509805469</v>
      </c>
      <c r="P28" s="23">
        <f>'Emp and GVA'!AE66</f>
        <v>0.20359147025813693</v>
      </c>
      <c r="Q28" s="23">
        <f>'Emp and GVA'!AF66</f>
        <v>0.20289146336423622</v>
      </c>
      <c r="R28" s="23">
        <f>'Emp and GVA'!AG66</f>
        <v>0.18192501321169305</v>
      </c>
      <c r="S28" s="23">
        <f>'Emp and GVA'!AH66</f>
        <v>0.17113619608665365</v>
      </c>
      <c r="T28" s="23">
        <f>'Emp and GVA'!AI66</f>
        <v>0.17224877166804456</v>
      </c>
      <c r="U28" s="17"/>
      <c r="V28" s="74">
        <f t="shared" si="0"/>
        <v>0.16405068557393718</v>
      </c>
      <c r="W28" s="74">
        <f t="shared" si="1"/>
        <v>0.18227235969828376</v>
      </c>
      <c r="X28" s="74">
        <f t="shared" si="2"/>
        <v>0.18790808661446987</v>
      </c>
      <c r="Y28" s="17"/>
      <c r="Z28" s="17"/>
      <c r="AA28" s="17"/>
      <c r="AB28" s="17"/>
      <c r="AC28" s="74">
        <f t="shared" si="5"/>
        <v>1.8818764460332361E-2</v>
      </c>
      <c r="AD28" s="74">
        <f t="shared" si="5"/>
        <v>2.1013514978027389E-2</v>
      </c>
      <c r="AE28" s="74">
        <f t="shared" si="5"/>
        <v>-2.2453933242349421E-2</v>
      </c>
      <c r="AF28" s="17"/>
      <c r="AG28" s="19"/>
      <c r="AM28" s="9"/>
      <c r="AN28" s="10"/>
      <c r="AT28" s="25"/>
      <c r="AX28" s="1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>
      <c r="A29" s="29" t="s">
        <v>25</v>
      </c>
      <c r="B29" s="47">
        <f>Productivity!H30/Productivity!C30-1</f>
        <v>-0.1551270232541998</v>
      </c>
      <c r="C29" s="47">
        <f>Productivity!L30/Productivity!H30-1</f>
        <v>-0.11306598538899582</v>
      </c>
      <c r="D29" s="74">
        <f>Productivity!Q30/Productivity!L30-1</f>
        <v>0.35698986467902549</v>
      </c>
      <c r="E29" s="17"/>
      <c r="F29" s="23">
        <f>'Emp and GVA'!U67</f>
        <v>4.5499670938883872E-2</v>
      </c>
      <c r="G29" s="23">
        <f>'Emp and GVA'!V67</f>
        <v>4.2540205682199642E-2</v>
      </c>
      <c r="H29" s="23">
        <f>'Emp and GVA'!W67</f>
        <v>4.1469085849246599E-2</v>
      </c>
      <c r="I29" s="23">
        <f>'Emp and GVA'!X67</f>
        <v>4.0489446207745805E-2</v>
      </c>
      <c r="J29" s="23">
        <f>'Emp and GVA'!Y67</f>
        <v>3.8223480608415093E-2</v>
      </c>
      <c r="K29" s="23">
        <f>'Emp and GVA'!Z67</f>
        <v>3.6248351264163238E-2</v>
      </c>
      <c r="L29" s="23">
        <f>'Emp and GVA'!AA67</f>
        <v>3.5955777297280778E-2</v>
      </c>
      <c r="M29" s="23">
        <f>'Emp and GVA'!AB67</f>
        <v>3.5984477568635986E-2</v>
      </c>
      <c r="N29" s="23">
        <f>'Emp and GVA'!AC67</f>
        <v>3.5196515031700445E-2</v>
      </c>
      <c r="O29" s="23">
        <f>'Emp and GVA'!AD67</f>
        <v>3.4158018650777992E-2</v>
      </c>
      <c r="P29" s="23">
        <f>'Emp and GVA'!AE67</f>
        <v>3.6271208820228426E-2</v>
      </c>
      <c r="Q29" s="23">
        <f>'Emp and GVA'!AF67</f>
        <v>3.6119185045390051E-2</v>
      </c>
      <c r="R29" s="23">
        <f>'Emp and GVA'!AG67</f>
        <v>3.7263927905877119E-2</v>
      </c>
      <c r="S29" s="23">
        <f>'Emp and GVA'!AH67</f>
        <v>4.2352877520239696E-2</v>
      </c>
      <c r="T29" s="23">
        <f>'Emp and GVA'!AI67</f>
        <v>4.246567055834493E-2</v>
      </c>
      <c r="U29" s="17"/>
      <c r="V29" s="74">
        <f t="shared" si="0"/>
        <v>4.0745040091775708E-2</v>
      </c>
      <c r="W29" s="74">
        <f t="shared" si="1"/>
        <v>3.5508627962511682E-2</v>
      </c>
      <c r="X29" s="74">
        <f t="shared" si="2"/>
        <v>3.810514808347637E-2</v>
      </c>
      <c r="Y29" s="17"/>
      <c r="Z29" s="17"/>
      <c r="AA29" s="17"/>
      <c r="AB29" s="17"/>
      <c r="AC29" s="74">
        <f t="shared" si="5"/>
        <v>-6.3206567818101939E-3</v>
      </c>
      <c r="AD29" s="74">
        <f t="shared" si="5"/>
        <v>-4.0148180103926345E-3</v>
      </c>
      <c r="AE29" s="74">
        <f t="shared" si="5"/>
        <v>1.3603151657894457E-2</v>
      </c>
      <c r="AF29" s="17"/>
      <c r="AG29" s="19"/>
      <c r="AM29" s="9"/>
      <c r="AN29" s="10"/>
      <c r="AT29" s="25"/>
      <c r="AX29" s="1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>
      <c r="A30" s="29" t="s">
        <v>39</v>
      </c>
      <c r="B30" s="47">
        <f>Productivity!H31/Productivity!C31-1</f>
        <v>1.4496277880829078E-2</v>
      </c>
      <c r="C30" s="47">
        <f>Productivity!L31/Productivity!H31-1</f>
        <v>0.14542634626410167</v>
      </c>
      <c r="D30" s="74">
        <f>Productivity!Q31/Productivity!L31-1</f>
        <v>0.72876686939081492</v>
      </c>
      <c r="E30" s="17"/>
      <c r="F30" s="23">
        <f>'Emp and GVA'!U68</f>
        <v>2.9225088958047495E-2</v>
      </c>
      <c r="G30" s="23">
        <f>'Emp and GVA'!V68</f>
        <v>3.0699746711831306E-2</v>
      </c>
      <c r="H30" s="23">
        <f>'Emp and GVA'!W68</f>
        <v>2.9595928156868487E-2</v>
      </c>
      <c r="I30" s="23">
        <f>'Emp and GVA'!X68</f>
        <v>3.2528574154048945E-2</v>
      </c>
      <c r="J30" s="23">
        <f>'Emp and GVA'!Y68</f>
        <v>2.8478303812471191E-2</v>
      </c>
      <c r="K30" s="23">
        <f>'Emp and GVA'!Z68</f>
        <v>2.7547793474978943E-2</v>
      </c>
      <c r="L30" s="23">
        <f>'Emp and GVA'!AA68</f>
        <v>2.8536937570196281E-2</v>
      </c>
      <c r="M30" s="23">
        <f>'Emp and GVA'!AB68</f>
        <v>3.4562796939034565E-2</v>
      </c>
      <c r="N30" s="23">
        <f>'Emp and GVA'!AC68</f>
        <v>3.8158460620690615E-2</v>
      </c>
      <c r="O30" s="23">
        <f>'Emp and GVA'!AD68</f>
        <v>3.8136763603361878E-2</v>
      </c>
      <c r="P30" s="23">
        <f>'Emp and GVA'!AE68</f>
        <v>3.8073545916683174E-2</v>
      </c>
      <c r="Q30" s="23">
        <f>'Emp and GVA'!AF68</f>
        <v>4.1243646081578114E-2</v>
      </c>
      <c r="R30" s="23">
        <f>'Emp and GVA'!AG68</f>
        <v>4.6866742691847693E-2</v>
      </c>
      <c r="S30" s="23">
        <f>'Emp and GVA'!AH68</f>
        <v>4.5349096737976234E-2</v>
      </c>
      <c r="T30" s="23">
        <f>'Emp and GVA'!AI68</f>
        <v>5.4113819826722857E-2</v>
      </c>
      <c r="U30" s="17"/>
      <c r="V30" s="74">
        <f t="shared" si="0"/>
        <v>2.967923921137439E-2</v>
      </c>
      <c r="W30" s="74">
        <f t="shared" si="1"/>
        <v>3.3388550441652454E-2</v>
      </c>
      <c r="X30" s="74">
        <f t="shared" si="2"/>
        <v>4.3963935809694987E-2</v>
      </c>
      <c r="Y30" s="17"/>
      <c r="Z30" s="17"/>
      <c r="AA30" s="17"/>
      <c r="AB30" s="17"/>
      <c r="AC30" s="74">
        <f t="shared" si="5"/>
        <v>4.302384988996816E-4</v>
      </c>
      <c r="AD30" s="74">
        <f t="shared" si="5"/>
        <v>4.8555748977841748E-3</v>
      </c>
      <c r="AE30" s="74">
        <f t="shared" si="5"/>
        <v>3.203945986613016E-2</v>
      </c>
      <c r="AF30" s="17"/>
      <c r="AG30" s="19"/>
      <c r="AM30" s="9"/>
      <c r="AN30" s="10"/>
      <c r="AT30" s="25"/>
      <c r="AX30" s="1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>
      <c r="A31" s="30" t="s">
        <v>27</v>
      </c>
      <c r="B31" s="47">
        <f>Productivity!H32/Productivity!C32-1</f>
        <v>-4.9041921992024173E-2</v>
      </c>
      <c r="C31" s="47">
        <f>Productivity!L32/Productivity!H32-1</f>
        <v>-2.1232625281517481E-2</v>
      </c>
      <c r="D31" s="74">
        <f>Productivity!Q32/Productivity!L32-1</f>
        <v>-3.0280292342975024E-2</v>
      </c>
      <c r="E31" s="17"/>
      <c r="F31" s="23">
        <f>'Emp and GVA'!U69</f>
        <v>5.3876786132583745E-2</v>
      </c>
      <c r="G31" s="23">
        <f>'Emp and GVA'!V69</f>
        <v>5.0260917330403734E-2</v>
      </c>
      <c r="H31" s="23">
        <f>'Emp and GVA'!W69</f>
        <v>4.7391933210055109E-2</v>
      </c>
      <c r="I31" s="23">
        <f>'Emp and GVA'!X69</f>
        <v>4.7210225991640216E-2</v>
      </c>
      <c r="J31" s="23">
        <f>'Emp and GVA'!Y69</f>
        <v>4.6643510897478105E-2</v>
      </c>
      <c r="K31" s="23">
        <f>'Emp and GVA'!Z69</f>
        <v>4.6148711999618605E-2</v>
      </c>
      <c r="L31" s="23">
        <f>'Emp and GVA'!AA69</f>
        <v>4.5613257642321769E-2</v>
      </c>
      <c r="M31" s="23">
        <f>'Emp and GVA'!AB69</f>
        <v>4.3818227976643816E-2</v>
      </c>
      <c r="N31" s="23">
        <f>'Emp and GVA'!AC69</f>
        <v>4.3423370929926056E-2</v>
      </c>
      <c r="O31" s="23">
        <f>'Emp and GVA'!AD69</f>
        <v>4.3542595588525433E-2</v>
      </c>
      <c r="P31" s="23">
        <f>'Emp and GVA'!AE69</f>
        <v>4.6642899584076053E-2</v>
      </c>
      <c r="Q31" s="23">
        <f>'Emp and GVA'!AF69</f>
        <v>4.8537737798410314E-2</v>
      </c>
      <c r="R31" s="23">
        <f>'Emp and GVA'!AG69</f>
        <v>4.808360915639863E-2</v>
      </c>
      <c r="S31" s="23">
        <f>'Emp and GVA'!AH69</f>
        <v>4.3949057509823947E-2</v>
      </c>
      <c r="T31" s="23">
        <f>'Emp and GVA'!AI69</f>
        <v>4.0906310702451286E-2</v>
      </c>
      <c r="U31" s="17"/>
      <c r="V31" s="74">
        <f t="shared" si="0"/>
        <v>4.8588680926963251E-2</v>
      </c>
      <c r="W31" s="74">
        <f t="shared" si="1"/>
        <v>4.4509232827407139E-2</v>
      </c>
      <c r="X31" s="74">
        <f t="shared" si="2"/>
        <v>4.5277035056614283E-2</v>
      </c>
      <c r="Y31" s="17"/>
      <c r="Z31" s="17"/>
      <c r="AA31" s="17"/>
      <c r="AB31" s="17"/>
      <c r="AC31" s="74">
        <f t="shared" si="5"/>
        <v>-2.3828822997154844E-3</v>
      </c>
      <c r="AD31" s="74">
        <f t="shared" si="5"/>
        <v>-9.450478621921526E-4</v>
      </c>
      <c r="AE31" s="74">
        <f t="shared" si="5"/>
        <v>-1.3710018579374092E-3</v>
      </c>
      <c r="AF31" s="17"/>
      <c r="AG31" s="19"/>
      <c r="AM31" s="9"/>
      <c r="AN31" s="10"/>
      <c r="AT31" s="25"/>
      <c r="AX31" s="1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>
      <c r="A32" s="29" t="s">
        <v>28</v>
      </c>
      <c r="B32" s="47">
        <f>Productivity!H33/Productivity!C33-1</f>
        <v>-0.11453743249384696</v>
      </c>
      <c r="C32" s="47">
        <f>Productivity!L33/Productivity!H33-1</f>
        <v>-0.118360971692691</v>
      </c>
      <c r="D32" s="74">
        <f>Productivity!Q33/Productivity!L33-1</f>
        <v>-1.0284628416429298E-2</v>
      </c>
      <c r="E32" s="17"/>
      <c r="F32" s="23">
        <f>'Emp and GVA'!U70</f>
        <v>7.9153141697062987E-2</v>
      </c>
      <c r="G32" s="23">
        <f>'Emp and GVA'!V70</f>
        <v>7.1876875502253149E-2</v>
      </c>
      <c r="H32" s="23">
        <f>'Emp and GVA'!W70</f>
        <v>6.8565883666855856E-2</v>
      </c>
      <c r="I32" s="23">
        <f>'Emp and GVA'!X70</f>
        <v>6.5733562273444679E-2</v>
      </c>
      <c r="J32" s="23">
        <f>'Emp and GVA'!Y70</f>
        <v>6.3697570290379923E-2</v>
      </c>
      <c r="K32" s="23">
        <f>'Emp and GVA'!Z70</f>
        <v>6.138859313172406E-2</v>
      </c>
      <c r="L32" s="23">
        <f>'Emp and GVA'!AA70</f>
        <v>5.8846450646760848E-2</v>
      </c>
      <c r="M32" s="23">
        <f>'Emp and GVA'!AB70</f>
        <v>5.7512784245457513E-2</v>
      </c>
      <c r="N32" s="23">
        <f>'Emp and GVA'!AC70</f>
        <v>5.4716222027996281E-2</v>
      </c>
      <c r="O32" s="23">
        <f>'Emp and GVA'!AD70</f>
        <v>5.3466440437201591E-2</v>
      </c>
      <c r="P32" s="23">
        <f>'Emp and GVA'!AE70</f>
        <v>5.3396712220241629E-2</v>
      </c>
      <c r="Q32" s="23">
        <f>'Emp and GVA'!AF70</f>
        <v>5.5914482112600389E-2</v>
      </c>
      <c r="R32" s="23">
        <f>'Emp and GVA'!AG70</f>
        <v>5.6546046227018608E-2</v>
      </c>
      <c r="S32" s="23">
        <f>'Emp and GVA'!AH70</f>
        <v>5.5507835485245481E-2</v>
      </c>
      <c r="T32" s="23">
        <f>'Emp and GVA'!AI70</f>
        <v>5.5908427936738385E-2</v>
      </c>
      <c r="U32" s="17"/>
      <c r="V32" s="74">
        <f t="shared" si="0"/>
        <v>6.8402604426953437E-2</v>
      </c>
      <c r="W32" s="74">
        <f t="shared" si="1"/>
        <v>5.7186098097828056E-2</v>
      </c>
      <c r="X32" s="74">
        <f t="shared" si="2"/>
        <v>5.5123324069841016E-2</v>
      </c>
      <c r="Y32" s="17"/>
      <c r="Z32" s="17"/>
      <c r="AA32" s="17"/>
      <c r="AB32" s="17"/>
      <c r="AC32" s="74">
        <f t="shared" si="5"/>
        <v>-7.8346586869554955E-3</v>
      </c>
      <c r="AD32" s="74">
        <f t="shared" si="5"/>
        <v>-6.7686021381724772E-3</v>
      </c>
      <c r="AE32" s="74">
        <f t="shared" si="5"/>
        <v>-5.6692290513672802E-4</v>
      </c>
      <c r="AF32" s="17"/>
      <c r="AG32" s="19"/>
      <c r="AM32" s="9"/>
      <c r="AN32" s="10"/>
      <c r="AT32" s="25"/>
      <c r="AX32" s="1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>
      <c r="A33" s="30" t="s">
        <v>29</v>
      </c>
      <c r="B33" s="47">
        <f>Productivity!H34/Productivity!C34-1</f>
        <v>-0.11519657530724403</v>
      </c>
      <c r="C33" s="47">
        <f>Productivity!L34/Productivity!H34-1</f>
        <v>-3.7219469308163999E-3</v>
      </c>
      <c r="D33" s="74">
        <f>Productivity!Q34/Productivity!L34-1</f>
        <v>-0.1673539494129952</v>
      </c>
      <c r="E33" s="17"/>
      <c r="F33" s="23">
        <f>'Emp and GVA'!U71</f>
        <v>8.2789545895659733E-2</v>
      </c>
      <c r="G33" s="23">
        <f>'Emp and GVA'!V71</f>
        <v>7.8671915529921574E-2</v>
      </c>
      <c r="H33" s="23">
        <f>'Emp and GVA'!W71</f>
        <v>7.5944268478002161E-2</v>
      </c>
      <c r="I33" s="23">
        <f>'Emp and GVA'!X71</f>
        <v>7.6530169797249248E-2</v>
      </c>
      <c r="J33" s="23">
        <f>'Emp and GVA'!Y71</f>
        <v>7.7747415552775395E-2</v>
      </c>
      <c r="K33" s="23">
        <f>'Emp and GVA'!Z71</f>
        <v>7.8511608689433784E-2</v>
      </c>
      <c r="L33" s="23">
        <f>'Emp and GVA'!AA71</f>
        <v>7.9697134081584312E-2</v>
      </c>
      <c r="M33" s="23">
        <f>'Emp and GVA'!AB71</f>
        <v>7.9911507634279913E-2</v>
      </c>
      <c r="N33" s="23">
        <f>'Emp and GVA'!AC71</f>
        <v>8.2102079604888939E-2</v>
      </c>
      <c r="O33" s="23">
        <f>'Emp and GVA'!AD71</f>
        <v>8.2277815044259434E-2</v>
      </c>
      <c r="P33" s="23">
        <f>'Emp and GVA'!AE71</f>
        <v>8.2022842807156535E-2</v>
      </c>
      <c r="Q33" s="23">
        <f>'Emp and GVA'!AF71</f>
        <v>8.3609989943933982E-2</v>
      </c>
      <c r="R33" s="23">
        <f>'Emp and GVA'!AG71</f>
        <v>8.1877729257641918E-2</v>
      </c>
      <c r="S33" s="23">
        <f>'Emp and GVA'!AH71</f>
        <v>7.9660203039505453E-2</v>
      </c>
      <c r="T33" s="23">
        <f>'Emp and GVA'!AI71</f>
        <v>7.8888821675102E-2</v>
      </c>
      <c r="U33" s="17"/>
      <c r="V33" s="74">
        <f t="shared" si="0"/>
        <v>7.8365820657173652E-2</v>
      </c>
      <c r="W33" s="74">
        <f t="shared" si="1"/>
        <v>8.050002901088929E-2</v>
      </c>
      <c r="X33" s="74">
        <f t="shared" si="2"/>
        <v>8.1389566961266549E-2</v>
      </c>
      <c r="Y33" s="17"/>
      <c r="Z33" s="17"/>
      <c r="AA33" s="17"/>
      <c r="AB33" s="17"/>
      <c r="AC33" s="74">
        <f t="shared" si="5"/>
        <v>-9.0274741608480837E-3</v>
      </c>
      <c r="AD33" s="74">
        <f t="shared" si="5"/>
        <v>-2.9961683590771056E-4</v>
      </c>
      <c r="AE33" s="74">
        <f t="shared" si="5"/>
        <v>-1.3620865471981387E-2</v>
      </c>
      <c r="AF33" s="17"/>
      <c r="AG33" s="19"/>
      <c r="AM33" s="9"/>
      <c r="AN33" s="10"/>
      <c r="AT33" s="25"/>
      <c r="AX33" s="1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>
      <c r="A34" s="30" t="s">
        <v>30</v>
      </c>
      <c r="B34" s="47">
        <f>Productivity!H35/Productivity!C35-1</f>
        <v>6.810253096385166E-3</v>
      </c>
      <c r="C34" s="47">
        <f>Productivity!L35/Productivity!H35-1</f>
        <v>-6.1926751907493527E-2</v>
      </c>
      <c r="D34" s="74">
        <f>Productivity!Q35/Productivity!L35-1</f>
        <v>-0.28198453828945991</v>
      </c>
      <c r="E34" s="17"/>
      <c r="F34" s="23">
        <f>'Emp and GVA'!U72</f>
        <v>6.2811632031589862E-2</v>
      </c>
      <c r="G34" s="23">
        <f>'Emp and GVA'!V72</f>
        <v>6.0789160487045683E-2</v>
      </c>
      <c r="H34" s="23">
        <f>'Emp and GVA'!W72</f>
        <v>5.2966916274556471E-2</v>
      </c>
      <c r="I34" s="23">
        <f>'Emp and GVA'!X72</f>
        <v>5.3601470766775933E-2</v>
      </c>
      <c r="J34" s="23">
        <f>'Emp and GVA'!Y72</f>
        <v>5.3368012115625203E-2</v>
      </c>
      <c r="K34" s="23">
        <f>'Emp and GVA'!Z72</f>
        <v>5.1734549557423681E-2</v>
      </c>
      <c r="L34" s="23">
        <f>'Emp and GVA'!AA72</f>
        <v>5.2321539084525873E-2</v>
      </c>
      <c r="M34" s="23">
        <f>'Emp and GVA'!AB72</f>
        <v>5.0063467885250061E-2</v>
      </c>
      <c r="N34" s="23">
        <f>'Emp and GVA'!AC72</f>
        <v>4.9021239993895759E-2</v>
      </c>
      <c r="O34" s="23">
        <f>'Emp and GVA'!AD72</f>
        <v>4.6791355929974091E-2</v>
      </c>
      <c r="P34" s="23">
        <f>'Emp and GVA'!AE72</f>
        <v>4.7058823529411764E-2</v>
      </c>
      <c r="Q34" s="23">
        <f>'Emp and GVA'!AF72</f>
        <v>4.6223465072389898E-2</v>
      </c>
      <c r="R34" s="23">
        <f>'Emp and GVA'!AG72</f>
        <v>4.2639000917864989E-2</v>
      </c>
      <c r="S34" s="23">
        <f>'Emp and GVA'!AH72</f>
        <v>3.8220394581104204E-2</v>
      </c>
      <c r="T34" s="23">
        <f>'Emp and GVA'!AI72</f>
        <v>3.5361173283863984E-2</v>
      </c>
      <c r="U34" s="17"/>
      <c r="V34" s="74">
        <f t="shared" si="0"/>
        <v>5.5878623538836138E-2</v>
      </c>
      <c r="W34" s="74">
        <f t="shared" si="1"/>
        <v>4.9986430490213896E-2</v>
      </c>
      <c r="X34" s="74">
        <f t="shared" si="2"/>
        <v>4.2715702219101488E-2</v>
      </c>
      <c r="Y34" s="17"/>
      <c r="Z34" s="17"/>
      <c r="AA34" s="17"/>
      <c r="AB34" s="17"/>
      <c r="AC34" s="74">
        <f t="shared" si="5"/>
        <v>3.8054756897709982E-4</v>
      </c>
      <c r="AD34" s="74">
        <f t="shared" si="5"/>
        <v>-3.095497279708646E-3</v>
      </c>
      <c r="AE34" s="74">
        <f t="shared" si="5"/>
        <v>-1.2045167567963391E-2</v>
      </c>
      <c r="AF34" s="17"/>
      <c r="AG34" s="19"/>
      <c r="AM34" s="9"/>
      <c r="AN34" s="10"/>
      <c r="AT34" s="25"/>
      <c r="AX34" s="1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>
      <c r="A35" s="3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31">
        <f>SUM(AC4,AC6:AC17,AC19:AC22,AC24:AC34)</f>
        <v>0.14724300297485202</v>
      </c>
      <c r="AD35" s="31">
        <f>SUM(AD4,AD6:AD17,AD19:AD22,AD24:AD34)</f>
        <v>4.6224387307314395E-2</v>
      </c>
      <c r="AE35" s="31">
        <f>SUM(AE4,AE6:AE17,AE19:AE22,AE24:AE34)</f>
        <v>6.0107638128671897E-2</v>
      </c>
      <c r="AF35" s="17"/>
      <c r="AG35" s="19"/>
      <c r="AX35" s="1"/>
    </row>
    <row r="36" spans="1:67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9"/>
      <c r="AW36" s="25"/>
      <c r="AX36" s="25"/>
      <c r="AY36" s="25"/>
      <c r="AZ36" s="25"/>
    </row>
    <row r="37" spans="1:67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9"/>
    </row>
    <row r="38" spans="1:67">
      <c r="A38" s="27"/>
      <c r="B38" s="17"/>
      <c r="C38" s="17"/>
      <c r="D38" s="17"/>
      <c r="E38" s="17"/>
      <c r="F38" s="17"/>
      <c r="G38" s="17"/>
      <c r="H38" s="17"/>
      <c r="I38" s="17"/>
      <c r="J38" s="17"/>
      <c r="K38" s="18" t="s">
        <v>40</v>
      </c>
      <c r="L38" s="17"/>
      <c r="M38" s="18"/>
      <c r="N38" s="17"/>
      <c r="O38" s="18"/>
      <c r="P38" s="17"/>
      <c r="Q38" s="18" t="s">
        <v>41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9"/>
    </row>
    <row r="39" spans="1:67">
      <c r="A39" s="22" t="s">
        <v>2</v>
      </c>
      <c r="B39" s="17"/>
      <c r="C39" s="17"/>
      <c r="D39" s="17"/>
      <c r="E39" s="17"/>
      <c r="F39" s="17"/>
      <c r="G39" s="17"/>
      <c r="H39" s="17"/>
      <c r="I39" s="17"/>
      <c r="J39" s="17"/>
      <c r="K39" s="18" t="s">
        <v>49</v>
      </c>
      <c r="L39" s="18" t="s">
        <v>43</v>
      </c>
      <c r="M39" s="18" t="s">
        <v>44</v>
      </c>
      <c r="N39" s="18"/>
      <c r="O39" s="18"/>
      <c r="P39" s="18" t="s">
        <v>49</v>
      </c>
      <c r="Q39" s="18" t="s">
        <v>43</v>
      </c>
      <c r="R39" s="18" t="s">
        <v>44</v>
      </c>
      <c r="S39" s="18"/>
      <c r="T39" s="18"/>
      <c r="U39" s="18" t="s">
        <v>49</v>
      </c>
      <c r="V39" s="18" t="s">
        <v>43</v>
      </c>
      <c r="W39" s="32" t="s">
        <v>44</v>
      </c>
      <c r="X39" s="17"/>
      <c r="Y39" s="17"/>
      <c r="Z39" s="18"/>
      <c r="AA39" s="18"/>
      <c r="AB39" s="18"/>
      <c r="AC39" s="18"/>
      <c r="AD39" s="17"/>
      <c r="AE39" s="17"/>
      <c r="AF39" s="17"/>
      <c r="AG39" s="19"/>
    </row>
    <row r="40" spans="1:67">
      <c r="A40" s="16" t="s">
        <v>3</v>
      </c>
      <c r="B40" s="17"/>
      <c r="C40" s="17"/>
      <c r="D40" s="17"/>
      <c r="E40" s="17"/>
      <c r="F40" s="17"/>
      <c r="G40" s="17"/>
      <c r="H40" s="17"/>
      <c r="I40" s="33"/>
      <c r="J40" s="33"/>
      <c r="K40" s="34">
        <f>B4</f>
        <v>0.22360727759870036</v>
      </c>
      <c r="L40" s="34">
        <f>C4</f>
        <v>-0.30306697658213722</v>
      </c>
      <c r="M40" s="34">
        <f>D4</f>
        <v>-0.15536498643705043</v>
      </c>
      <c r="N40" s="34"/>
      <c r="O40" s="34"/>
      <c r="P40" s="34">
        <f>V4</f>
        <v>4.4743485960579706E-2</v>
      </c>
      <c r="Q40" s="34">
        <f>W4</f>
        <v>3.1862263845622914E-2</v>
      </c>
      <c r="R40" s="34">
        <f>X4</f>
        <v>1.9719234134188756E-2</v>
      </c>
      <c r="S40" s="34"/>
      <c r="T40" s="34"/>
      <c r="U40" s="74">
        <f>AC4</f>
        <v>1.0004969085920898E-2</v>
      </c>
      <c r="V40" s="74">
        <f>AD4</f>
        <v>-9.656399970755276E-3</v>
      </c>
      <c r="W40" s="74">
        <f>AE4</f>
        <v>-3.0636785438072581E-3</v>
      </c>
      <c r="X40" s="17"/>
      <c r="Y40" s="23"/>
      <c r="Z40" s="23"/>
      <c r="AA40" s="23"/>
      <c r="AB40" s="23"/>
      <c r="AC40" s="35"/>
      <c r="AD40" s="17"/>
      <c r="AE40" s="17"/>
      <c r="AF40" s="17"/>
      <c r="AG40" s="19"/>
    </row>
    <row r="41" spans="1:67">
      <c r="A41" s="26" t="s">
        <v>4</v>
      </c>
      <c r="B41" s="17"/>
      <c r="C41" s="17"/>
      <c r="D41" s="17"/>
      <c r="E41" s="17"/>
      <c r="F41" s="17"/>
      <c r="G41" s="17"/>
      <c r="H41" s="17"/>
      <c r="I41" s="33"/>
      <c r="J41" s="33"/>
      <c r="K41" s="34">
        <f t="shared" ref="K41:M52" si="6">B6</f>
        <v>0.20658700987523848</v>
      </c>
      <c r="L41" s="34">
        <f t="shared" si="6"/>
        <v>0.1131312626502412</v>
      </c>
      <c r="M41" s="34">
        <f t="shared" si="6"/>
        <v>7.958152498412896E-2</v>
      </c>
      <c r="N41" s="34"/>
      <c r="O41" s="34"/>
      <c r="P41" s="34">
        <f t="shared" ref="P41:R52" si="7">V6</f>
        <v>4.7894646705147703E-2</v>
      </c>
      <c r="Q41" s="34">
        <f t="shared" si="7"/>
        <v>4.4617659302290863E-2</v>
      </c>
      <c r="R41" s="34">
        <f t="shared" si="7"/>
        <v>4.2478864623561784E-2</v>
      </c>
      <c r="S41" s="34"/>
      <c r="T41" s="34"/>
      <c r="U41" s="74">
        <f t="shared" ref="U41:W52" si="8">AC6</f>
        <v>9.8944118518474074E-3</v>
      </c>
      <c r="V41" s="74">
        <f t="shared" si="8"/>
        <v>5.0476521333664452E-3</v>
      </c>
      <c r="W41" s="74">
        <f t="shared" si="8"/>
        <v>3.3805328263374138E-3</v>
      </c>
      <c r="X41" s="17"/>
      <c r="Y41" s="23"/>
      <c r="Z41" s="23"/>
      <c r="AA41" s="17"/>
      <c r="AB41" s="17"/>
      <c r="AC41" s="17"/>
      <c r="AD41" s="17"/>
      <c r="AE41" s="17"/>
      <c r="AF41" s="17"/>
      <c r="AG41" s="19"/>
    </row>
    <row r="42" spans="1:67">
      <c r="A42" s="26" t="s">
        <v>5</v>
      </c>
      <c r="B42" s="17"/>
      <c r="C42" s="17"/>
      <c r="D42" s="17"/>
      <c r="E42" s="17"/>
      <c r="F42" s="17"/>
      <c r="G42" s="17"/>
      <c r="H42" s="17"/>
      <c r="I42" s="33"/>
      <c r="J42" s="33"/>
      <c r="K42" s="34">
        <f t="shared" si="6"/>
        <v>-2.2817631301431773E-2</v>
      </c>
      <c r="L42" s="34">
        <f t="shared" si="6"/>
        <v>-0.34713887187861459</v>
      </c>
      <c r="M42" s="34">
        <f t="shared" si="6"/>
        <v>0.6675045966444495</v>
      </c>
      <c r="N42" s="34"/>
      <c r="O42" s="34"/>
      <c r="P42" s="34">
        <f t="shared" si="7"/>
        <v>5.7128323625642964E-3</v>
      </c>
      <c r="Q42" s="34">
        <f t="shared" si="7"/>
        <v>2.5233981921992314E-3</v>
      </c>
      <c r="R42" s="34">
        <f t="shared" si="7"/>
        <v>1.1471840826059326E-3</v>
      </c>
      <c r="S42" s="34"/>
      <c r="T42" s="34"/>
      <c r="U42" s="74">
        <f t="shared" si="8"/>
        <v>-1.3035330253587953E-4</v>
      </c>
      <c r="V42" s="74">
        <f t="shared" si="8"/>
        <v>-8.7596960174057663E-4</v>
      </c>
      <c r="W42" s="74">
        <f t="shared" si="8"/>
        <v>7.6575064833680584E-4</v>
      </c>
      <c r="X42" s="17"/>
      <c r="Y42" s="23"/>
      <c r="Z42" s="23"/>
      <c r="AA42" s="17"/>
      <c r="AB42" s="17"/>
      <c r="AC42" s="17"/>
      <c r="AD42" s="17"/>
      <c r="AE42" s="17"/>
      <c r="AF42" s="17"/>
      <c r="AG42" s="19"/>
    </row>
    <row r="43" spans="1:67">
      <c r="A43" s="26" t="s">
        <v>6</v>
      </c>
      <c r="B43" s="17"/>
      <c r="C43" s="17"/>
      <c r="D43" s="17"/>
      <c r="E43" s="17"/>
      <c r="F43" s="17"/>
      <c r="G43" s="17"/>
      <c r="H43" s="17"/>
      <c r="I43" s="33"/>
      <c r="J43" s="33"/>
      <c r="K43" s="34">
        <f t="shared" si="6"/>
        <v>-2.0839359996412177E-2</v>
      </c>
      <c r="L43" s="34">
        <f t="shared" si="6"/>
        <v>0.18370228145470957</v>
      </c>
      <c r="M43" s="34">
        <f t="shared" si="6"/>
        <v>0.26045751633986947</v>
      </c>
      <c r="N43" s="34"/>
      <c r="O43" s="34"/>
      <c r="P43" s="34">
        <f t="shared" si="7"/>
        <v>8.6267539122080721E-3</v>
      </c>
      <c r="Q43" s="34">
        <f t="shared" si="7"/>
        <v>7.3336359297120641E-3</v>
      </c>
      <c r="R43" s="34">
        <f t="shared" si="7"/>
        <v>5.4708471615916307E-3</v>
      </c>
      <c r="S43" s="34"/>
      <c r="T43" s="34"/>
      <c r="U43" s="74">
        <f t="shared" si="8"/>
        <v>-1.7977603037696115E-4</v>
      </c>
      <c r="V43" s="74">
        <f t="shared" si="8"/>
        <v>1.3472056516463363E-3</v>
      </c>
      <c r="W43" s="74">
        <f t="shared" si="8"/>
        <v>1.4249232639831806E-3</v>
      </c>
      <c r="X43" s="17"/>
      <c r="Y43" s="23"/>
      <c r="Z43" s="23"/>
      <c r="AA43" s="17"/>
      <c r="AB43" s="17"/>
      <c r="AC43" s="17"/>
      <c r="AD43" s="17"/>
      <c r="AE43" s="17"/>
      <c r="AF43" s="17"/>
      <c r="AG43" s="19"/>
    </row>
    <row r="44" spans="1:67">
      <c r="A44" s="26" t="s">
        <v>7</v>
      </c>
      <c r="B44" s="17"/>
      <c r="C44" s="17"/>
      <c r="D44" s="17"/>
      <c r="E44" s="17"/>
      <c r="F44" s="17"/>
      <c r="G44" s="17"/>
      <c r="H44" s="17"/>
      <c r="I44" s="33"/>
      <c r="J44" s="33"/>
      <c r="K44" s="34">
        <f t="shared" si="6"/>
        <v>0.30331358110096729</v>
      </c>
      <c r="L44" s="34">
        <f t="shared" si="6"/>
        <v>0.69376257545271613</v>
      </c>
      <c r="M44" s="34">
        <f t="shared" si="6"/>
        <v>0.30615942028985499</v>
      </c>
      <c r="N44" s="34"/>
      <c r="O44" s="34"/>
      <c r="P44" s="34">
        <f t="shared" si="7"/>
        <v>1.7319943161375032E-2</v>
      </c>
      <c r="Q44" s="34">
        <f t="shared" si="7"/>
        <v>1.2885032500199031E-2</v>
      </c>
      <c r="R44" s="34">
        <f t="shared" si="7"/>
        <v>1.4824576462132451E-2</v>
      </c>
      <c r="S44" s="34"/>
      <c r="T44" s="34"/>
      <c r="U44" s="74">
        <f t="shared" si="8"/>
        <v>5.2533739847418692E-3</v>
      </c>
      <c r="V44" s="74">
        <f t="shared" si="8"/>
        <v>8.9391533321300301E-3</v>
      </c>
      <c r="W44" s="74">
        <f t="shared" si="8"/>
        <v>4.5386837356891007E-3</v>
      </c>
      <c r="X44" s="17"/>
      <c r="Y44" s="23"/>
      <c r="Z44" s="23"/>
      <c r="AA44" s="17"/>
      <c r="AB44" s="17"/>
      <c r="AC44" s="17"/>
      <c r="AD44" s="17"/>
      <c r="AE44" s="17"/>
      <c r="AF44" s="17"/>
      <c r="AG44" s="19"/>
    </row>
    <row r="45" spans="1:67">
      <c r="A45" s="26" t="s">
        <v>8</v>
      </c>
      <c r="B45" s="17"/>
      <c r="C45" s="17"/>
      <c r="D45" s="17"/>
      <c r="E45" s="17"/>
      <c r="F45" s="17"/>
      <c r="G45" s="17"/>
      <c r="H45" s="17"/>
      <c r="I45" s="33"/>
      <c r="J45" s="33"/>
      <c r="K45" s="34">
        <f t="shared" si="6"/>
        <v>0.1345807948941109</v>
      </c>
      <c r="L45" s="34">
        <f t="shared" si="6"/>
        <v>0.17357153858000918</v>
      </c>
      <c r="M45" s="34">
        <f t="shared" si="6"/>
        <v>-6.0751820248410415E-2</v>
      </c>
      <c r="N45" s="34"/>
      <c r="O45" s="34"/>
      <c r="P45" s="34">
        <f t="shared" si="7"/>
        <v>1.088061417544319E-2</v>
      </c>
      <c r="Q45" s="34">
        <f t="shared" si="7"/>
        <v>8.893524002210846E-3</v>
      </c>
      <c r="R45" s="34">
        <f t="shared" si="7"/>
        <v>5.9116258139171084E-3</v>
      </c>
      <c r="S45" s="34"/>
      <c r="T45" s="34"/>
      <c r="U45" s="74">
        <f t="shared" si="8"/>
        <v>1.4643217046672755E-3</v>
      </c>
      <c r="V45" s="74">
        <f t="shared" si="8"/>
        <v>1.5436626444619774E-3</v>
      </c>
      <c r="W45" s="74">
        <f t="shared" si="8"/>
        <v>-3.591420288229551E-4</v>
      </c>
      <c r="X45" s="17"/>
      <c r="Y45" s="23"/>
      <c r="Z45" s="23"/>
      <c r="AA45" s="17"/>
      <c r="AB45" s="17"/>
      <c r="AC45" s="17"/>
      <c r="AD45" s="17"/>
      <c r="AE45" s="17"/>
      <c r="AF45" s="17"/>
      <c r="AG45" s="19"/>
    </row>
    <row r="46" spans="1:67">
      <c r="A46" s="26" t="s">
        <v>35</v>
      </c>
      <c r="B46" s="17"/>
      <c r="C46" s="17"/>
      <c r="D46" s="17"/>
      <c r="E46" s="17"/>
      <c r="F46" s="17"/>
      <c r="G46" s="17"/>
      <c r="H46" s="17"/>
      <c r="I46" s="33"/>
      <c r="J46" s="33"/>
      <c r="K46" s="34">
        <f t="shared" si="6"/>
        <v>0.658919551382666</v>
      </c>
      <c r="L46" s="34">
        <f t="shared" si="6"/>
        <v>-0.35224458806977543</v>
      </c>
      <c r="M46" s="34">
        <f t="shared" si="6"/>
        <v>0.63668465492813531</v>
      </c>
      <c r="N46" s="34"/>
      <c r="O46" s="34"/>
      <c r="P46" s="34">
        <f t="shared" si="7"/>
        <v>8.1219043662239102E-2</v>
      </c>
      <c r="Q46" s="34">
        <f t="shared" si="7"/>
        <v>8.021971632854466E-2</v>
      </c>
      <c r="R46" s="34">
        <f t="shared" si="7"/>
        <v>8.1804157719401874E-2</v>
      </c>
      <c r="S46" s="34"/>
      <c r="T46" s="34"/>
      <c r="U46" s="74">
        <f t="shared" si="8"/>
        <v>5.3516815813651752E-2</v>
      </c>
      <c r="V46" s="74">
        <f t="shared" si="8"/>
        <v>-2.8256960933222452E-2</v>
      </c>
      <c r="W46" s="74">
        <f t="shared" si="8"/>
        <v>5.2083451929264141E-2</v>
      </c>
      <c r="X46" s="17"/>
      <c r="Y46" s="23"/>
      <c r="Z46" s="23"/>
      <c r="AA46" s="17"/>
      <c r="AB46" s="17"/>
      <c r="AC46" s="17"/>
      <c r="AD46" s="17"/>
      <c r="AE46" s="17"/>
      <c r="AF46" s="17"/>
      <c r="AG46" s="19"/>
    </row>
    <row r="47" spans="1:67">
      <c r="A47" s="26" t="s">
        <v>10</v>
      </c>
      <c r="B47" s="17"/>
      <c r="C47" s="17"/>
      <c r="D47" s="17"/>
      <c r="E47" s="17"/>
      <c r="F47" s="17"/>
      <c r="G47" s="17"/>
      <c r="H47" s="17"/>
      <c r="I47" s="33"/>
      <c r="J47" s="33"/>
      <c r="K47" s="34">
        <f t="shared" si="6"/>
        <v>-7.2477159932634705E-2</v>
      </c>
      <c r="L47" s="34">
        <f t="shared" si="6"/>
        <v>9.4927494861840378E-2</v>
      </c>
      <c r="M47" s="34">
        <f t="shared" si="6"/>
        <v>3.494611534472658E-2</v>
      </c>
      <c r="N47" s="34"/>
      <c r="O47" s="34"/>
      <c r="P47" s="34">
        <f t="shared" si="7"/>
        <v>8.3034538362806044E-3</v>
      </c>
      <c r="Q47" s="34">
        <f t="shared" si="7"/>
        <v>6.6677426730389067E-3</v>
      </c>
      <c r="R47" s="34">
        <f t="shared" si="7"/>
        <v>5.0116844937695493E-3</v>
      </c>
      <c r="S47" s="34"/>
      <c r="T47" s="34"/>
      <c r="U47" s="74">
        <f t="shared" si="8"/>
        <v>-6.0181075168535853E-4</v>
      </c>
      <c r="V47" s="74">
        <f t="shared" si="8"/>
        <v>6.3295210833497467E-4</v>
      </c>
      <c r="W47" s="74">
        <f t="shared" si="8"/>
        <v>1.7513890439064831E-4</v>
      </c>
      <c r="X47" s="17"/>
      <c r="Y47" s="23"/>
      <c r="Z47" s="23"/>
      <c r="AA47" s="17"/>
      <c r="AB47" s="17"/>
      <c r="AC47" s="17"/>
      <c r="AD47" s="17"/>
      <c r="AE47" s="17"/>
      <c r="AF47" s="17"/>
      <c r="AG47" s="19"/>
    </row>
    <row r="48" spans="1:67">
      <c r="A48" s="26" t="s">
        <v>11</v>
      </c>
      <c r="B48" s="17"/>
      <c r="C48" s="17"/>
      <c r="D48" s="17"/>
      <c r="E48" s="17"/>
      <c r="F48" s="17"/>
      <c r="G48" s="17"/>
      <c r="H48" s="17"/>
      <c r="I48" s="33"/>
      <c r="J48" s="33"/>
      <c r="K48" s="34">
        <f t="shared" si="6"/>
        <v>0.66704626334519546</v>
      </c>
      <c r="L48" s="34">
        <f t="shared" si="6"/>
        <v>0.5774899602615593</v>
      </c>
      <c r="M48" s="34">
        <f t="shared" si="6"/>
        <v>0.11517557939793299</v>
      </c>
      <c r="N48" s="34"/>
      <c r="O48" s="34"/>
      <c r="P48" s="34">
        <f t="shared" si="7"/>
        <v>1.9877738492664813E-3</v>
      </c>
      <c r="Q48" s="34">
        <f t="shared" si="7"/>
        <v>1.820985124086559E-3</v>
      </c>
      <c r="R48" s="34">
        <f t="shared" si="7"/>
        <v>1.5053547995600993E-3</v>
      </c>
      <c r="S48" s="34"/>
      <c r="T48" s="34"/>
      <c r="U48" s="74">
        <f t="shared" si="8"/>
        <v>1.3259371185285022E-3</v>
      </c>
      <c r="V48" s="74">
        <f t="shared" si="8"/>
        <v>1.0516006269456375E-3</v>
      </c>
      <c r="W48" s="74">
        <f t="shared" si="8"/>
        <v>1.7338011123879373E-4</v>
      </c>
      <c r="X48" s="17"/>
      <c r="Y48" s="23"/>
      <c r="Z48" s="23"/>
      <c r="AA48" s="17"/>
      <c r="AB48" s="17"/>
      <c r="AC48" s="17"/>
      <c r="AD48" s="17"/>
      <c r="AE48" s="17"/>
      <c r="AF48" s="17"/>
      <c r="AG48" s="19"/>
    </row>
    <row r="49" spans="1:54">
      <c r="A49" s="26" t="s">
        <v>12</v>
      </c>
      <c r="B49" s="17"/>
      <c r="C49" s="17"/>
      <c r="D49" s="17"/>
      <c r="E49" s="17"/>
      <c r="F49" s="17"/>
      <c r="G49" s="17"/>
      <c r="H49" s="17"/>
      <c r="I49" s="33"/>
      <c r="J49" s="33"/>
      <c r="K49" s="34">
        <f t="shared" si="6"/>
        <v>0.67954433191958152</v>
      </c>
      <c r="L49" s="34">
        <f t="shared" si="6"/>
        <v>0.42399247348614422</v>
      </c>
      <c r="M49" s="34">
        <f t="shared" si="6"/>
        <v>0.33640320897938647</v>
      </c>
      <c r="N49" s="34"/>
      <c r="O49" s="34"/>
      <c r="P49" s="34">
        <f t="shared" si="7"/>
        <v>3.4698857607104602E-2</v>
      </c>
      <c r="Q49" s="34">
        <f t="shared" si="7"/>
        <v>3.1211488612358913E-2</v>
      </c>
      <c r="R49" s="34">
        <f t="shared" si="7"/>
        <v>3.0845240354286995E-2</v>
      </c>
      <c r="S49" s="34"/>
      <c r="T49" s="34"/>
      <c r="U49" s="74">
        <f t="shared" si="8"/>
        <v>2.3579412010992586E-2</v>
      </c>
      <c r="V49" s="74">
        <f t="shared" si="8"/>
        <v>1.3233436257938679E-2</v>
      </c>
      <c r="W49" s="74">
        <f t="shared" si="8"/>
        <v>1.0376437836922613E-2</v>
      </c>
      <c r="X49" s="17"/>
      <c r="Y49" s="23"/>
      <c r="Z49" s="23"/>
      <c r="AA49" s="17"/>
      <c r="AB49" s="17"/>
      <c r="AC49" s="17"/>
      <c r="AD49" s="17"/>
      <c r="AE49" s="17"/>
      <c r="AF49" s="17"/>
      <c r="AG49" s="19"/>
    </row>
    <row r="50" spans="1:54">
      <c r="A50" s="26" t="s">
        <v>13</v>
      </c>
      <c r="B50" s="17"/>
      <c r="C50" s="17"/>
      <c r="D50" s="17"/>
      <c r="E50" s="17"/>
      <c r="F50" s="17"/>
      <c r="G50" s="17"/>
      <c r="H50" s="17"/>
      <c r="I50" s="33"/>
      <c r="J50" s="33"/>
      <c r="K50" s="34">
        <f t="shared" si="6"/>
        <v>0.64483277604025013</v>
      </c>
      <c r="L50" s="34">
        <f t="shared" si="6"/>
        <v>0.78700906965949624</v>
      </c>
      <c r="M50" s="34">
        <f t="shared" si="6"/>
        <v>-0.37448074534672959</v>
      </c>
      <c r="N50" s="34"/>
      <c r="O50" s="34"/>
      <c r="P50" s="34">
        <f t="shared" si="7"/>
        <v>3.33894524788464E-2</v>
      </c>
      <c r="Q50" s="34">
        <f t="shared" si="7"/>
        <v>3.4780192651749128E-2</v>
      </c>
      <c r="R50" s="34">
        <f t="shared" si="7"/>
        <v>2.7322053126376745E-2</v>
      </c>
      <c r="S50" s="34"/>
      <c r="T50" s="34"/>
      <c r="U50" s="74">
        <f t="shared" si="8"/>
        <v>2.1530613332398536E-2</v>
      </c>
      <c r="V50" s="74">
        <f t="shared" si="8"/>
        <v>2.7372327061431129E-2</v>
      </c>
      <c r="W50" s="74">
        <f t="shared" si="8"/>
        <v>-1.0231582819168507E-2</v>
      </c>
      <c r="X50" s="17"/>
      <c r="Y50" s="23"/>
      <c r="Z50" s="23"/>
      <c r="AA50" s="17"/>
      <c r="AB50" s="17"/>
      <c r="AC50" s="17"/>
      <c r="AD50" s="17"/>
      <c r="AE50" s="17"/>
      <c r="AF50" s="17"/>
      <c r="AG50" s="19"/>
    </row>
    <row r="51" spans="1:54">
      <c r="A51" s="16" t="s">
        <v>14</v>
      </c>
      <c r="B51" s="17"/>
      <c r="C51" s="17"/>
      <c r="D51" s="17"/>
      <c r="E51" s="17"/>
      <c r="F51" s="17"/>
      <c r="G51" s="17"/>
      <c r="H51" s="17"/>
      <c r="I51" s="33"/>
      <c r="J51" s="33"/>
      <c r="K51" s="34">
        <f t="shared" si="6"/>
        <v>-0.28971681415929207</v>
      </c>
      <c r="L51" s="34">
        <f t="shared" si="6"/>
        <v>3.7848118839372482</v>
      </c>
      <c r="M51" s="34">
        <f t="shared" si="6"/>
        <v>-0.45644808743169396</v>
      </c>
      <c r="N51" s="34"/>
      <c r="O51" s="34"/>
      <c r="P51" s="34">
        <f t="shared" si="7"/>
        <v>2.1426804239779262E-3</v>
      </c>
      <c r="Q51" s="34">
        <f t="shared" si="7"/>
        <v>1.7921505393423977E-3</v>
      </c>
      <c r="R51" s="34">
        <f t="shared" si="7"/>
        <v>1.6508964568845135E-3</v>
      </c>
      <c r="S51" s="34"/>
      <c r="T51" s="34"/>
      <c r="U51" s="74">
        <f t="shared" si="8"/>
        <v>-6.20770546196366E-4</v>
      </c>
      <c r="V51" s="74">
        <f t="shared" si="8"/>
        <v>6.7829526591076557E-3</v>
      </c>
      <c r="W51" s="74">
        <f t="shared" si="8"/>
        <v>0</v>
      </c>
      <c r="X51" s="17"/>
      <c r="Y51" s="23"/>
      <c r="Z51" s="23"/>
      <c r="AA51" s="17"/>
      <c r="AB51" s="17"/>
      <c r="AC51" s="17"/>
      <c r="AD51" s="17"/>
      <c r="AE51" s="17"/>
      <c r="AF51" s="17"/>
      <c r="AG51" s="19"/>
    </row>
    <row r="52" spans="1:54">
      <c r="A52" s="16" t="s">
        <v>15</v>
      </c>
      <c r="B52" s="17"/>
      <c r="C52" s="17"/>
      <c r="D52" s="17"/>
      <c r="E52" s="17"/>
      <c r="F52" s="17"/>
      <c r="G52" s="17"/>
      <c r="H52" s="17"/>
      <c r="I52" s="33"/>
      <c r="J52" s="33"/>
      <c r="K52" s="34">
        <f t="shared" si="6"/>
        <v>-0.24605709537450926</v>
      </c>
      <c r="L52" s="34">
        <f t="shared" si="6"/>
        <v>7.1887581658389932E-2</v>
      </c>
      <c r="M52" s="34">
        <f t="shared" si="6"/>
        <v>-0.15692010533585643</v>
      </c>
      <c r="N52" s="34"/>
      <c r="O52" s="34"/>
      <c r="P52" s="34">
        <f t="shared" si="7"/>
        <v>7.527528830602829E-3</v>
      </c>
      <c r="Q52" s="34">
        <f t="shared" si="7"/>
        <v>6.2852656770166753E-3</v>
      </c>
      <c r="R52" s="34">
        <f t="shared" si="7"/>
        <v>5.4563577187829075E-3</v>
      </c>
      <c r="S52" s="34"/>
      <c r="T52" s="34"/>
      <c r="U52" s="74">
        <f t="shared" si="8"/>
        <v>-1.8522018794060085E-3</v>
      </c>
      <c r="V52" s="74">
        <f t="shared" si="8"/>
        <v>4.518325496012117E-4</v>
      </c>
      <c r="W52" s="74">
        <f t="shared" si="8"/>
        <v>-8.5621222798152718E-4</v>
      </c>
      <c r="X52" s="17"/>
      <c r="Y52" s="23"/>
      <c r="Z52" s="23"/>
      <c r="AA52" s="17"/>
      <c r="AB52" s="17"/>
      <c r="AC52" s="17"/>
      <c r="AD52" s="17"/>
      <c r="AE52" s="17"/>
      <c r="AF52" s="17"/>
      <c r="AG52" s="19"/>
    </row>
    <row r="53" spans="1:54">
      <c r="A53" s="16"/>
      <c r="B53" s="17"/>
      <c r="C53" s="17"/>
      <c r="D53" s="17"/>
      <c r="E53" s="17"/>
      <c r="F53" s="17"/>
      <c r="G53" s="17"/>
      <c r="H53" s="17"/>
      <c r="I53" s="33"/>
      <c r="J53" s="33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74"/>
      <c r="V53" s="74"/>
      <c r="W53" s="74"/>
      <c r="X53" s="17"/>
      <c r="Y53" s="23"/>
      <c r="Z53" s="23"/>
      <c r="AA53" s="17"/>
      <c r="AB53" s="17"/>
      <c r="AC53" s="17"/>
      <c r="AD53" s="17"/>
      <c r="AE53" s="17"/>
      <c r="AF53" s="17"/>
      <c r="AG53" s="19"/>
    </row>
    <row r="54" spans="1:54">
      <c r="A54" s="16" t="s">
        <v>16</v>
      </c>
      <c r="B54" s="17"/>
      <c r="C54" s="17"/>
      <c r="D54" s="17"/>
      <c r="E54" s="17"/>
      <c r="F54" s="17"/>
      <c r="G54" s="17"/>
      <c r="H54" s="17"/>
      <c r="I54" s="33"/>
      <c r="J54" s="33"/>
      <c r="K54" s="34">
        <f t="shared" ref="K54:M57" si="9">B19</f>
        <v>0.46083274523641493</v>
      </c>
      <c r="L54" s="34">
        <f t="shared" si="9"/>
        <v>-0.2444636719782729</v>
      </c>
      <c r="M54" s="34">
        <f t="shared" si="9"/>
        <v>4.2967725006559654E-3</v>
      </c>
      <c r="N54" s="34"/>
      <c r="O54" s="34"/>
      <c r="P54" s="34">
        <f t="shared" ref="P54:R57" si="10">V19</f>
        <v>5.8837626064215378E-3</v>
      </c>
      <c r="Q54" s="34">
        <f t="shared" si="10"/>
        <v>6.0669745858960965E-3</v>
      </c>
      <c r="R54" s="34">
        <f t="shared" si="10"/>
        <v>4.339732077636522E-3</v>
      </c>
      <c r="S54" s="34"/>
      <c r="T54" s="34"/>
      <c r="U54" s="74">
        <f t="shared" ref="U54:W57" si="11">AC19</f>
        <v>2.7114304742366013E-3</v>
      </c>
      <c r="V54" s="74">
        <f t="shared" si="11"/>
        <v>-1.4831548850670214E-3</v>
      </c>
      <c r="W54" s="74">
        <f t="shared" si="11"/>
        <v>1.8646841451403188E-5</v>
      </c>
      <c r="X54" s="17"/>
      <c r="Y54" s="23"/>
      <c r="Z54" s="23"/>
      <c r="AA54" s="17"/>
      <c r="AB54" s="17"/>
      <c r="AC54" s="17"/>
      <c r="AD54" s="17"/>
      <c r="AE54" s="17"/>
      <c r="AF54" s="17"/>
      <c r="AG54" s="19"/>
    </row>
    <row r="55" spans="1:54">
      <c r="A55" s="16" t="s">
        <v>17</v>
      </c>
      <c r="B55" s="17"/>
      <c r="C55" s="17"/>
      <c r="D55" s="17"/>
      <c r="E55" s="17"/>
      <c r="F55" s="17"/>
      <c r="G55" s="17"/>
      <c r="H55" s="17"/>
      <c r="I55" s="33"/>
      <c r="J55" s="33"/>
      <c r="K55" s="34">
        <f t="shared" si="9"/>
        <v>0.17653758895240301</v>
      </c>
      <c r="L55" s="34">
        <f t="shared" si="9"/>
        <v>0.23855632936545068</v>
      </c>
      <c r="M55" s="34">
        <f t="shared" si="9"/>
        <v>-7.0148880715513062E-2</v>
      </c>
      <c r="N55" s="34"/>
      <c r="O55" s="34"/>
      <c r="P55" s="34">
        <f t="shared" si="10"/>
        <v>2.1952377453894712E-2</v>
      </c>
      <c r="Q55" s="34">
        <f t="shared" si="10"/>
        <v>2.0609935287403618E-2</v>
      </c>
      <c r="R55" s="34">
        <f t="shared" si="10"/>
        <v>2.0331576155608516E-2</v>
      </c>
      <c r="S55" s="34"/>
      <c r="T55" s="34"/>
      <c r="U55" s="74">
        <f t="shared" si="11"/>
        <v>3.875419787483664E-3</v>
      </c>
      <c r="V55" s="74">
        <f t="shared" si="11"/>
        <v>4.9166305106224818E-3</v>
      </c>
      <c r="W55" s="74">
        <f t="shared" si="11"/>
        <v>-1.4262373104981514E-3</v>
      </c>
      <c r="X55" s="17"/>
      <c r="Y55" s="23"/>
      <c r="Z55" s="23"/>
      <c r="AA55" s="17"/>
      <c r="AB55" s="17"/>
      <c r="AC55" s="17"/>
      <c r="AD55" s="17"/>
      <c r="AE55" s="17"/>
      <c r="AF55" s="17"/>
      <c r="AG55" s="19"/>
    </row>
    <row r="56" spans="1:54">
      <c r="A56" s="16" t="s">
        <v>18</v>
      </c>
      <c r="B56" s="17"/>
      <c r="C56" s="17"/>
      <c r="D56" s="17"/>
      <c r="E56" s="17"/>
      <c r="F56" s="17"/>
      <c r="G56" s="17"/>
      <c r="H56" s="17"/>
      <c r="I56" s="33"/>
      <c r="J56" s="33"/>
      <c r="K56" s="34">
        <f t="shared" si="9"/>
        <v>1.4500634402754287E-3</v>
      </c>
      <c r="L56" s="34">
        <f t="shared" si="9"/>
        <v>-0.47092335213981018</v>
      </c>
      <c r="M56" s="34">
        <f t="shared" si="9"/>
        <v>0.318823911056062</v>
      </c>
      <c r="N56" s="34"/>
      <c r="O56" s="34"/>
      <c r="P56" s="34">
        <f t="shared" si="10"/>
        <v>6.8987465435555997E-3</v>
      </c>
      <c r="Q56" s="34">
        <f t="shared" si="10"/>
        <v>7.116677498566054E-3</v>
      </c>
      <c r="R56" s="34">
        <f t="shared" si="10"/>
        <v>6.8025502299910029E-3</v>
      </c>
      <c r="S56" s="34"/>
      <c r="T56" s="34"/>
      <c r="U56" s="74">
        <f t="shared" si="11"/>
        <v>1.0003620146536456E-5</v>
      </c>
      <c r="V56" s="74">
        <f t="shared" si="11"/>
        <v>-3.3514096237226851E-3</v>
      </c>
      <c r="W56" s="74">
        <f t="shared" si="11"/>
        <v>2.1688156694810458E-3</v>
      </c>
      <c r="X56" s="17"/>
      <c r="Y56" s="23"/>
      <c r="Z56" s="23"/>
      <c r="AA56" s="17"/>
      <c r="AB56" s="17"/>
      <c r="AC56" s="17"/>
      <c r="AD56" s="17"/>
      <c r="AE56" s="17"/>
      <c r="AF56" s="17"/>
      <c r="AG56" s="19"/>
    </row>
    <row r="57" spans="1:54">
      <c r="A57" s="27" t="s">
        <v>48</v>
      </c>
      <c r="B57" s="17"/>
      <c r="C57" s="17"/>
      <c r="D57" s="17"/>
      <c r="E57" s="17"/>
      <c r="F57" s="17"/>
      <c r="G57" s="17"/>
      <c r="H57" s="17"/>
      <c r="I57" s="33"/>
      <c r="J57" s="33"/>
      <c r="K57" s="34">
        <f t="shared" si="9"/>
        <v>-9.2718697495670077E-2</v>
      </c>
      <c r="L57" s="34">
        <f t="shared" si="9"/>
        <v>-0.13417771165289427</v>
      </c>
      <c r="M57" s="34">
        <f t="shared" si="9"/>
        <v>5.8252833584403918E-2</v>
      </c>
      <c r="N57" s="34"/>
      <c r="O57" s="34"/>
      <c r="P57" s="34">
        <f t="shared" si="10"/>
        <v>3.6759079505297935E-2</v>
      </c>
      <c r="Q57" s="34">
        <f t="shared" si="10"/>
        <v>3.8383670753043386E-2</v>
      </c>
      <c r="R57" s="34">
        <f t="shared" si="10"/>
        <v>2.5817049556021657E-2</v>
      </c>
      <c r="S57" s="34"/>
      <c r="T57" s="34"/>
      <c r="U57" s="74">
        <f t="shared" si="11"/>
        <v>-3.4082539728710051E-3</v>
      </c>
      <c r="V57" s="74">
        <f t="shared" si="11"/>
        <v>-5.1502331064814865E-3</v>
      </c>
      <c r="W57" s="74">
        <f t="shared" si="11"/>
        <v>1.5039162914272386E-3</v>
      </c>
      <c r="X57" s="17"/>
      <c r="Y57" s="23"/>
      <c r="Z57" s="23"/>
      <c r="AA57" s="17"/>
      <c r="AB57" s="17"/>
      <c r="AC57" s="17"/>
      <c r="AD57" s="17"/>
      <c r="AE57" s="17"/>
      <c r="AF57" s="17"/>
      <c r="AG57" s="19"/>
    </row>
    <row r="58" spans="1:54" ht="22.5">
      <c r="A58" s="28" t="s">
        <v>20</v>
      </c>
      <c r="B58" s="17"/>
      <c r="C58" s="17"/>
      <c r="D58" s="17"/>
      <c r="E58" s="17"/>
      <c r="F58" s="17"/>
      <c r="G58" s="17"/>
      <c r="H58" s="17"/>
      <c r="I58" s="33"/>
      <c r="J58" s="33"/>
      <c r="K58" s="34">
        <f t="shared" ref="K58:M68" si="12">B24</f>
        <v>0.24984616573553042</v>
      </c>
      <c r="L58" s="34">
        <f t="shared" si="12"/>
        <v>4.1016720278452823E-4</v>
      </c>
      <c r="M58" s="34">
        <f t="shared" si="12"/>
        <v>-5.1415416117485457E-2</v>
      </c>
      <c r="N58" s="34"/>
      <c r="O58" s="34"/>
      <c r="P58" s="34">
        <f t="shared" ref="P58:R68" si="13">V24</f>
        <v>0.11105023806865089</v>
      </c>
      <c r="Q58" s="34">
        <f t="shared" si="13"/>
        <v>0.10283119553402723</v>
      </c>
      <c r="R58" s="34">
        <f t="shared" si="13"/>
        <v>9.8954760621998775E-2</v>
      </c>
      <c r="S58" s="34"/>
      <c r="T58" s="34"/>
      <c r="U58" s="74">
        <f t="shared" ref="U58:W68" si="14">AC24</f>
        <v>2.7745476185470259E-2</v>
      </c>
      <c r="V58" s="74">
        <f t="shared" si="14"/>
        <v>4.2177983831180816E-5</v>
      </c>
      <c r="W58" s="74">
        <f t="shared" si="14"/>
        <v>-5.0878001941862313E-3</v>
      </c>
      <c r="X58" s="17"/>
      <c r="Y58" s="23"/>
      <c r="Z58" s="23"/>
      <c r="AA58" s="17"/>
      <c r="AB58" s="17"/>
      <c r="AC58" s="17"/>
      <c r="AD58" s="17"/>
      <c r="AE58" s="17"/>
      <c r="AF58" s="17"/>
      <c r="AG58" s="19"/>
    </row>
    <row r="59" spans="1:54">
      <c r="A59" s="29" t="s">
        <v>21</v>
      </c>
      <c r="B59" s="17"/>
      <c r="C59" s="17"/>
      <c r="D59" s="17"/>
      <c r="E59" s="17"/>
      <c r="F59" s="17"/>
      <c r="G59" s="17"/>
      <c r="H59" s="17"/>
      <c r="I59" s="33"/>
      <c r="J59" s="33"/>
      <c r="K59" s="34">
        <f t="shared" si="12"/>
        <v>2.5789010128405288E-3</v>
      </c>
      <c r="L59" s="34">
        <f t="shared" si="12"/>
        <v>0.10174631307253201</v>
      </c>
      <c r="M59" s="34">
        <f t="shared" si="12"/>
        <v>-9.0346845827541711E-2</v>
      </c>
      <c r="N59" s="34"/>
      <c r="O59" s="34"/>
      <c r="P59" s="34">
        <f t="shared" si="13"/>
        <v>5.2684609150276923E-2</v>
      </c>
      <c r="Q59" s="34">
        <f t="shared" si="13"/>
        <v>4.8781130171299078E-2</v>
      </c>
      <c r="R59" s="34">
        <f t="shared" si="13"/>
        <v>4.5658529608506193E-2</v>
      </c>
      <c r="S59" s="34"/>
      <c r="T59" s="34"/>
      <c r="U59" s="74">
        <f t="shared" si="14"/>
        <v>1.3586839189875654E-4</v>
      </c>
      <c r="V59" s="74">
        <f t="shared" si="14"/>
        <v>4.9633001424409335E-3</v>
      </c>
      <c r="W59" s="74">
        <f t="shared" si="14"/>
        <v>-4.1251041352519573E-3</v>
      </c>
      <c r="X59" s="17"/>
      <c r="Y59" s="23"/>
      <c r="Z59" s="23"/>
      <c r="AA59" s="17"/>
      <c r="AB59" s="17"/>
      <c r="AC59" s="17"/>
      <c r="AD59" s="17"/>
      <c r="AE59" s="17"/>
      <c r="AF59" s="17"/>
      <c r="AG59" s="19"/>
      <c r="BB59" s="36"/>
    </row>
    <row r="60" spans="1:54">
      <c r="A60" s="29" t="s">
        <v>22</v>
      </c>
      <c r="B60" s="17"/>
      <c r="C60" s="17"/>
      <c r="D60" s="17"/>
      <c r="E60" s="17"/>
      <c r="F60" s="17"/>
      <c r="G60" s="17"/>
      <c r="H60" s="17"/>
      <c r="I60" s="33"/>
      <c r="J60" s="33"/>
      <c r="K60" s="34">
        <f t="shared" si="12"/>
        <v>-9.6082884182415729E-3</v>
      </c>
      <c r="L60" s="34">
        <f t="shared" si="12"/>
        <v>-3.2426990576568393E-3</v>
      </c>
      <c r="M60" s="34">
        <f t="shared" si="12"/>
        <v>6.4864543879254777E-2</v>
      </c>
      <c r="N60" s="34"/>
      <c r="O60" s="34"/>
      <c r="P60" s="34">
        <f t="shared" si="13"/>
        <v>2.1694980356424517E-2</v>
      </c>
      <c r="Q60" s="34">
        <f t="shared" si="13"/>
        <v>1.9224892085834548E-2</v>
      </c>
      <c r="R60" s="34">
        <f t="shared" si="13"/>
        <v>1.8938387635740215E-2</v>
      </c>
      <c r="S60" s="34"/>
      <c r="T60" s="34"/>
      <c r="U60" s="74">
        <f t="shared" si="14"/>
        <v>-2.0845162849261213E-4</v>
      </c>
      <c r="V60" s="74">
        <f t="shared" si="14"/>
        <v>-6.2340539450290118E-5</v>
      </c>
      <c r="W60" s="74">
        <f t="shared" si="14"/>
        <v>1.2284298758008074E-3</v>
      </c>
      <c r="X60" s="17"/>
      <c r="Y60" s="23"/>
      <c r="Z60" s="23"/>
      <c r="AA60" s="17"/>
      <c r="AB60" s="17"/>
      <c r="AC60" s="17"/>
      <c r="AD60" s="17"/>
      <c r="AE60" s="17"/>
      <c r="AF60" s="17"/>
      <c r="AG60" s="19"/>
      <c r="BB60" s="36"/>
    </row>
    <row r="61" spans="1:54">
      <c r="A61" s="29" t="s">
        <v>37</v>
      </c>
      <c r="B61" s="17"/>
      <c r="C61" s="17"/>
      <c r="D61" s="17"/>
      <c r="E61" s="17"/>
      <c r="F61" s="17"/>
      <c r="G61" s="17"/>
      <c r="H61" s="17"/>
      <c r="I61" s="33"/>
      <c r="J61" s="33"/>
      <c r="K61" s="34">
        <f t="shared" si="12"/>
        <v>-1.6477608548380429E-2</v>
      </c>
      <c r="L61" s="34">
        <f t="shared" si="12"/>
        <v>0.1441444131315599</v>
      </c>
      <c r="M61" s="34">
        <f t="shared" si="12"/>
        <v>0.1809611455875253</v>
      </c>
      <c r="N61" s="34"/>
      <c r="O61" s="34"/>
      <c r="P61" s="34">
        <f t="shared" si="13"/>
        <v>5.2635725135828572E-2</v>
      </c>
      <c r="Q61" s="34">
        <f t="shared" si="13"/>
        <v>5.5433744415503063E-2</v>
      </c>
      <c r="R61" s="34">
        <f t="shared" si="13"/>
        <v>6.5398386692269231E-2</v>
      </c>
      <c r="S61" s="34"/>
      <c r="T61" s="34"/>
      <c r="U61" s="74">
        <f t="shared" si="14"/>
        <v>-8.673108744483315E-4</v>
      </c>
      <c r="V61" s="74">
        <f t="shared" si="14"/>
        <v>7.9904645564575754E-3</v>
      </c>
      <c r="W61" s="74">
        <f t="shared" si="14"/>
        <v>1.183456697540901E-2</v>
      </c>
      <c r="X61" s="17"/>
      <c r="Y61" s="23"/>
      <c r="Z61" s="23"/>
      <c r="AA61" s="17"/>
      <c r="AB61" s="17"/>
      <c r="AC61" s="17"/>
      <c r="AD61" s="17"/>
      <c r="AE61" s="17"/>
      <c r="AF61" s="17"/>
      <c r="AG61" s="19"/>
      <c r="BB61" s="37"/>
    </row>
    <row r="62" spans="1:54">
      <c r="A62" s="29" t="s">
        <v>38</v>
      </c>
      <c r="B62" s="17"/>
      <c r="C62" s="17"/>
      <c r="D62" s="17"/>
      <c r="E62" s="17"/>
      <c r="F62" s="17"/>
      <c r="G62" s="17"/>
      <c r="H62" s="17"/>
      <c r="I62" s="33"/>
      <c r="J62" s="33"/>
      <c r="K62" s="34">
        <f t="shared" si="12"/>
        <v>0.11471311073461377</v>
      </c>
      <c r="L62" s="34">
        <f t="shared" si="12"/>
        <v>0.1152863495749501</v>
      </c>
      <c r="M62" s="34">
        <f t="shared" si="12"/>
        <v>-0.1194942359687694</v>
      </c>
      <c r="N62" s="34"/>
      <c r="O62" s="34"/>
      <c r="P62" s="34">
        <f t="shared" si="13"/>
        <v>0.16405068557393718</v>
      </c>
      <c r="Q62" s="34">
        <f t="shared" si="13"/>
        <v>0.18227235969828376</v>
      </c>
      <c r="R62" s="34">
        <f t="shared" si="13"/>
        <v>0.18790808661446987</v>
      </c>
      <c r="S62" s="34"/>
      <c r="T62" s="34"/>
      <c r="U62" s="74">
        <f t="shared" si="14"/>
        <v>1.8818764460332361E-2</v>
      </c>
      <c r="V62" s="74">
        <f t="shared" si="14"/>
        <v>2.1013514978027389E-2</v>
      </c>
      <c r="W62" s="74">
        <f t="shared" si="14"/>
        <v>-2.2453933242349421E-2</v>
      </c>
      <c r="X62" s="17"/>
      <c r="Y62" s="23"/>
      <c r="Z62" s="23"/>
      <c r="AA62" s="17"/>
      <c r="AB62" s="17"/>
      <c r="AC62" s="17"/>
      <c r="AD62" s="17"/>
      <c r="AE62" s="17"/>
      <c r="AF62" s="17"/>
      <c r="AG62" s="19"/>
      <c r="BB62" s="5"/>
    </row>
    <row r="63" spans="1:54" ht="22.5" customHeight="1">
      <c r="A63" s="29" t="s">
        <v>25</v>
      </c>
      <c r="B63" s="17"/>
      <c r="C63" s="17"/>
      <c r="D63" s="17"/>
      <c r="E63" s="17"/>
      <c r="F63" s="17"/>
      <c r="G63" s="17"/>
      <c r="H63" s="17"/>
      <c r="I63" s="33"/>
      <c r="J63" s="33"/>
      <c r="K63" s="34">
        <f t="shared" si="12"/>
        <v>-0.1551270232541998</v>
      </c>
      <c r="L63" s="34">
        <f t="shared" si="12"/>
        <v>-0.11306598538899582</v>
      </c>
      <c r="M63" s="34">
        <f t="shared" si="12"/>
        <v>0.35698986467902549</v>
      </c>
      <c r="N63" s="34"/>
      <c r="O63" s="34"/>
      <c r="P63" s="34">
        <f t="shared" si="13"/>
        <v>4.0745040091775708E-2</v>
      </c>
      <c r="Q63" s="34">
        <f t="shared" si="13"/>
        <v>3.5508627962511682E-2</v>
      </c>
      <c r="R63" s="34">
        <f t="shared" si="13"/>
        <v>3.810514808347637E-2</v>
      </c>
      <c r="S63" s="34"/>
      <c r="T63" s="34"/>
      <c r="U63" s="74">
        <f t="shared" si="14"/>
        <v>-6.3206567818101939E-3</v>
      </c>
      <c r="V63" s="74">
        <f t="shared" si="14"/>
        <v>-4.0148180103926345E-3</v>
      </c>
      <c r="W63" s="74">
        <f t="shared" si="14"/>
        <v>1.3603151657894457E-2</v>
      </c>
      <c r="X63" s="17"/>
      <c r="Y63" s="23"/>
      <c r="Z63" s="23"/>
      <c r="AA63" s="17"/>
      <c r="AB63" s="17"/>
      <c r="AC63" s="17"/>
      <c r="AD63" s="17"/>
      <c r="AE63" s="17"/>
      <c r="AF63" s="17"/>
      <c r="AG63" s="19"/>
      <c r="BB63" s="5"/>
    </row>
    <row r="64" spans="1:54" ht="17.25" customHeight="1">
      <c r="A64" s="29" t="s">
        <v>39</v>
      </c>
      <c r="B64" s="17"/>
      <c r="C64" s="17"/>
      <c r="D64" s="17"/>
      <c r="E64" s="17"/>
      <c r="F64" s="17"/>
      <c r="G64" s="17"/>
      <c r="H64" s="17"/>
      <c r="I64" s="33"/>
      <c r="J64" s="33"/>
      <c r="K64" s="34">
        <f t="shared" si="12"/>
        <v>1.4496277880829078E-2</v>
      </c>
      <c r="L64" s="34">
        <f t="shared" si="12"/>
        <v>0.14542634626410167</v>
      </c>
      <c r="M64" s="34">
        <f t="shared" si="12"/>
        <v>0.72876686939081492</v>
      </c>
      <c r="N64" s="34"/>
      <c r="O64" s="34"/>
      <c r="P64" s="34">
        <f t="shared" si="13"/>
        <v>2.967923921137439E-2</v>
      </c>
      <c r="Q64" s="34">
        <f t="shared" si="13"/>
        <v>3.3388550441652454E-2</v>
      </c>
      <c r="R64" s="34">
        <f t="shared" si="13"/>
        <v>4.3963935809694987E-2</v>
      </c>
      <c r="S64" s="34"/>
      <c r="T64" s="34"/>
      <c r="U64" s="74">
        <f t="shared" si="14"/>
        <v>4.302384988996816E-4</v>
      </c>
      <c r="V64" s="74">
        <f t="shared" si="14"/>
        <v>4.8555748977841748E-3</v>
      </c>
      <c r="W64" s="74">
        <f t="shared" si="14"/>
        <v>3.203945986613016E-2</v>
      </c>
      <c r="X64" s="17"/>
      <c r="Y64" s="23"/>
      <c r="Z64" s="23"/>
      <c r="AA64" s="17"/>
      <c r="AB64" s="17"/>
      <c r="AC64" s="17"/>
      <c r="AD64" s="17"/>
      <c r="AE64" s="17"/>
      <c r="AF64" s="17"/>
      <c r="AG64" s="19"/>
      <c r="BB64" s="5"/>
    </row>
    <row r="65" spans="1:54">
      <c r="A65" s="30" t="s">
        <v>27</v>
      </c>
      <c r="B65" s="17"/>
      <c r="C65" s="17"/>
      <c r="D65" s="17"/>
      <c r="E65" s="17"/>
      <c r="F65" s="17"/>
      <c r="G65" s="17"/>
      <c r="H65" s="17"/>
      <c r="I65" s="33"/>
      <c r="J65" s="33"/>
      <c r="K65" s="34">
        <f t="shared" si="12"/>
        <v>-4.9041921992024173E-2</v>
      </c>
      <c r="L65" s="34">
        <f t="shared" si="12"/>
        <v>-2.1232625281517481E-2</v>
      </c>
      <c r="M65" s="34">
        <f t="shared" si="12"/>
        <v>-3.0280292342975024E-2</v>
      </c>
      <c r="N65" s="34"/>
      <c r="O65" s="34"/>
      <c r="P65" s="34">
        <f t="shared" si="13"/>
        <v>4.8588680926963251E-2</v>
      </c>
      <c r="Q65" s="34">
        <f t="shared" si="13"/>
        <v>4.4509232827407139E-2</v>
      </c>
      <c r="R65" s="34">
        <f t="shared" si="13"/>
        <v>4.5277035056614283E-2</v>
      </c>
      <c r="S65" s="34"/>
      <c r="T65" s="34"/>
      <c r="U65" s="74">
        <f t="shared" si="14"/>
        <v>-2.3828822997154844E-3</v>
      </c>
      <c r="V65" s="74">
        <f t="shared" si="14"/>
        <v>-9.450478621921526E-4</v>
      </c>
      <c r="W65" s="74">
        <f t="shared" si="14"/>
        <v>-1.3710018579374092E-3</v>
      </c>
      <c r="X65" s="17"/>
      <c r="Y65" s="23"/>
      <c r="Z65" s="23"/>
      <c r="AA65" s="17"/>
      <c r="AB65" s="17"/>
      <c r="AC65" s="17"/>
      <c r="AD65" s="17"/>
      <c r="AE65" s="17"/>
      <c r="AF65" s="17"/>
      <c r="AG65" s="19"/>
      <c r="BB65" s="5"/>
    </row>
    <row r="66" spans="1:54">
      <c r="A66" s="29" t="s">
        <v>28</v>
      </c>
      <c r="B66" s="17"/>
      <c r="C66" s="17"/>
      <c r="D66" s="17"/>
      <c r="E66" s="17"/>
      <c r="F66" s="17"/>
      <c r="G66" s="17"/>
      <c r="H66" s="17"/>
      <c r="I66" s="33"/>
      <c r="J66" s="33"/>
      <c r="K66" s="34">
        <f t="shared" si="12"/>
        <v>-0.11453743249384696</v>
      </c>
      <c r="L66" s="34">
        <f t="shared" si="12"/>
        <v>-0.118360971692691</v>
      </c>
      <c r="M66" s="34">
        <f t="shared" si="12"/>
        <v>-1.0284628416429298E-2</v>
      </c>
      <c r="N66" s="34"/>
      <c r="O66" s="34"/>
      <c r="P66" s="34">
        <f t="shared" si="13"/>
        <v>6.8402604426953437E-2</v>
      </c>
      <c r="Q66" s="34">
        <f t="shared" si="13"/>
        <v>5.7186098097828056E-2</v>
      </c>
      <c r="R66" s="34">
        <f t="shared" si="13"/>
        <v>5.5123324069841016E-2</v>
      </c>
      <c r="S66" s="34"/>
      <c r="T66" s="34"/>
      <c r="U66" s="74">
        <f t="shared" si="14"/>
        <v>-7.8346586869554955E-3</v>
      </c>
      <c r="V66" s="74">
        <f t="shared" si="14"/>
        <v>-6.7686021381724772E-3</v>
      </c>
      <c r="W66" s="74">
        <f t="shared" si="14"/>
        <v>-5.6692290513672802E-4</v>
      </c>
      <c r="X66" s="17"/>
      <c r="Y66" s="23"/>
      <c r="Z66" s="23"/>
      <c r="AA66" s="17"/>
      <c r="AB66" s="17"/>
      <c r="AC66" s="17"/>
      <c r="AD66" s="17"/>
      <c r="AE66" s="17"/>
      <c r="AF66" s="17"/>
      <c r="AG66" s="19"/>
      <c r="BB66" s="5"/>
    </row>
    <row r="67" spans="1:54">
      <c r="A67" s="30" t="s">
        <v>29</v>
      </c>
      <c r="B67" s="17"/>
      <c r="C67" s="17"/>
      <c r="D67" s="17"/>
      <c r="E67" s="17"/>
      <c r="F67" s="17"/>
      <c r="G67" s="17"/>
      <c r="H67" s="17"/>
      <c r="I67" s="33"/>
      <c r="J67" s="33"/>
      <c r="K67" s="34">
        <f t="shared" si="12"/>
        <v>-0.11519657530724403</v>
      </c>
      <c r="L67" s="34">
        <f t="shared" si="12"/>
        <v>-3.7219469308163999E-3</v>
      </c>
      <c r="M67" s="34">
        <f t="shared" si="12"/>
        <v>-0.1673539494129952</v>
      </c>
      <c r="N67" s="34"/>
      <c r="O67" s="34"/>
      <c r="P67" s="34">
        <f t="shared" si="13"/>
        <v>7.8365820657173652E-2</v>
      </c>
      <c r="Q67" s="34">
        <f t="shared" si="13"/>
        <v>8.050002901088929E-2</v>
      </c>
      <c r="R67" s="34">
        <f t="shared" si="13"/>
        <v>8.1389566961266549E-2</v>
      </c>
      <c r="S67" s="34"/>
      <c r="T67" s="34"/>
      <c r="U67" s="74">
        <f t="shared" si="14"/>
        <v>-9.0274741608480837E-3</v>
      </c>
      <c r="V67" s="74">
        <f t="shared" si="14"/>
        <v>-2.9961683590771056E-4</v>
      </c>
      <c r="W67" s="74">
        <f t="shared" si="14"/>
        <v>-1.3620865471981387E-2</v>
      </c>
      <c r="X67" s="17"/>
      <c r="Y67" s="23"/>
      <c r="Z67" s="23"/>
      <c r="AA67" s="17"/>
      <c r="AB67" s="17"/>
      <c r="AC67" s="17"/>
      <c r="AD67" s="17"/>
      <c r="AE67" s="17"/>
      <c r="AF67" s="17"/>
      <c r="AG67" s="19"/>
      <c r="BB67" s="6"/>
    </row>
    <row r="68" spans="1:54">
      <c r="A68" s="30" t="s">
        <v>30</v>
      </c>
      <c r="B68" s="17"/>
      <c r="C68" s="17"/>
      <c r="D68" s="17"/>
      <c r="E68" s="17"/>
      <c r="F68" s="17"/>
      <c r="G68" s="17"/>
      <c r="H68" s="17"/>
      <c r="I68" s="33"/>
      <c r="J68" s="33"/>
      <c r="K68" s="34">
        <f t="shared" si="12"/>
        <v>6.810253096385166E-3</v>
      </c>
      <c r="L68" s="34">
        <f t="shared" si="12"/>
        <v>-6.1926751907493527E-2</v>
      </c>
      <c r="M68" s="34">
        <f t="shared" si="12"/>
        <v>-0.28198453828945991</v>
      </c>
      <c r="N68" s="34"/>
      <c r="O68" s="34"/>
      <c r="P68" s="34">
        <f t="shared" si="13"/>
        <v>5.5878623538836138E-2</v>
      </c>
      <c r="Q68" s="34">
        <f t="shared" si="13"/>
        <v>4.9986430490213896E-2</v>
      </c>
      <c r="R68" s="34">
        <f t="shared" si="13"/>
        <v>4.2715702219101488E-2</v>
      </c>
      <c r="S68" s="34"/>
      <c r="T68" s="34"/>
      <c r="U68" s="74">
        <f t="shared" si="14"/>
        <v>3.8054756897709982E-4</v>
      </c>
      <c r="V68" s="74">
        <f t="shared" si="14"/>
        <v>-3.095497279708646E-3</v>
      </c>
      <c r="W68" s="74">
        <f t="shared" si="14"/>
        <v>-1.2045167567963391E-2</v>
      </c>
      <c r="X68" s="17"/>
      <c r="Y68" s="23"/>
      <c r="Z68" s="23"/>
      <c r="AA68" s="23"/>
      <c r="AB68" s="23"/>
      <c r="AC68" s="35"/>
      <c r="AD68" s="17"/>
      <c r="AE68" s="17"/>
      <c r="AF68" s="17"/>
      <c r="AG68" s="19"/>
      <c r="BB68" s="5"/>
    </row>
    <row r="69" spans="1:54">
      <c r="A69" s="2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9"/>
      <c r="AW69" s="6"/>
    </row>
    <row r="70" spans="1:54">
      <c r="A70" s="16"/>
      <c r="B70" s="17"/>
      <c r="C70" s="17"/>
      <c r="D70" s="17"/>
      <c r="E70" s="17"/>
      <c r="F70" s="17"/>
      <c r="G70" s="17"/>
      <c r="H70" s="17"/>
      <c r="I70" s="38"/>
      <c r="J70" s="38"/>
      <c r="K70" s="38"/>
      <c r="L70" s="38"/>
      <c r="M70" s="39"/>
      <c r="N70" s="39"/>
      <c r="O70" s="39"/>
      <c r="P70" s="39"/>
      <c r="Q70" s="39"/>
      <c r="R70" s="39"/>
      <c r="S70" s="17"/>
      <c r="T70" s="39"/>
      <c r="U70" s="40">
        <f>SUM(U40:U68)</f>
        <v>0.14724300297485202</v>
      </c>
      <c r="V70" s="40">
        <f>SUM(V40:V68)</f>
        <v>4.6224387307314395E-2</v>
      </c>
      <c r="W70" s="40">
        <f>SUM(W40:W68)</f>
        <v>6.0107638128671897E-2</v>
      </c>
      <c r="X70" s="35"/>
      <c r="Y70" s="35"/>
      <c r="Z70" s="35"/>
      <c r="AA70" s="17"/>
      <c r="AB70" s="17"/>
      <c r="AC70" s="17"/>
      <c r="AD70" s="17"/>
      <c r="AE70" s="17"/>
      <c r="AF70" s="17"/>
      <c r="AG70" s="19"/>
      <c r="AY70" s="6"/>
    </row>
    <row r="71" spans="1:54">
      <c r="A71" s="28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9"/>
    </row>
    <row r="72" spans="1:54" ht="15.75" thickBot="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3"/>
    </row>
    <row r="73" spans="1:54">
      <c r="A73" s="5"/>
    </row>
    <row r="74" spans="1:54">
      <c r="A74" s="5"/>
    </row>
    <row r="75" spans="1:54">
      <c r="A75" s="5"/>
    </row>
    <row r="76" spans="1:54">
      <c r="A76" s="5"/>
    </row>
    <row r="77" spans="1:54">
      <c r="A77" s="5"/>
    </row>
    <row r="78" spans="1:54">
      <c r="A78" s="6"/>
    </row>
    <row r="79" spans="1:54">
      <c r="A79" s="5"/>
    </row>
    <row r="80" spans="1:54">
      <c r="A80" s="6"/>
    </row>
    <row r="81" spans="1:1">
      <c r="A81" s="6"/>
    </row>
    <row r="84" spans="1:1">
      <c r="A84" s="36"/>
    </row>
    <row r="85" spans="1:1">
      <c r="A85" s="36"/>
    </row>
    <row r="87" spans="1:1">
      <c r="A87" s="37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6"/>
    </row>
    <row r="95" spans="1:1">
      <c r="A95" s="5"/>
    </row>
    <row r="96" spans="1:1">
      <c r="A96" s="6"/>
    </row>
    <row r="97" spans="1:1">
      <c r="A97" s="6"/>
    </row>
    <row r="100" spans="1:1">
      <c r="A100" s="36"/>
    </row>
    <row r="101" spans="1:1">
      <c r="A101" s="36"/>
    </row>
    <row r="103" spans="1:1">
      <c r="A103" s="37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6"/>
    </row>
    <row r="111" spans="1:1">
      <c r="A111" s="5"/>
    </row>
    <row r="112" spans="1:1">
      <c r="A112" s="6"/>
    </row>
    <row r="113" spans="1:1">
      <c r="A113" s="6"/>
    </row>
    <row r="116" spans="1:1">
      <c r="A116" s="36"/>
    </row>
    <row r="117" spans="1:1">
      <c r="A117" s="36"/>
    </row>
    <row r="119" spans="1:1">
      <c r="A119" s="37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6"/>
    </row>
    <row r="127" spans="1:1">
      <c r="A127" s="5"/>
    </row>
    <row r="128" spans="1:1">
      <c r="A128" s="6"/>
    </row>
    <row r="129" spans="1:1">
      <c r="A129" s="6"/>
    </row>
    <row r="132" spans="1:1">
      <c r="A132" s="36"/>
    </row>
    <row r="133" spans="1:1">
      <c r="A133" s="36"/>
    </row>
    <row r="135" spans="1:1">
      <c r="A135" s="37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6"/>
    </row>
    <row r="143" spans="1:1">
      <c r="A143" s="5"/>
    </row>
    <row r="144" spans="1:1">
      <c r="A144" s="6"/>
    </row>
    <row r="145" spans="1:1">
      <c r="A145" s="6"/>
    </row>
    <row r="148" spans="1:1">
      <c r="A148" s="36"/>
    </row>
    <row r="149" spans="1:1">
      <c r="A149" s="36"/>
    </row>
    <row r="151" spans="1:1">
      <c r="A151" s="37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6"/>
    </row>
    <row r="159" spans="1:1">
      <c r="A159" s="5"/>
    </row>
    <row r="160" spans="1:1">
      <c r="A160" s="6"/>
    </row>
    <row r="161" spans="1:1">
      <c r="A161" s="6"/>
    </row>
    <row r="164" spans="1:1">
      <c r="A164" s="36"/>
    </row>
    <row r="165" spans="1:1">
      <c r="A165" s="36"/>
    </row>
    <row r="167" spans="1:1">
      <c r="A167" s="37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6"/>
    </row>
    <row r="175" spans="1:1">
      <c r="A175" s="5"/>
    </row>
    <row r="176" spans="1:1">
      <c r="A176" s="6"/>
    </row>
    <row r="177" spans="1:1">
      <c r="A177" s="6"/>
    </row>
    <row r="180" spans="1:1">
      <c r="A180" s="36"/>
    </row>
    <row r="181" spans="1:1">
      <c r="A181" s="36"/>
    </row>
    <row r="183" spans="1:1">
      <c r="A183" s="37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6"/>
    </row>
    <row r="191" spans="1:1">
      <c r="A191" s="5"/>
    </row>
    <row r="192" spans="1:1">
      <c r="A192" s="6"/>
    </row>
    <row r="193" spans="1:1">
      <c r="A193" s="6"/>
    </row>
    <row r="196" spans="1:1">
      <c r="A196" s="36"/>
    </row>
    <row r="197" spans="1:1">
      <c r="A197" s="36"/>
    </row>
    <row r="199" spans="1:1">
      <c r="A199" s="37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6"/>
    </row>
    <row r="207" spans="1:1">
      <c r="A207" s="5"/>
    </row>
    <row r="208" spans="1:1">
      <c r="A208" s="6"/>
    </row>
    <row r="209" spans="1:1">
      <c r="A20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64"/>
  <sheetViews>
    <sheetView zoomScale="70" zoomScaleNormal="70" workbookViewId="0">
      <pane xSplit="1" ySplit="2" topLeftCell="B21" activePane="bottomRight" state="frozen"/>
      <selection pane="topRight" activeCell="B1" sqref="B1"/>
      <selection pane="bottomLeft" activeCell="A2" sqref="A2"/>
      <selection pane="bottomRight" activeCell="AC28" sqref="AC28"/>
    </sheetView>
  </sheetViews>
  <sheetFormatPr defaultRowHeight="15"/>
  <cols>
    <col min="1" max="1" width="47.85546875" customWidth="1"/>
    <col min="3" max="3" width="9.7109375" bestFit="1" customWidth="1"/>
    <col min="4" max="10" width="9.28515625" bestFit="1" customWidth="1"/>
    <col min="11" max="12" width="11" customWidth="1"/>
    <col min="13" max="13" width="9.28515625" bestFit="1" customWidth="1"/>
    <col min="14" max="15" width="9.7109375" bestFit="1" customWidth="1"/>
    <col min="16" max="17" width="11.7109375" customWidth="1"/>
    <col min="18" max="18" width="12.140625" customWidth="1"/>
    <col min="19" max="19" width="11.7109375" customWidth="1"/>
    <col min="20" max="20" width="11.85546875" customWidth="1"/>
    <col min="21" max="21" width="10.28515625" customWidth="1"/>
    <col min="22" max="22" width="14.28515625" customWidth="1"/>
    <col min="24" max="26" width="11" customWidth="1"/>
    <col min="27" max="27" width="12.85546875" customWidth="1"/>
    <col min="28" max="28" width="11.85546875" customWidth="1"/>
    <col min="29" max="29" width="14.28515625" bestFit="1" customWidth="1"/>
    <col min="30" max="30" width="13.140625" customWidth="1"/>
    <col min="31" max="31" width="11.5703125" customWidth="1"/>
    <col min="32" max="32" width="12.5703125" customWidth="1"/>
    <col min="33" max="33" width="12.42578125" customWidth="1"/>
    <col min="34" max="34" width="11.5703125" customWidth="1"/>
    <col min="35" max="36" width="9.28515625" bestFit="1" customWidth="1"/>
    <col min="37" max="39" width="11.85546875" customWidth="1"/>
    <col min="40" max="40" width="11.42578125" bestFit="1" customWidth="1"/>
    <col min="41" max="41" width="11.5703125" bestFit="1" customWidth="1"/>
    <col min="42" max="42" width="10.140625" customWidth="1"/>
    <col min="43" max="44" width="9.28515625" customWidth="1"/>
    <col min="45" max="45" width="11.140625" bestFit="1" customWidth="1"/>
    <col min="46" max="46" width="11.5703125" bestFit="1" customWidth="1"/>
    <col min="47" max="47" width="16" bestFit="1" customWidth="1"/>
    <col min="48" max="48" width="16" customWidth="1"/>
  </cols>
  <sheetData>
    <row r="1" spans="1:48" ht="15.75">
      <c r="A1" s="12"/>
      <c r="B1" s="44" t="s">
        <v>50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44" t="s">
        <v>51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</row>
    <row r="2" spans="1:48">
      <c r="A2" s="16"/>
      <c r="B2" s="17">
        <v>1998</v>
      </c>
      <c r="C2" s="17">
        <v>1999</v>
      </c>
      <c r="D2" s="17">
        <v>2000</v>
      </c>
      <c r="E2" s="17">
        <v>2001</v>
      </c>
      <c r="F2" s="17">
        <v>2002</v>
      </c>
      <c r="G2" s="17">
        <v>2003</v>
      </c>
      <c r="H2" s="17">
        <v>2004</v>
      </c>
      <c r="I2" s="17">
        <v>2005</v>
      </c>
      <c r="J2" s="17">
        <v>2006</v>
      </c>
      <c r="K2" s="17">
        <v>2007</v>
      </c>
      <c r="L2" s="17">
        <v>2008</v>
      </c>
      <c r="M2" s="17">
        <v>2009</v>
      </c>
      <c r="N2" s="17">
        <v>2010</v>
      </c>
      <c r="O2" s="17">
        <v>2011</v>
      </c>
      <c r="P2" s="17">
        <v>2012</v>
      </c>
      <c r="Q2" s="17"/>
      <c r="R2" s="17"/>
      <c r="S2" s="17"/>
      <c r="T2" s="17"/>
      <c r="U2" s="17"/>
      <c r="V2" s="17"/>
      <c r="W2" s="17">
        <v>1998</v>
      </c>
      <c r="X2" s="17">
        <v>1999</v>
      </c>
      <c r="Y2" s="17">
        <v>2000</v>
      </c>
      <c r="Z2" s="17">
        <v>2001</v>
      </c>
      <c r="AA2" s="17">
        <v>2002</v>
      </c>
      <c r="AB2" s="17">
        <v>2003</v>
      </c>
      <c r="AC2" s="17">
        <v>2004</v>
      </c>
      <c r="AD2" s="17">
        <v>2005</v>
      </c>
      <c r="AE2" s="17">
        <v>2006</v>
      </c>
      <c r="AF2" s="17">
        <v>2007</v>
      </c>
      <c r="AG2" s="17">
        <v>2008</v>
      </c>
      <c r="AH2" s="17">
        <v>2009</v>
      </c>
      <c r="AI2" s="17">
        <v>2010</v>
      </c>
      <c r="AJ2" s="17">
        <v>2011</v>
      </c>
      <c r="AK2" s="17">
        <v>2012</v>
      </c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>
      <c r="A3" s="22" t="s">
        <v>2</v>
      </c>
      <c r="B3" s="35">
        <f>'Emp and GVA'!U3</f>
        <v>1</v>
      </c>
      <c r="C3" s="35">
        <f>'Emp and GVA'!V3</f>
        <v>1</v>
      </c>
      <c r="D3" s="35">
        <f>'Emp and GVA'!W3</f>
        <v>1</v>
      </c>
      <c r="E3" s="35">
        <f>'Emp and GVA'!X3</f>
        <v>1</v>
      </c>
      <c r="F3" s="35">
        <f>'Emp and GVA'!Y3</f>
        <v>1</v>
      </c>
      <c r="G3" s="35">
        <f>'Emp and GVA'!Z3</f>
        <v>1</v>
      </c>
      <c r="H3" s="35">
        <f>'Emp and GVA'!AA3</f>
        <v>1</v>
      </c>
      <c r="I3" s="35">
        <f>'Emp and GVA'!AB3</f>
        <v>1</v>
      </c>
      <c r="J3" s="35">
        <f>'Emp and GVA'!AC3</f>
        <v>1</v>
      </c>
      <c r="K3" s="35">
        <f>'Emp and GVA'!AD3</f>
        <v>1</v>
      </c>
      <c r="L3" s="35">
        <f>'Emp and GVA'!AE3</f>
        <v>1</v>
      </c>
      <c r="M3" s="35">
        <f>'Emp and GVA'!AF3</f>
        <v>1</v>
      </c>
      <c r="N3" s="35">
        <f>'Emp and GVA'!AG3</f>
        <v>1</v>
      </c>
      <c r="O3" s="35">
        <f>'Emp and GVA'!AH3</f>
        <v>1</v>
      </c>
      <c r="P3" s="35">
        <f>'Emp and GVA'!AI3</f>
        <v>1</v>
      </c>
      <c r="Q3" s="17"/>
      <c r="R3" s="17"/>
      <c r="S3" s="17"/>
      <c r="T3" s="17"/>
      <c r="U3" s="17"/>
      <c r="V3" s="17"/>
      <c r="W3" s="17">
        <f>Productivity!C4</f>
        <v>58760.220885837422</v>
      </c>
      <c r="X3" s="17">
        <f>Productivity!D4</f>
        <v>60498.476876211571</v>
      </c>
      <c r="Y3" s="17">
        <f>Productivity!E4</f>
        <v>64346.596766117873</v>
      </c>
      <c r="Z3" s="17">
        <f>Productivity!F4</f>
        <v>65907.837393727212</v>
      </c>
      <c r="AA3" s="17">
        <f>Productivity!G4</f>
        <v>68389.693362041056</v>
      </c>
      <c r="AB3" s="17">
        <f>Productivity!H4</f>
        <v>69529.715619518538</v>
      </c>
      <c r="AC3" s="17">
        <f>Productivity!I4</f>
        <v>69949.762171984388</v>
      </c>
      <c r="AD3" s="17">
        <f>Productivity!J4</f>
        <v>70239.839003451736</v>
      </c>
      <c r="AE3" s="17">
        <f>Productivity!K4</f>
        <v>70201.358622872576</v>
      </c>
      <c r="AF3" s="17">
        <f>Productivity!L4</f>
        <v>70953.186426046697</v>
      </c>
      <c r="AG3" s="17">
        <f>Productivity!M4</f>
        <v>71166.134185303512</v>
      </c>
      <c r="AH3" s="17">
        <f>Productivity!N4</f>
        <v>74023.504219032809</v>
      </c>
      <c r="AI3" s="17">
        <f>Productivity!O4</f>
        <v>76405.31817396963</v>
      </c>
      <c r="AJ3" s="17">
        <f>Productivity!P4</f>
        <v>79959.439727434976</v>
      </c>
      <c r="AK3" s="17">
        <f>Productivity!Q4</f>
        <v>80952.74369507849</v>
      </c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>
      <c r="A4" s="16" t="s">
        <v>3</v>
      </c>
      <c r="B4" s="35">
        <f>'Emp and GVA'!U4</f>
        <v>8.8239631638455107E-2</v>
      </c>
      <c r="C4" s="35">
        <f>'Emp and GVA'!V4</f>
        <v>8.5202621619126728E-2</v>
      </c>
      <c r="D4" s="35">
        <f>'Emp and GVA'!W4</f>
        <v>7.4853473919830354E-2</v>
      </c>
      <c r="E4" s="35">
        <f>'Emp and GVA'!X4</f>
        <v>7.037222261913266E-2</v>
      </c>
      <c r="F4" s="35">
        <f>'Emp and GVA'!Y4</f>
        <v>6.6998775699750907E-2</v>
      </c>
      <c r="G4" s="35">
        <f>'Emp and GVA'!Z4</f>
        <v>6.336754001905999E-2</v>
      </c>
      <c r="H4" s="35">
        <f>'Emp and GVA'!AA4</f>
        <v>6.0592699481588366E-2</v>
      </c>
      <c r="I4" s="35">
        <f>'Emp and GVA'!AB4</f>
        <v>5.6144998789978466E-2</v>
      </c>
      <c r="J4" s="35">
        <f>'Emp and GVA'!AC4</f>
        <v>5.3894475420613076E-2</v>
      </c>
      <c r="K4" s="35">
        <f>'Emp and GVA'!AD4</f>
        <v>5.1759737759994401E-2</v>
      </c>
      <c r="L4" s="35">
        <f>'Emp and GVA'!AE4</f>
        <v>5.4195639917308774E-2</v>
      </c>
      <c r="M4" s="35">
        <f>'Emp and GVA'!AF4</f>
        <v>4.911158130879241E-2</v>
      </c>
      <c r="N4" s="35">
        <f>'Emp and GVA'!AG4</f>
        <v>4.5278858797433881E-2</v>
      </c>
      <c r="O4" s="35">
        <f>'Emp and GVA'!AH4</f>
        <v>4.4832621275214972E-2</v>
      </c>
      <c r="P4" s="35">
        <f>'Emp and GVA'!AI4</f>
        <v>4.668498517289224E-2</v>
      </c>
      <c r="Q4" s="17"/>
      <c r="R4" s="17"/>
      <c r="S4" s="17"/>
      <c r="T4" s="17"/>
      <c r="U4" s="17"/>
      <c r="V4" s="17"/>
      <c r="W4" s="17">
        <f>Productivity!C5</f>
        <v>35647.16805942433</v>
      </c>
      <c r="X4" s="17">
        <f>Productivity!D5</f>
        <v>34452.871072589383</v>
      </c>
      <c r="Y4" s="17">
        <f>Productivity!E5</f>
        <v>38929.765886287627</v>
      </c>
      <c r="Z4" s="17">
        <f>Productivity!F5</f>
        <v>39553.299492385784</v>
      </c>
      <c r="AA4" s="17">
        <f>Productivity!G5</f>
        <v>39949.590422180219</v>
      </c>
      <c r="AB4" s="17">
        <f>Productivity!H5</f>
        <v>43618.134263295549</v>
      </c>
      <c r="AC4" s="17">
        <f>Productivity!I5</f>
        <v>48308.710033076073</v>
      </c>
      <c r="AD4" s="17">
        <f>Productivity!J5</f>
        <v>39192.377495462802</v>
      </c>
      <c r="AE4" s="17">
        <f>Productivity!K5</f>
        <v>31533.770047436188</v>
      </c>
      <c r="AF4" s="17">
        <f>Productivity!L5</f>
        <v>30398.918187964842</v>
      </c>
      <c r="AG4" s="17">
        <f>Productivity!M5</f>
        <v>30056.350238404855</v>
      </c>
      <c r="AH4" s="17">
        <f>Productivity!N5</f>
        <v>30324.42252790034</v>
      </c>
      <c r="AI4" s="17">
        <f>Productivity!O5</f>
        <v>33147.550601349372</v>
      </c>
      <c r="AJ4" s="17">
        <f>Productivity!P5</f>
        <v>33317.249698431842</v>
      </c>
      <c r="AK4" s="17">
        <f>Productivity!Q5</f>
        <v>25675.990675990677</v>
      </c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>
      <c r="A5" s="1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>
      <c r="A6" s="26" t="s">
        <v>4</v>
      </c>
      <c r="B6" s="35">
        <f>'Emp and GVA'!U6</f>
        <v>3.5656348829206742E-2</v>
      </c>
      <c r="C6" s="35">
        <f>'Emp and GVA'!V6</f>
        <v>3.303178559340287E-2</v>
      </c>
      <c r="D6" s="35">
        <f>'Emp and GVA'!W6</f>
        <v>3.2132653962830972E-2</v>
      </c>
      <c r="E6" s="35">
        <f>'Emp and GVA'!X6</f>
        <v>3.1621061656069156E-2</v>
      </c>
      <c r="F6" s="35">
        <f>'Emp and GVA'!Y6</f>
        <v>3.0269768227297673E-2</v>
      </c>
      <c r="G6" s="35">
        <f>'Emp and GVA'!Z6</f>
        <v>2.9722525309724742E-2</v>
      </c>
      <c r="H6" s="35">
        <f>'Emp and GVA'!AA6</f>
        <v>2.9528085083640632E-2</v>
      </c>
      <c r="I6" s="35">
        <f>'Emp and GVA'!AB6</f>
        <v>2.8505559730483628E-2</v>
      </c>
      <c r="J6" s="35">
        <f>'Emp and GVA'!AC6</f>
        <v>2.7842029655961626E-2</v>
      </c>
      <c r="K6" s="35">
        <f>'Emp and GVA'!AD6</f>
        <v>2.5314093067204835E-2</v>
      </c>
      <c r="L6" s="35">
        <f>'Emp and GVA'!AE6</f>
        <v>2.5230219883480547E-2</v>
      </c>
      <c r="M6" s="35">
        <f>'Emp and GVA'!AF6</f>
        <v>2.4766104978713645E-2</v>
      </c>
      <c r="N6" s="35">
        <f>'Emp and GVA'!AG6</f>
        <v>2.4133671585490579E-2</v>
      </c>
      <c r="O6" s="35">
        <f>'Emp and GVA'!AH6</f>
        <v>2.8081228705856907E-2</v>
      </c>
      <c r="P6" s="35">
        <f>'Emp and GVA'!AI6</f>
        <v>2.7845036319612593E-2</v>
      </c>
      <c r="Q6" s="17"/>
      <c r="R6" s="17"/>
      <c r="S6" s="17"/>
      <c r="T6" s="17"/>
      <c r="U6" s="17"/>
      <c r="V6" s="17"/>
      <c r="W6" s="17">
        <f>Productivity!C7</f>
        <v>88069.852941176476</v>
      </c>
      <c r="X6" s="17">
        <f>Productivity!D7</f>
        <v>93358.174196553329</v>
      </c>
      <c r="Y6" s="17">
        <f>Productivity!E7</f>
        <v>92300.64161319891</v>
      </c>
      <c r="Z6" s="17">
        <f>Productivity!F7</f>
        <v>96104.835065521911</v>
      </c>
      <c r="AA6" s="17">
        <f>Productivity!G7</f>
        <v>102408.18224081822</v>
      </c>
      <c r="AB6" s="17">
        <f>Productivity!H7</f>
        <v>106263.94052044609</v>
      </c>
      <c r="AC6" s="17">
        <f>Productivity!I7</f>
        <v>111167.42081447966</v>
      </c>
      <c r="AD6" s="17">
        <f>Productivity!J7</f>
        <v>110455.76407506703</v>
      </c>
      <c r="AE6" s="17">
        <f>Productivity!K7</f>
        <v>110205.50940096195</v>
      </c>
      <c r="AF6" s="17">
        <f>Productivity!L7</f>
        <v>118285.71428571429</v>
      </c>
      <c r="AG6" s="17">
        <f>Productivity!M7</f>
        <v>115474.86033519554</v>
      </c>
      <c r="AH6" s="17">
        <f>Productivity!N7</f>
        <v>121605.76428203807</v>
      </c>
      <c r="AI6" s="17">
        <f>Productivity!O7</f>
        <v>134331.31535498073</v>
      </c>
      <c r="AJ6" s="17">
        <f>Productivity!P7</f>
        <v>127260.4718343765</v>
      </c>
      <c r="AK6" s="17">
        <f>Productivity!Q7</f>
        <v>127699.07181240839</v>
      </c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>
      <c r="A7" s="26" t="s">
        <v>5</v>
      </c>
      <c r="B7" s="35">
        <f>'Emp and GVA'!U7</f>
        <v>1.3240041293198092E-2</v>
      </c>
      <c r="C7" s="35">
        <f>'Emp and GVA'!V7</f>
        <v>1.1369580602480077E-2</v>
      </c>
      <c r="D7" s="35">
        <f>'Emp and GVA'!W7</f>
        <v>9.6456866845345043E-3</v>
      </c>
      <c r="E7" s="35">
        <f>'Emp and GVA'!X7</f>
        <v>8.316067728799028E-3</v>
      </c>
      <c r="F7" s="35">
        <f>'Emp and GVA'!Y7</f>
        <v>7.7398291608617945E-3</v>
      </c>
      <c r="G7" s="35">
        <f>'Emp and GVA'!Z7</f>
        <v>5.7870530226648079E-3</v>
      </c>
      <c r="H7" s="35">
        <f>'Emp and GVA'!AA7</f>
        <v>4.4358933247822139E-3</v>
      </c>
      <c r="I7" s="35">
        <f>'Emp and GVA'!AB7</f>
        <v>4.2414438741068122E-3</v>
      </c>
      <c r="J7" s="35">
        <f>'Emp and GVA'!AC7</f>
        <v>4.3096101872367367E-3</v>
      </c>
      <c r="K7" s="35">
        <f>'Emp and GVA'!AD7</f>
        <v>4.1412456400265977E-3</v>
      </c>
      <c r="L7" s="35">
        <f>'Emp and GVA'!AE7</f>
        <v>4.357733508738958E-3</v>
      </c>
      <c r="M7" s="35">
        <f>'Emp and GVA'!AF7</f>
        <v>3.4160144798225708E-3</v>
      </c>
      <c r="N7" s="35">
        <f>'Emp and GVA'!AG7</f>
        <v>3.5064883316287903E-3</v>
      </c>
      <c r="O7" s="35">
        <f>'Emp and GVA'!AH7</f>
        <v>0</v>
      </c>
      <c r="P7" s="35">
        <f>'Emp and GVA'!AI7</f>
        <v>1.3784222506370669E-3</v>
      </c>
      <c r="Q7" s="17"/>
      <c r="R7" s="17"/>
      <c r="S7" s="17"/>
      <c r="T7" s="17"/>
      <c r="U7" s="17"/>
      <c r="V7" s="17"/>
      <c r="W7" s="17">
        <f>Productivity!C8</f>
        <v>40445.544554455446</v>
      </c>
      <c r="X7" s="17">
        <f>Productivity!D8</f>
        <v>39133.964817320702</v>
      </c>
      <c r="Y7" s="17">
        <f>Productivity!E8</f>
        <v>35480.916030534354</v>
      </c>
      <c r="Z7" s="17">
        <f>Productivity!F8</f>
        <v>43436.426116838484</v>
      </c>
      <c r="AA7" s="17">
        <f>Productivity!G8</f>
        <v>32872.727272727272</v>
      </c>
      <c r="AB7" s="17">
        <f>Productivity!H8</f>
        <v>39522.67303102625</v>
      </c>
      <c r="AC7" s="17">
        <f>Productivity!I8</f>
        <v>50602.409638554214</v>
      </c>
      <c r="AD7" s="17">
        <f>Productivity!J8</f>
        <v>44564.564564564571</v>
      </c>
      <c r="AE7" s="17">
        <f>Productivity!K8</f>
        <v>31299.435028248583</v>
      </c>
      <c r="AF7" s="17">
        <f>Productivity!L8</f>
        <v>25802.816901408452</v>
      </c>
      <c r="AG7" s="17">
        <f>Productivity!M8</f>
        <v>22964.959568733157</v>
      </c>
      <c r="AH7" s="17">
        <f>Productivity!N8</f>
        <v>26268.656716417914</v>
      </c>
      <c r="AI7" s="17">
        <f>Productivity!O8</f>
        <v>24545.454545454544</v>
      </c>
      <c r="AJ7" s="17" t="e">
        <f>Productivity!P8</f>
        <v>#DIV/0!</v>
      </c>
      <c r="AK7" s="17">
        <f>Productivity!Q8</f>
        <v>43026.315789473687</v>
      </c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48">
      <c r="A8" s="26" t="s">
        <v>6</v>
      </c>
      <c r="B8" s="35">
        <f>'Emp and GVA'!U8</f>
        <v>1.535385976698838E-2</v>
      </c>
      <c r="C8" s="35">
        <f>'Emp and GVA'!V8</f>
        <v>1.5323548416874366E-2</v>
      </c>
      <c r="D8" s="35">
        <f>'Emp and GVA'!W8</f>
        <v>1.5094395193355523E-2</v>
      </c>
      <c r="E8" s="35">
        <f>'Emp and GVA'!X8</f>
        <v>1.510323640780167E-2</v>
      </c>
      <c r="F8" s="35">
        <f>'Emp and GVA'!Y8</f>
        <v>1.4832327155542422E-2</v>
      </c>
      <c r="G8" s="35">
        <f>'Emp and GVA'!Z8</f>
        <v>1.3245307514881982E-2</v>
      </c>
      <c r="H8" s="35">
        <f>'Emp and GVA'!AA8</f>
        <v>1.1744428411095078E-2</v>
      </c>
      <c r="I8" s="35">
        <f>'Emp and GVA'!AB8</f>
        <v>1.1004827349033894E-2</v>
      </c>
      <c r="J8" s="35">
        <f>'Emp and GVA'!AC8</f>
        <v>1.0640111027245502E-2</v>
      </c>
      <c r="K8" s="35">
        <f>'Emp and GVA'!AD8</f>
        <v>1.0860562509478205E-2</v>
      </c>
      <c r="L8" s="35">
        <f>'Emp and GVA'!AE8</f>
        <v>1.0348148844202217E-2</v>
      </c>
      <c r="M8" s="35">
        <f>'Emp and GVA'!AF8</f>
        <v>9.4067861421979759E-3</v>
      </c>
      <c r="N8" s="35">
        <f>'Emp and GVA'!AG8</f>
        <v>9.0849924955836835E-3</v>
      </c>
      <c r="O8" s="35">
        <f>'Emp and GVA'!AH8</f>
        <v>6.9358066086204111E-3</v>
      </c>
      <c r="P8" s="35">
        <f>'Emp and GVA'!AI8</f>
        <v>6.2573115324972119E-3</v>
      </c>
      <c r="Q8" s="17"/>
      <c r="R8" s="17"/>
      <c r="S8" s="17"/>
      <c r="T8" s="17"/>
      <c r="U8" s="17"/>
      <c r="V8" s="17"/>
      <c r="W8" s="17">
        <f>Productivity!C9</f>
        <v>39701.173959445041</v>
      </c>
      <c r="X8" s="17">
        <f>Productivity!D9</f>
        <v>37991.96787148594</v>
      </c>
      <c r="Y8" s="17">
        <f>Productivity!E9</f>
        <v>35473.170731707316</v>
      </c>
      <c r="Z8" s="17">
        <f>Productivity!F9</f>
        <v>35610.217596972565</v>
      </c>
      <c r="AA8" s="17">
        <f>Productivity!G9</f>
        <v>36318.785578747629</v>
      </c>
      <c r="AB8" s="17">
        <f>Productivity!H9</f>
        <v>38873.826903023983</v>
      </c>
      <c r="AC8" s="17">
        <f>Productivity!I9</f>
        <v>44368.600682593853</v>
      </c>
      <c r="AD8" s="17">
        <f>Productivity!J9</f>
        <v>47916.666666666664</v>
      </c>
      <c r="AE8" s="17">
        <f>Productivity!K9</f>
        <v>47917.620137299768</v>
      </c>
      <c r="AF8" s="17">
        <f>Productivity!L9</f>
        <v>46015.037593984955</v>
      </c>
      <c r="AG8" s="17">
        <f>Productivity!M9</f>
        <v>42724.17707150965</v>
      </c>
      <c r="AH8" s="17">
        <f>Productivity!N9</f>
        <v>41680.216802168026</v>
      </c>
      <c r="AI8" s="17">
        <f>Productivity!O9</f>
        <v>42456.140350877191</v>
      </c>
      <c r="AJ8" s="17">
        <f>Productivity!P9</f>
        <v>54658.869395711496</v>
      </c>
      <c r="AK8" s="17">
        <f>Productivity!Q9</f>
        <v>58000</v>
      </c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48">
      <c r="A9" s="26" t="s">
        <v>7</v>
      </c>
      <c r="B9" s="35">
        <f>'Emp and GVA'!U9</f>
        <v>3.9654579120717067E-3</v>
      </c>
      <c r="C9" s="35">
        <f>'Emp and GVA'!V9</f>
        <v>3.2308686421120649E-3</v>
      </c>
      <c r="D9" s="35">
        <f>'Emp and GVA'!W9</f>
        <v>3.3575825405707887E-3</v>
      </c>
      <c r="E9" s="35">
        <f>'Emp and GVA'!X9</f>
        <v>3.2149746374223044E-3</v>
      </c>
      <c r="F9" s="35">
        <f>'Emp and GVA'!Y9</f>
        <v>2.6033970813807853E-3</v>
      </c>
      <c r="G9" s="35">
        <f>'Emp and GVA'!Z9</f>
        <v>2.5275195779180418E-3</v>
      </c>
      <c r="H9" s="35">
        <f>'Emp and GVA'!AA9</f>
        <v>2.9127251349473572E-3</v>
      </c>
      <c r="I9" s="35">
        <f>'Emp and GVA'!AB9</f>
        <v>1.8978232349607059E-3</v>
      </c>
      <c r="J9" s="35">
        <f>'Emp and GVA'!AC9</f>
        <v>1.3634924886172723E-3</v>
      </c>
      <c r="K9" s="35">
        <f>'Emp and GVA'!AD9</f>
        <v>1.3065338357267011E-3</v>
      </c>
      <c r="L9" s="35">
        <f>'Emp and GVA'!AE9</f>
        <v>1.5269686149220071E-3</v>
      </c>
      <c r="M9" s="35">
        <f>'Emp and GVA'!AF9</f>
        <v>1.3893491727636576E-3</v>
      </c>
      <c r="N9" s="35">
        <f>'Emp and GVA'!AG9</f>
        <v>1.7001155547291104E-3</v>
      </c>
      <c r="O9" s="35">
        <f>'Emp and GVA'!AH9</f>
        <v>1.6584644782146269E-3</v>
      </c>
      <c r="P9" s="35">
        <f>'Emp and GVA'!AI9</f>
        <v>1.6323421389123161E-3</v>
      </c>
      <c r="Q9" s="17"/>
      <c r="R9" s="17"/>
      <c r="S9" s="17"/>
      <c r="T9" s="17"/>
      <c r="U9" s="17"/>
      <c r="V9" s="17"/>
      <c r="W9" s="17">
        <f>Productivity!C10</f>
        <v>297685.95041322312</v>
      </c>
      <c r="X9" s="17">
        <f>Productivity!D10</f>
        <v>332952.38095238095</v>
      </c>
      <c r="Y9" s="17">
        <f>Productivity!E10</f>
        <v>362807.01754385972</v>
      </c>
      <c r="Z9" s="17">
        <f>Productivity!F10</f>
        <v>365155.55555555556</v>
      </c>
      <c r="AA9" s="17">
        <f>Productivity!G10</f>
        <v>399351.35135135136</v>
      </c>
      <c r="AB9" s="17">
        <f>Productivity!H10</f>
        <v>387978.14207650279</v>
      </c>
      <c r="AC9" s="17">
        <f>Productivity!I10</f>
        <v>325321.10091743118</v>
      </c>
      <c r="AD9" s="17">
        <f>Productivity!J10</f>
        <v>470872.48322147655</v>
      </c>
      <c r="AE9" s="17">
        <f>Productivity!K10</f>
        <v>615357.14285714284</v>
      </c>
      <c r="AF9" s="17">
        <f>Productivity!L10</f>
        <v>657142.85714285716</v>
      </c>
      <c r="AG9" s="17">
        <f>Productivity!M10</f>
        <v>692307.69230769225</v>
      </c>
      <c r="AH9" s="17">
        <f>Productivity!N10</f>
        <v>688807.33944954141</v>
      </c>
      <c r="AI9" s="17">
        <f>Productivity!O10</f>
        <v>704062.5</v>
      </c>
      <c r="AJ9" s="17">
        <f>Productivity!P10</f>
        <v>775760.86956521741</v>
      </c>
      <c r="AK9" s="17">
        <f>Productivity!Q10</f>
        <v>858333.33333333337</v>
      </c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</row>
    <row r="10" spans="1:48">
      <c r="A10" s="26" t="s">
        <v>8</v>
      </c>
      <c r="B10" s="35">
        <f>'Emp and GVA'!U10</f>
        <v>1.6976092549199535E-2</v>
      </c>
      <c r="C10" s="35">
        <f>'Emp and GVA'!V10</f>
        <v>1.5000461552663158E-2</v>
      </c>
      <c r="D10" s="35">
        <f>'Emp and GVA'!W10</f>
        <v>1.5933790828498221E-2</v>
      </c>
      <c r="E10" s="35">
        <f>'Emp and GVA'!X10</f>
        <v>1.4288776166321352E-2</v>
      </c>
      <c r="F10" s="35">
        <f>'Emp and GVA'!Y10</f>
        <v>1.4311647739266261E-2</v>
      </c>
      <c r="G10" s="35">
        <f>'Emp and GVA'!Z10</f>
        <v>1.3259119097274976E-2</v>
      </c>
      <c r="H10" s="35">
        <f>'Emp and GVA'!AA10</f>
        <v>1.2372401261290149E-2</v>
      </c>
      <c r="I10" s="35">
        <f>'Emp and GVA'!AB10</f>
        <v>1.1514310096674352E-2</v>
      </c>
      <c r="J10" s="35">
        <f>'Emp and GVA'!AC10</f>
        <v>1.0494022546322221E-2</v>
      </c>
      <c r="K10" s="35">
        <f>'Emp and GVA'!AD10</f>
        <v>1.0032313381472884E-2</v>
      </c>
      <c r="L10" s="35">
        <f>'Emp and GVA'!AE10</f>
        <v>8.5392783311407632E-3</v>
      </c>
      <c r="M10" s="35">
        <f>'Emp and GVA'!AF10</f>
        <v>6.9467458638182884E-3</v>
      </c>
      <c r="N10" s="35">
        <f>'Emp and GVA'!AG10</f>
        <v>5.9769687470945286E-3</v>
      </c>
      <c r="O10" s="35">
        <f>'Emp and GVA'!AH10</f>
        <v>6.1651614298848089E-3</v>
      </c>
      <c r="P10" s="35">
        <f>'Emp and GVA'!AI10</f>
        <v>6.5021628533340585E-3</v>
      </c>
      <c r="Q10" s="17"/>
      <c r="R10" s="17"/>
      <c r="S10" s="17"/>
      <c r="T10" s="17"/>
      <c r="U10" s="17"/>
      <c r="V10" s="17"/>
      <c r="W10" s="17">
        <f>Productivity!C11</f>
        <v>44362.934362934364</v>
      </c>
      <c r="X10" s="17">
        <f>Productivity!D11</f>
        <v>47712.820512820515</v>
      </c>
      <c r="Y10" s="17">
        <f>Productivity!E11</f>
        <v>44805.914972273567</v>
      </c>
      <c r="Z10" s="17">
        <f>Productivity!F11</f>
        <v>48520</v>
      </c>
      <c r="AA10" s="17">
        <f>Productivity!G11</f>
        <v>45034.414945919372</v>
      </c>
      <c r="AB10" s="17">
        <f>Productivity!H11</f>
        <v>50333.333333333336</v>
      </c>
      <c r="AC10" s="17">
        <f>Productivity!I11</f>
        <v>52095.032397408213</v>
      </c>
      <c r="AD10" s="17">
        <f>Productivity!J11</f>
        <v>53672.566371681416</v>
      </c>
      <c r="AE10" s="17">
        <f>Productivity!K11</f>
        <v>56890.951276102096</v>
      </c>
      <c r="AF10" s="17">
        <f>Productivity!L11</f>
        <v>59069.767441860466</v>
      </c>
      <c r="AG10" s="17">
        <f>Productivity!M11</f>
        <v>60082.530949105909</v>
      </c>
      <c r="AH10" s="17">
        <f>Productivity!N11</f>
        <v>56146.788990825691</v>
      </c>
      <c r="AI10" s="17">
        <f>Productivity!O11</f>
        <v>68266.666666666672</v>
      </c>
      <c r="AJ10" s="17">
        <f>Productivity!P11</f>
        <v>62807.017543859649</v>
      </c>
      <c r="AK10" s="17">
        <f>Productivity!Q11</f>
        <v>55481.171548117156</v>
      </c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>
      <c r="A11" s="26" t="s">
        <v>35</v>
      </c>
      <c r="B11" s="35">
        <f>'Emp and GVA'!U11</f>
        <v>1.2060235633408163E-2</v>
      </c>
      <c r="C11" s="35">
        <f>'Emp and GVA'!V11</f>
        <v>1.1554201667743624E-2</v>
      </c>
      <c r="D11" s="35">
        <f>'Emp and GVA'!W11</f>
        <v>1.2222778546814715E-2</v>
      </c>
      <c r="E11" s="35">
        <f>'Emp and GVA'!X11</f>
        <v>1.3731513895834819E-2</v>
      </c>
      <c r="F11" s="35">
        <f>'Emp and GVA'!Y11</f>
        <v>1.5057485822040216E-2</v>
      </c>
      <c r="G11" s="35">
        <f>'Emp and GVA'!Z11</f>
        <v>1.4446915183072525E-2</v>
      </c>
      <c r="H11" s="35">
        <f>'Emp and GVA'!AA11</f>
        <v>1.5271765271765271E-2</v>
      </c>
      <c r="I11" s="35">
        <f>'Emp and GVA'!AB11</f>
        <v>1.4583943651208112E-2</v>
      </c>
      <c r="J11" s="35">
        <f>'Emp and GVA'!AC11</f>
        <v>1.4462759611404639E-2</v>
      </c>
      <c r="K11" s="35">
        <f>'Emp and GVA'!AD11</f>
        <v>1.4523523441783421E-2</v>
      </c>
      <c r="L11" s="35">
        <f>'Emp and GVA'!AE11</f>
        <v>1.3777955271565494E-2</v>
      </c>
      <c r="M11" s="35">
        <f>'Emp and GVA'!AF11</f>
        <v>1.4454329925816403E-2</v>
      </c>
      <c r="N11" s="35">
        <f>'Emp and GVA'!AG11</f>
        <v>1.7041002005605068E-2</v>
      </c>
      <c r="O11" s="35">
        <f>'Emp and GVA'!AH11</f>
        <v>1.6764912660213079E-2</v>
      </c>
      <c r="P11" s="35">
        <f>'Emp and GVA'!AI11</f>
        <v>1.6241804282177547E-2</v>
      </c>
      <c r="Q11" s="17"/>
      <c r="R11" s="17"/>
      <c r="S11" s="17"/>
      <c r="T11" s="17"/>
      <c r="U11" s="17"/>
      <c r="V11" s="17"/>
      <c r="W11" s="17">
        <f>Productivity!C12</f>
        <v>291304.34782608697</v>
      </c>
      <c r="X11" s="17">
        <f>Productivity!D12</f>
        <v>387696.40479360847</v>
      </c>
      <c r="Y11" s="17">
        <f>Productivity!E12</f>
        <v>388626.50602409639</v>
      </c>
      <c r="Z11" s="17">
        <f>Productivity!F12</f>
        <v>386139.4380853278</v>
      </c>
      <c r="AA11" s="17">
        <f>Productivity!G12</f>
        <v>448747.66355140193</v>
      </c>
      <c r="AB11" s="17">
        <f>Productivity!H12</f>
        <v>483250.47801147233</v>
      </c>
      <c r="AC11" s="17">
        <f>Productivity!I12</f>
        <v>379422.57217847765</v>
      </c>
      <c r="AD11" s="17">
        <f>Productivity!J12</f>
        <v>371563.31877729256</v>
      </c>
      <c r="AE11" s="17">
        <f>Productivity!K12</f>
        <v>371952.86195286195</v>
      </c>
      <c r="AF11" s="17">
        <f>Productivity!L12</f>
        <v>313028.1124497992</v>
      </c>
      <c r="AG11" s="17">
        <f>Productivity!M12</f>
        <v>272429.66751918162</v>
      </c>
      <c r="AH11" s="17">
        <f>Productivity!N12</f>
        <v>379400.35273368604</v>
      </c>
      <c r="AI11" s="17">
        <f>Productivity!O12</f>
        <v>427996.88230709272</v>
      </c>
      <c r="AJ11" s="17">
        <f>Productivity!P12</f>
        <v>484935.4838709677</v>
      </c>
      <c r="AK11" s="17">
        <f>Productivity!Q12</f>
        <v>512328.30820770515</v>
      </c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>
      <c r="A12" s="26" t="s">
        <v>10</v>
      </c>
      <c r="B12" s="35">
        <f>'Emp and GVA'!U12</f>
        <v>1.7582381568813806E-2</v>
      </c>
      <c r="C12" s="35">
        <f>'Emp and GVA'!V12</f>
        <v>1.7431305578633188E-2</v>
      </c>
      <c r="D12" s="35">
        <f>'Emp and GVA'!W12</f>
        <v>1.7759844490913911E-2</v>
      </c>
      <c r="E12" s="35">
        <f>'Emp and GVA'!X12</f>
        <v>1.6832178323926555E-2</v>
      </c>
      <c r="F12" s="35">
        <f>'Emp and GVA'!Y12</f>
        <v>1.5071558238696331E-2</v>
      </c>
      <c r="G12" s="35">
        <f>'Emp and GVA'!Z12</f>
        <v>1.581426183997901E-2</v>
      </c>
      <c r="H12" s="35">
        <f>'Emp and GVA'!AA12</f>
        <v>1.3975736197958418E-2</v>
      </c>
      <c r="I12" s="35">
        <f>'Emp and GVA'!AB12</f>
        <v>1.3335710919488989E-2</v>
      </c>
      <c r="J12" s="35">
        <f>'Emp and GVA'!AC12</f>
        <v>1.3196659443402887E-2</v>
      </c>
      <c r="K12" s="35">
        <f>'Emp and GVA'!AD12</f>
        <v>1.4091900656766564E-2</v>
      </c>
      <c r="L12" s="35">
        <f>'Emp and GVA'!AE12</f>
        <v>1.348430746100357E-2</v>
      </c>
      <c r="M12" s="35">
        <f>'Emp and GVA'!AF12</f>
        <v>1.1178524995538787E-2</v>
      </c>
      <c r="N12" s="35">
        <f>'Emp and GVA'!AG12</f>
        <v>1.0121000411746735E-2</v>
      </c>
      <c r="O12" s="35">
        <f>'Emp and GVA'!AH12</f>
        <v>9.2883024173922458E-3</v>
      </c>
      <c r="P12" s="35">
        <f>'Emp and GVA'!AI12</f>
        <v>9.0050874663329446E-3</v>
      </c>
      <c r="Q12" s="17"/>
      <c r="R12" s="17"/>
      <c r="S12" s="17"/>
      <c r="T12" s="17"/>
      <c r="U12" s="17"/>
      <c r="V12" s="17"/>
      <c r="W12" s="17">
        <f>Productivity!C13</f>
        <v>32767.940354147246</v>
      </c>
      <c r="X12" s="17">
        <f>Productivity!D13</f>
        <v>32127.096204766109</v>
      </c>
      <c r="Y12" s="17">
        <f>Productivity!E13</f>
        <v>32371.475953565507</v>
      </c>
      <c r="Z12" s="17">
        <f>Productivity!F13</f>
        <v>30220.713073005092</v>
      </c>
      <c r="AA12" s="17">
        <f>Productivity!G13</f>
        <v>32642.390289449115</v>
      </c>
      <c r="AB12" s="17">
        <f>Productivity!H13</f>
        <v>30393.013100436681</v>
      </c>
      <c r="AC12" s="17">
        <f>Productivity!I13</f>
        <v>34990.439770554498</v>
      </c>
      <c r="AD12" s="17">
        <f>Productivity!J13</f>
        <v>34269.340974212035</v>
      </c>
      <c r="AE12" s="17">
        <f>Productivity!K13</f>
        <v>33616.236162361623</v>
      </c>
      <c r="AF12" s="17">
        <f>Productivity!L13</f>
        <v>33278.145695364234</v>
      </c>
      <c r="AG12" s="17">
        <f>Productivity!M13</f>
        <v>34041.811846689896</v>
      </c>
      <c r="AH12" s="17">
        <f>Productivity!N13</f>
        <v>28278.221208665906</v>
      </c>
      <c r="AI12" s="17">
        <f>Productivity!O13</f>
        <v>34068.241469816268</v>
      </c>
      <c r="AJ12" s="17">
        <f>Productivity!P13</f>
        <v>37845.705967976712</v>
      </c>
      <c r="AK12" s="17">
        <f>Productivity!Q13</f>
        <v>34441.08761329305</v>
      </c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>
      <c r="A13" s="26" t="s">
        <v>11</v>
      </c>
      <c r="B13" s="35">
        <f>'Emp and GVA'!U13</f>
        <v>5.6204630737214673E-3</v>
      </c>
      <c r="C13" s="35">
        <f>'Emp and GVA'!V13</f>
        <v>5.200160004923229E-3</v>
      </c>
      <c r="D13" s="35">
        <f>'Emp and GVA'!W13</f>
        <v>4.4178717639089329E-3</v>
      </c>
      <c r="E13" s="35">
        <f>'Emp and GVA'!X13</f>
        <v>3.7150818032435518E-3</v>
      </c>
      <c r="F13" s="35">
        <f>'Emp and GVA'!Y13</f>
        <v>3.6963547750055114E-3</v>
      </c>
      <c r="G13" s="35">
        <f>'Emp and GVA'!Z13</f>
        <v>3.8810546524315295E-3</v>
      </c>
      <c r="H13" s="35">
        <f>'Emp and GVA'!AA13</f>
        <v>3.2734754956977173E-3</v>
      </c>
      <c r="I13" s="35">
        <f>'Emp and GVA'!AB13</f>
        <v>3.1205818292978052E-3</v>
      </c>
      <c r="J13" s="35">
        <f>'Emp and GVA'!AC13</f>
        <v>2.5808964963112656E-3</v>
      </c>
      <c r="K13" s="35">
        <f>'Emp and GVA'!AD13</f>
        <v>2.3214306545501209E-3</v>
      </c>
      <c r="L13" s="35">
        <f>'Emp and GVA'!AE13</f>
        <v>1.8910919000187936E-3</v>
      </c>
      <c r="M13" s="35">
        <f>'Emp and GVA'!AF13</f>
        <v>2.0394116297448189E-3</v>
      </c>
      <c r="N13" s="35">
        <f>'Emp and GVA'!AG13</f>
        <v>1.9923229156981761E-3</v>
      </c>
      <c r="O13" s="35">
        <f>'Emp and GVA'!AH13</f>
        <v>2.4065761721918772E-3</v>
      </c>
      <c r="P13" s="35">
        <f>'Emp and GVA'!AI13</f>
        <v>1.8091792039611502E-3</v>
      </c>
      <c r="Q13" s="17"/>
      <c r="R13" s="17"/>
      <c r="S13" s="17"/>
      <c r="T13" s="17"/>
      <c r="U13" s="17"/>
      <c r="V13" s="17"/>
      <c r="W13" s="17">
        <f>Productivity!C14</f>
        <v>20408.163265306124</v>
      </c>
      <c r="X13" s="17">
        <f>Productivity!D14</f>
        <v>21893.491124260352</v>
      </c>
      <c r="Y13" s="17">
        <f>Productivity!E14</f>
        <v>30533.333333333336</v>
      </c>
      <c r="Z13" s="17">
        <f>Productivity!F14</f>
        <v>36769.230769230766</v>
      </c>
      <c r="AA13" s="17">
        <f>Productivity!G14</f>
        <v>37461.928934010153</v>
      </c>
      <c r="AB13" s="17">
        <f>Productivity!H14</f>
        <v>34021.352313167255</v>
      </c>
      <c r="AC13" s="17">
        <f>Productivity!I14</f>
        <v>40653.0612244898</v>
      </c>
      <c r="AD13" s="17">
        <f>Productivity!J14</f>
        <v>40816.326530612248</v>
      </c>
      <c r="AE13" s="17">
        <f>Productivity!K14</f>
        <v>47169.811320754721</v>
      </c>
      <c r="AF13" s="17">
        <f>Productivity!L14</f>
        <v>53668.341708542721</v>
      </c>
      <c r="AG13" s="17">
        <f>Productivity!M14</f>
        <v>70559.006211180124</v>
      </c>
      <c r="AH13" s="17">
        <f>Productivity!N14</f>
        <v>46000</v>
      </c>
      <c r="AI13" s="17">
        <f>Productivity!O14</f>
        <v>51733.333333333336</v>
      </c>
      <c r="AJ13" s="17">
        <f>Productivity!P14</f>
        <v>48089.887640449437</v>
      </c>
      <c r="AK13" s="17">
        <f>Productivity!Q14</f>
        <v>59849.624060150381</v>
      </c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>
      <c r="A14" s="26" t="s">
        <v>12</v>
      </c>
      <c r="B14" s="35">
        <f>'Emp and GVA'!U14</f>
        <v>1.8139512019270158E-2</v>
      </c>
      <c r="C14" s="35">
        <f>'Emp and GVA'!V14</f>
        <v>1.8215945106003262E-2</v>
      </c>
      <c r="D14" s="35">
        <f>'Emp and GVA'!W14</f>
        <v>1.5904338350072159E-2</v>
      </c>
      <c r="E14" s="35">
        <f>'Emp and GVA'!X14</f>
        <v>1.5560477245123954E-2</v>
      </c>
      <c r="F14" s="35">
        <f>'Emp and GVA'!Y14</f>
        <v>1.4930834072135206E-2</v>
      </c>
      <c r="G14" s="35">
        <f>'Emp and GVA'!Z14</f>
        <v>1.5924754499122964E-2</v>
      </c>
      <c r="H14" s="35">
        <f>'Emp and GVA'!AA14</f>
        <v>1.4951098284431617E-2</v>
      </c>
      <c r="I14" s="35">
        <f>'Emp and GVA'!AB14</f>
        <v>1.1692629058348513E-2</v>
      </c>
      <c r="J14" s="35">
        <f>'Emp and GVA'!AC14</f>
        <v>1.1967081395631953E-2</v>
      </c>
      <c r="K14" s="35">
        <f>'Emp and GVA'!AD14</f>
        <v>1.1222192410438273E-2</v>
      </c>
      <c r="L14" s="35">
        <f>'Emp and GVA'!AE14</f>
        <v>1.0512591618116893E-2</v>
      </c>
      <c r="M14" s="35">
        <f>'Emp and GVA'!AF14</f>
        <v>1.083437428301935E-2</v>
      </c>
      <c r="N14" s="35">
        <f>'Emp and GVA'!AG14</f>
        <v>1.0891365272483364E-2</v>
      </c>
      <c r="O14" s="35">
        <f>'Emp and GVA'!AH14</f>
        <v>1.0099507868692879E-2</v>
      </c>
      <c r="P14" s="35">
        <f>'Emp and GVA'!AI14</f>
        <v>9.4267758522186256E-3</v>
      </c>
      <c r="Q14" s="17"/>
      <c r="R14" s="17"/>
      <c r="S14" s="17"/>
      <c r="T14" s="17"/>
      <c r="U14" s="17"/>
      <c r="V14" s="17"/>
      <c r="W14" s="17">
        <f>Productivity!C15</f>
        <v>81589.882565492313</v>
      </c>
      <c r="X14" s="17">
        <f>Productivity!D15</f>
        <v>106554.05405405405</v>
      </c>
      <c r="Y14" s="17">
        <f>Productivity!E15</f>
        <v>179925.92592592593</v>
      </c>
      <c r="Z14" s="17">
        <f>Productivity!F15</f>
        <v>176198.34710743802</v>
      </c>
      <c r="AA14" s="17">
        <f>Productivity!G15</f>
        <v>153289.34967012252</v>
      </c>
      <c r="AB14" s="17">
        <f>Productivity!H15</f>
        <v>137033.82480485691</v>
      </c>
      <c r="AC14" s="17">
        <f>Productivity!I15</f>
        <v>140017.87310098301</v>
      </c>
      <c r="AD14" s="17">
        <f>Productivity!J15</f>
        <v>190065.35947712415</v>
      </c>
      <c r="AE14" s="17">
        <f>Productivity!K15</f>
        <v>189135.3001017294</v>
      </c>
      <c r="AF14" s="17">
        <f>Productivity!L15</f>
        <v>195135.13513513512</v>
      </c>
      <c r="AG14" s="17">
        <f>Productivity!M15</f>
        <v>208223.46368715088</v>
      </c>
      <c r="AH14" s="17">
        <f>Productivity!N15</f>
        <v>215670.58823529413</v>
      </c>
      <c r="AI14" s="17">
        <f>Productivity!O15</f>
        <v>219317.07317073172</v>
      </c>
      <c r="AJ14" s="17">
        <f>Productivity!P15</f>
        <v>239518.07228915661</v>
      </c>
      <c r="AK14" s="17">
        <f>Productivity!Q15</f>
        <v>260779.22077922078</v>
      </c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8">
      <c r="A15" s="26" t="s">
        <v>13</v>
      </c>
      <c r="B15" s="35">
        <f>'Emp and GVA'!U15</f>
        <v>2.7938453471414292E-2</v>
      </c>
      <c r="C15" s="35">
        <f>'Emp and GVA'!V15</f>
        <v>2.5216160497246069E-2</v>
      </c>
      <c r="D15" s="35">
        <f>'Emp and GVA'!W15</f>
        <v>2.6551409301092687E-2</v>
      </c>
      <c r="E15" s="35">
        <f>'Emp and GVA'!X15</f>
        <v>2.6248481817532327E-2</v>
      </c>
      <c r="F15" s="35">
        <f>'Emp and GVA'!Y15</f>
        <v>2.1038262900887967E-2</v>
      </c>
      <c r="G15" s="35">
        <f>'Emp and GVA'!Z15</f>
        <v>1.8010303440465177E-2</v>
      </c>
      <c r="H15" s="35">
        <f>'Emp and GVA'!AA15</f>
        <v>1.7997434664101329E-2</v>
      </c>
      <c r="I15" s="35">
        <f>'Emp and GVA'!AB15</f>
        <v>1.722051687024748E-2</v>
      </c>
      <c r="J15" s="35">
        <f>'Emp and GVA'!AC15</f>
        <v>1.5728859779406391E-2</v>
      </c>
      <c r="K15" s="35">
        <f>'Emp and GVA'!AD15</f>
        <v>1.3940249407976857E-2</v>
      </c>
      <c r="L15" s="35">
        <f>'Emp and GVA'!AE15</f>
        <v>1.4705882352941178E-2</v>
      </c>
      <c r="M15" s="35">
        <f>'Emp and GVA'!AF15</f>
        <v>1.5117138705483467E-2</v>
      </c>
      <c r="N15" s="35">
        <f>'Emp and GVA'!AG15</f>
        <v>1.3773592423860059E-2</v>
      </c>
      <c r="O15" s="35">
        <f>'Emp and GVA'!AH15</f>
        <v>1.291168676653507E-2</v>
      </c>
      <c r="P15" s="35">
        <f>'Emp and GVA'!AI15</f>
        <v>1.4174170906221943E-2</v>
      </c>
      <c r="Q15" s="17"/>
      <c r="R15" s="17"/>
      <c r="S15" s="17"/>
      <c r="T15" s="17"/>
      <c r="U15" s="17"/>
      <c r="V15" s="17"/>
      <c r="W15" s="17">
        <f>Productivity!C16</f>
        <v>62645.717464883703</v>
      </c>
      <c r="X15" s="17">
        <f>Productivity!D16</f>
        <v>68407.533497107463</v>
      </c>
      <c r="Y15" s="17">
        <f>Productivity!E16</f>
        <v>90890.441681738346</v>
      </c>
      <c r="Z15" s="17">
        <f>Productivity!F16</f>
        <v>97245.637862903866</v>
      </c>
      <c r="AA15" s="17">
        <f>Productivity!G16</f>
        <v>127148.66535457416</v>
      </c>
      <c r="AB15" s="17">
        <f>Productivity!H16</f>
        <v>103041.72936479784</v>
      </c>
      <c r="AC15" s="17">
        <f>Productivity!I16</f>
        <v>132500.46379573611</v>
      </c>
      <c r="AD15" s="17">
        <f>Productivity!J16</f>
        <v>148819.28663541423</v>
      </c>
      <c r="AE15" s="17">
        <f>Productivity!K16</f>
        <v>180562.86803651814</v>
      </c>
      <c r="AF15" s="17">
        <f>Productivity!L16</f>
        <v>184136.50492829297</v>
      </c>
      <c r="AG15" s="17">
        <f>Productivity!M16</f>
        <v>190522.08651913563</v>
      </c>
      <c r="AH15" s="17">
        <f>Productivity!N16</f>
        <v>139238.1781033783</v>
      </c>
      <c r="AI15" s="17">
        <f>Productivity!O16</f>
        <v>112706.61595443728</v>
      </c>
      <c r="AJ15" s="17">
        <f>Productivity!P16</f>
        <v>120541.6845935649</v>
      </c>
      <c r="AK15" s="17">
        <f>Productivity!Q16</f>
        <v>115180.92931720406</v>
      </c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>
      <c r="A16" s="16" t="s">
        <v>14</v>
      </c>
      <c r="B16" s="35">
        <f>'Emp and GVA'!U16</f>
        <v>4.4734297933701475E-3</v>
      </c>
      <c r="C16" s="35">
        <f>'Emp and GVA'!V16</f>
        <v>3.8616572817625153E-3</v>
      </c>
      <c r="D16" s="35">
        <f>'Emp and GVA'!W16</f>
        <v>4.0644420227962186E-3</v>
      </c>
      <c r="E16" s="35">
        <f>'Emp and GVA'!X16</f>
        <v>3.9151246695720513E-3</v>
      </c>
      <c r="F16" s="35">
        <f>'Emp and GVA'!Y16</f>
        <v>3.1240764976569421E-3</v>
      </c>
      <c r="G16" s="35">
        <f>'Emp and GVA'!Z16</f>
        <v>3.1214176208168177E-3</v>
      </c>
      <c r="H16" s="35">
        <f>'Emp and GVA'!AA16</f>
        <v>1.9240019240019239E-3</v>
      </c>
      <c r="I16" s="35">
        <f>'Emp and GVA'!AB16</f>
        <v>2.0888792653258777E-3</v>
      </c>
      <c r="J16" s="35">
        <f>'Emp and GVA'!AC16</f>
        <v>1.5095809695405515E-3</v>
      </c>
      <c r="K16" s="35">
        <f>'Emp and GVA'!AD16</f>
        <v>1.1432171062608636E-3</v>
      </c>
      <c r="L16" s="35">
        <f>'Emp and GVA'!AE16</f>
        <v>1.033640293177974E-3</v>
      </c>
      <c r="M16" s="35">
        <f>'Emp and GVA'!AF16</f>
        <v>1.1471690417314605E-3</v>
      </c>
      <c r="N16" s="35">
        <f>'Emp and GVA'!AG16</f>
        <v>1.0625722217056941E-3</v>
      </c>
      <c r="O16" s="35">
        <f>'Emp and GVA'!AH16</f>
        <v>1.532276963567862E-3</v>
      </c>
      <c r="P16" s="35">
        <f>'Emp and GVA'!AI16</f>
        <v>1.6323421389123161E-3</v>
      </c>
      <c r="Q16" s="17"/>
      <c r="R16" s="17"/>
      <c r="S16" s="17"/>
      <c r="T16" s="17"/>
      <c r="U16" s="17"/>
      <c r="V16" s="17"/>
      <c r="W16" s="17">
        <f>Productivity!C17</f>
        <v>36630.03663003663</v>
      </c>
      <c r="X16" s="17">
        <f>Productivity!D17</f>
        <v>29960.159362549803</v>
      </c>
      <c r="Y16" s="17">
        <f>Productivity!E17</f>
        <v>44637.681159420295</v>
      </c>
      <c r="Z16" s="17">
        <f>Productivity!F17</f>
        <v>49927.007299270066</v>
      </c>
      <c r="AA16" s="17">
        <f>Productivity!G17</f>
        <v>26306.306306306313</v>
      </c>
      <c r="AB16" s="17">
        <f>Productivity!H17</f>
        <v>26017.699115044245</v>
      </c>
      <c r="AC16" s="17">
        <f>Productivity!I17</f>
        <v>53055.555555555555</v>
      </c>
      <c r="AD16" s="17">
        <f>Productivity!J17</f>
        <v>63414.634146341472</v>
      </c>
      <c r="AE16" s="17">
        <f>Productivity!K17</f>
        <v>113548.38709677421</v>
      </c>
      <c r="AF16" s="17">
        <f>Productivity!L17</f>
        <v>124489.79591836734</v>
      </c>
      <c r="AG16" s="17">
        <f>Productivity!M17</f>
        <v>117272.72727272726</v>
      </c>
      <c r="AH16" s="17">
        <f>Productivity!N17</f>
        <v>83111.111111111109</v>
      </c>
      <c r="AI16" s="17">
        <f>Productivity!O17</f>
        <v>159500</v>
      </c>
      <c r="AJ16" s="17">
        <f>Productivity!P17</f>
        <v>69176.470588235286</v>
      </c>
      <c r="AK16" s="17">
        <f>Productivity!Q17</f>
        <v>67666.666666666672</v>
      </c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>
      <c r="A17" s="16" t="s">
        <v>15</v>
      </c>
      <c r="B17" s="35">
        <f>'Emp and GVA'!U17</f>
        <v>1.366608222590001E-2</v>
      </c>
      <c r="C17" s="35">
        <f>'Emp and GVA'!V17</f>
        <v>1.7031293270562173E-2</v>
      </c>
      <c r="D17" s="35">
        <f>'Emp and GVA'!W17</f>
        <v>1.5330015020763997E-2</v>
      </c>
      <c r="E17" s="35">
        <f>'Emp and GVA'!X17</f>
        <v>1.5660498678288205E-2</v>
      </c>
      <c r="F17" s="35">
        <f>'Emp and GVA'!Y17</f>
        <v>1.5395223821786916E-2</v>
      </c>
      <c r="G17" s="35">
        <f>'Emp and GVA'!Z17</f>
        <v>1.5096059555543282E-2</v>
      </c>
      <c r="H17" s="35">
        <f>'Emp and GVA'!AA17</f>
        <v>1.4550264550264548E-2</v>
      </c>
      <c r="I17" s="35">
        <f>'Emp and GVA'!AB17</f>
        <v>1.3284762644724944E-2</v>
      </c>
      <c r="J17" s="35">
        <f>'Emp and GVA'!AC17</f>
        <v>1.2867960361325507E-2</v>
      </c>
      <c r="K17" s="35">
        <f>'Emp and GVA'!AD17</f>
        <v>1.3473630180931607E-2</v>
      </c>
      <c r="L17" s="35">
        <f>'Emp and GVA'!AE17</f>
        <v>1.286177410261229E-2</v>
      </c>
      <c r="M17" s="35">
        <f>'Emp and GVA'!AF17</f>
        <v>1.5142631350855279E-2</v>
      </c>
      <c r="N17" s="35">
        <f>'Emp and GVA'!AG17</f>
        <v>1.480960034002311E-2</v>
      </c>
      <c r="O17" s="35">
        <f>'Emp and GVA'!AH17</f>
        <v>1.5318262938726951E-2</v>
      </c>
      <c r="P17" s="35">
        <f>'Emp and GVA'!AI17</f>
        <v>1.54800446173518E-2</v>
      </c>
      <c r="Q17" s="17"/>
      <c r="R17" s="17"/>
      <c r="S17" s="17"/>
      <c r="T17" s="17"/>
      <c r="U17" s="17"/>
      <c r="V17" s="17"/>
      <c r="W17" s="17">
        <f>Productivity!C18</f>
        <v>40239.808153477221</v>
      </c>
      <c r="X17" s="17">
        <f>Productivity!D18</f>
        <v>29954.832881662151</v>
      </c>
      <c r="Y17" s="17">
        <f>Productivity!E18</f>
        <v>31969.26032660903</v>
      </c>
      <c r="Z17" s="17">
        <f>Productivity!F18</f>
        <v>28686.131386861311</v>
      </c>
      <c r="AA17" s="17">
        <f>Productivity!G18</f>
        <v>28226.691042047529</v>
      </c>
      <c r="AB17" s="17">
        <f>Productivity!H18</f>
        <v>30338.517840805122</v>
      </c>
      <c r="AC17" s="17">
        <f>Productivity!I18</f>
        <v>30596.877869605145</v>
      </c>
      <c r="AD17" s="17">
        <f>Productivity!J18</f>
        <v>31179.290508149566</v>
      </c>
      <c r="AE17" s="17">
        <f>Productivity!K18</f>
        <v>34929.044465468309</v>
      </c>
      <c r="AF17" s="17">
        <f>Productivity!L18</f>
        <v>32519.480519480519</v>
      </c>
      <c r="AG17" s="17">
        <f>Productivity!M18</f>
        <v>31342.465753424658</v>
      </c>
      <c r="AH17" s="17">
        <f>Productivity!N18</f>
        <v>26599.3265993266</v>
      </c>
      <c r="AI17" s="17">
        <f>Productivity!O18</f>
        <v>25829.596412556053</v>
      </c>
      <c r="AJ17" s="17">
        <f>Productivity!P18</f>
        <v>27184.466019417472</v>
      </c>
      <c r="AK17" s="17">
        <f>Productivity!Q18</f>
        <v>27416.520210896306</v>
      </c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>
      <c r="A18" s="16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>
      <c r="A19" s="16" t="s">
        <v>36</v>
      </c>
      <c r="B19" s="35">
        <f>'Emp and GVA'!U19</f>
        <v>3.44109984105396E-3</v>
      </c>
      <c r="C19" s="35">
        <f>'Emp and GVA'!V19</f>
        <v>3.5078002400073843E-3</v>
      </c>
      <c r="D19" s="35">
        <f>'Emp and GVA'!W19</f>
        <v>3.5981111143836087E-3</v>
      </c>
      <c r="E19" s="35">
        <f>'Emp and GVA'!X19</f>
        <v>4.2104260436760252E-3</v>
      </c>
      <c r="F19" s="35">
        <f>'Emp and GVA'!Y19</f>
        <v>4.2217249968337063E-3</v>
      </c>
      <c r="G19" s="35">
        <f>'Emp and GVA'!Z19</f>
        <v>3.5127457886183358E-3</v>
      </c>
      <c r="H19" s="35">
        <f>'Emp and GVA'!AA19</f>
        <v>3.0329752551974767E-3</v>
      </c>
      <c r="I19" s="35">
        <f>'Emp and GVA'!AB19</f>
        <v>3.8211206073034349E-3</v>
      </c>
      <c r="J19" s="35">
        <f>'Emp and GVA'!AC19</f>
        <v>4.2609140269289766E-3</v>
      </c>
      <c r="K19" s="35">
        <f>'Emp and GVA'!AD19</f>
        <v>3.9079360265039725E-3</v>
      </c>
      <c r="L19" s="35">
        <f>'Emp and GVA'!AE19</f>
        <v>4.299003946626574E-3</v>
      </c>
      <c r="M19" s="35">
        <f>'Emp and GVA'!AF19</f>
        <v>3.0208784765595131E-3</v>
      </c>
      <c r="N19" s="35">
        <f>'Emp and GVA'!AG19</f>
        <v>2.8955093041480159E-3</v>
      </c>
      <c r="O19" s="35">
        <f>'Emp and GVA'!AH19</f>
        <v>2.3119355362068036E-3</v>
      </c>
      <c r="P19" s="35">
        <f>'Emp and GVA'!AI19</f>
        <v>2.5165274641564873E-3</v>
      </c>
      <c r="Q19" s="17"/>
      <c r="R19" s="17"/>
      <c r="S19" s="17"/>
      <c r="T19" s="17"/>
      <c r="U19" s="17"/>
      <c r="V19" s="17"/>
      <c r="W19" s="17">
        <f>Productivity!C20</f>
        <v>89142.857142857145</v>
      </c>
      <c r="X19" s="17">
        <f>Productivity!D20</f>
        <v>98070.175438596503</v>
      </c>
      <c r="Y19" s="17">
        <f>Productivity!E20</f>
        <v>111650.75034106414</v>
      </c>
      <c r="Z19" s="17">
        <f>Productivity!F20</f>
        <v>94072.398190045249</v>
      </c>
      <c r="AA19" s="17">
        <f>Productivity!G20</f>
        <v>90133.333333333328</v>
      </c>
      <c r="AB19" s="17">
        <f>Productivity!H20</f>
        <v>130222.80471821757</v>
      </c>
      <c r="AC19" s="17">
        <f>Productivity!I20</f>
        <v>146079.29515418506</v>
      </c>
      <c r="AD19" s="17">
        <f>Productivity!J20</f>
        <v>112000</v>
      </c>
      <c r="AE19" s="17">
        <f>Productivity!K20</f>
        <v>97371.428571428565</v>
      </c>
      <c r="AF19" s="17">
        <f>Productivity!L20</f>
        <v>98388.059701492544</v>
      </c>
      <c r="AG19" s="17">
        <f>Productivity!M20</f>
        <v>84262.295081967211</v>
      </c>
      <c r="AH19" s="17">
        <f>Productivity!N20</f>
        <v>113586.49789029534</v>
      </c>
      <c r="AI19" s="17">
        <f>Productivity!O20</f>
        <v>114495.41284403671</v>
      </c>
      <c r="AJ19" s="17">
        <f>Productivity!P20</f>
        <v>120467.83625730993</v>
      </c>
      <c r="AK19" s="17">
        <f>Productivity!Q20</f>
        <v>98810.810810810814</v>
      </c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>
      <c r="A20" s="16" t="s">
        <v>17</v>
      </c>
      <c r="B20" s="35">
        <f>'Emp and GVA'!U20</f>
        <v>7.1771510970554024E-3</v>
      </c>
      <c r="C20" s="35">
        <f>'Emp and GVA'!V20</f>
        <v>6.630973260715713E-3</v>
      </c>
      <c r="D20" s="35">
        <f>'Emp and GVA'!W20</f>
        <v>5.5959709009513157E-3</v>
      </c>
      <c r="E20" s="35">
        <f>'Emp and GVA'!X20</f>
        <v>6.0012859898549683E-3</v>
      </c>
      <c r="F20" s="35">
        <f>'Emp and GVA'!Y20</f>
        <v>6.0652115787844249E-3</v>
      </c>
      <c r="G20" s="35">
        <f>'Emp and GVA'!Z20</f>
        <v>6.698617460602462E-3</v>
      </c>
      <c r="H20" s="35">
        <f>'Emp and GVA'!AA20</f>
        <v>6.7607289829512036E-3</v>
      </c>
      <c r="I20" s="35">
        <f>'Emp and GVA'!AB20</f>
        <v>5.9609481473933594E-3</v>
      </c>
      <c r="J20" s="35">
        <f>'Emp and GVA'!AC20</f>
        <v>5.0644006720070118E-3</v>
      </c>
      <c r="K20" s="35">
        <f>'Emp and GVA'!AD20</f>
        <v>5.0978150554693612E-3</v>
      </c>
      <c r="L20" s="35">
        <f>'Emp and GVA'!AE20</f>
        <v>5.3913738019169336E-3</v>
      </c>
      <c r="M20" s="35">
        <f>'Emp and GVA'!AF20</f>
        <v>6.2839370841512223E-3</v>
      </c>
      <c r="N20" s="35">
        <f>'Emp and GVA'!AG20</f>
        <v>6.2426118025209511E-3</v>
      </c>
      <c r="O20" s="35">
        <f>'Emp and GVA'!AH20</f>
        <v>5.5026769779892926E-3</v>
      </c>
      <c r="P20" s="35">
        <f>'Emp and GVA'!AI20</f>
        <v>6.2573115324972119E-3</v>
      </c>
      <c r="Q20" s="17"/>
      <c r="R20" s="17"/>
      <c r="S20" s="17"/>
      <c r="T20" s="17"/>
      <c r="U20" s="17"/>
      <c r="V20" s="17"/>
      <c r="W20" s="17">
        <f>Productivity!C21</f>
        <v>188100.55128248027</v>
      </c>
      <c r="X20" s="17">
        <f>Productivity!D21</f>
        <v>207547.31717343422</v>
      </c>
      <c r="Y20" s="17">
        <f>Productivity!E21</f>
        <v>247079.5862364065</v>
      </c>
      <c r="Z20" s="17">
        <f>Productivity!F21</f>
        <v>238666.80366637229</v>
      </c>
      <c r="AA20" s="17">
        <f>Productivity!G21</f>
        <v>241865.23906633776</v>
      </c>
      <c r="AB20" s="17">
        <f>Productivity!H21</f>
        <v>221307.36908650718</v>
      </c>
      <c r="AC20" s="17">
        <f>Productivity!I21</f>
        <v>220643.44404066887</v>
      </c>
      <c r="AD20" s="17">
        <f>Productivity!J21</f>
        <v>243723.6327885405</v>
      </c>
      <c r="AE20" s="17">
        <f>Productivity!K21</f>
        <v>277591.85969531524</v>
      </c>
      <c r="AF20" s="17">
        <f>Productivity!L21</f>
        <v>274101.64271730935</v>
      </c>
      <c r="AG20" s="17">
        <f>Productivity!M21</f>
        <v>272897.03888145543</v>
      </c>
      <c r="AH20" s="17">
        <f>Productivity!N21</f>
        <v>240743.05726110449</v>
      </c>
      <c r="AI20" s="17">
        <f>Productivity!O21</f>
        <v>259680.87020265573</v>
      </c>
      <c r="AJ20" s="17">
        <f>Productivity!P21</f>
        <v>294504.78138399095</v>
      </c>
      <c r="AK20" s="17">
        <f>Productivity!Q21</f>
        <v>254873.71927840664</v>
      </c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>
      <c r="A21" s="16" t="s">
        <v>18</v>
      </c>
      <c r="B21" s="35">
        <f>'Emp and GVA'!U21</f>
        <v>2.7856522522817771E-3</v>
      </c>
      <c r="C21" s="35">
        <f>'Emp and GVA'!V21</f>
        <v>3.0000923105326315E-3</v>
      </c>
      <c r="D21" s="35">
        <f>'Emp and GVA'!W21</f>
        <v>3.607928607192295E-3</v>
      </c>
      <c r="E21" s="35">
        <f>'Emp and GVA'!X21</f>
        <v>3.5293277130813744E-3</v>
      </c>
      <c r="F21" s="35">
        <f>'Emp and GVA'!Y21</f>
        <v>3.6166110806208746E-3</v>
      </c>
      <c r="G21" s="35">
        <f>'Emp and GVA'!Z21</f>
        <v>3.4805187630346812E-3</v>
      </c>
      <c r="H21" s="35">
        <f>'Emp and GVA'!AA21</f>
        <v>4.3334580371617399E-3</v>
      </c>
      <c r="I21" s="35">
        <f>'Emp and GVA'!AB21</f>
        <v>5.0523705807678752E-3</v>
      </c>
      <c r="J21" s="35">
        <f>'Emp and GVA'!AC21</f>
        <v>6.1965863991624249E-3</v>
      </c>
      <c r="K21" s="35">
        <f>'Emp and GVA'!AD21</f>
        <v>6.521003697957376E-3</v>
      </c>
      <c r="L21" s="35">
        <f>'Emp and GVA'!AE21</f>
        <v>5.814226649126104E-3</v>
      </c>
      <c r="M21" s="35">
        <f>'Emp and GVA'!AF21</f>
        <v>5.8123231447727332E-3</v>
      </c>
      <c r="N21" s="35">
        <f>'Emp and GVA'!AG21</f>
        <v>6.3621511774628438E-3</v>
      </c>
      <c r="O21" s="35">
        <f>'Emp and GVA'!AH21</f>
        <v>6.165161429884808E-3</v>
      </c>
      <c r="P21" s="35">
        <f>'Emp and GVA'!AI21</f>
        <v>5.1826862910466041E-3</v>
      </c>
      <c r="Q21" s="17"/>
      <c r="R21" s="17"/>
      <c r="S21" s="17"/>
      <c r="T21" s="17"/>
      <c r="U21" s="17"/>
      <c r="V21" s="17"/>
      <c r="W21" s="17">
        <f>Productivity!C22</f>
        <v>144235.29411764705</v>
      </c>
      <c r="X21" s="17">
        <f>Productivity!D22</f>
        <v>138666.66666666666</v>
      </c>
      <c r="Y21" s="17">
        <f>Productivity!E22</f>
        <v>118857.14285714287</v>
      </c>
      <c r="Z21" s="17">
        <f>Productivity!F22</f>
        <v>128744.93927125505</v>
      </c>
      <c r="AA21" s="17">
        <f>Productivity!G22</f>
        <v>130272.37354085603</v>
      </c>
      <c r="AB21" s="17">
        <f>Productivity!H22</f>
        <v>144444.44444444444</v>
      </c>
      <c r="AC21" s="17">
        <f>Productivity!I22</f>
        <v>114326.82425488182</v>
      </c>
      <c r="AD21" s="17">
        <f>Productivity!J22</f>
        <v>96705.882352941189</v>
      </c>
      <c r="AE21" s="17">
        <f>Productivity!K22</f>
        <v>82593.320235756386</v>
      </c>
      <c r="AF21" s="17">
        <f>Productivity!L22</f>
        <v>76422.182468694082</v>
      </c>
      <c r="AG21" s="17">
        <f>Productivity!M22</f>
        <v>84606.060606060608</v>
      </c>
      <c r="AH21" s="17">
        <f>Productivity!N22</f>
        <v>88333.333333333328</v>
      </c>
      <c r="AI21" s="17">
        <f>Productivity!O22</f>
        <v>82254.69728601251</v>
      </c>
      <c r="AJ21" s="17">
        <f>Productivity!P22</f>
        <v>86140.350877192992</v>
      </c>
      <c r="AK21" s="17">
        <f>Productivity!Q22</f>
        <v>100787.40157480315</v>
      </c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>
      <c r="A22" s="27" t="s">
        <v>48</v>
      </c>
      <c r="B22" s="35">
        <f>'Emp and GVA'!U22</f>
        <v>8.1275501007750675E-2</v>
      </c>
      <c r="C22" s="35">
        <f>'Emp and GVA'!V22</f>
        <v>8.6510354164743522E-2</v>
      </c>
      <c r="D22" s="35">
        <f>'Emp and GVA'!W22</f>
        <v>9.5764733602332633E-2</v>
      </c>
      <c r="E22" s="35">
        <f>'Emp and GVA'!X22</f>
        <v>9.9278416803600764E-2</v>
      </c>
      <c r="F22" s="35">
        <f>'Emp and GVA'!Y22</f>
        <v>9.906981325903097E-2</v>
      </c>
      <c r="G22" s="35">
        <f>'Emp and GVA'!Z22</f>
        <v>0.10043782716185795</v>
      </c>
      <c r="H22" s="35">
        <f>'Emp and GVA'!AA22</f>
        <v>0.10861258083480305</v>
      </c>
      <c r="I22" s="35">
        <f>'Emp and GVA'!AB22</f>
        <v>0.1184674758950975</v>
      </c>
      <c r="J22" s="35">
        <f>'Emp and GVA'!AC22</f>
        <v>0.12636653599863651</v>
      </c>
      <c r="K22" s="35">
        <f>'Emp and GVA'!AD22</f>
        <v>0.12613884255100732</v>
      </c>
      <c r="L22" s="35">
        <f>'Emp and GVA'!AE22</f>
        <v>0.11245536553279459</v>
      </c>
      <c r="M22" s="35">
        <f>'Emp and GVA'!AF22</f>
        <v>8.0722461569837103E-2</v>
      </c>
      <c r="N22" s="35">
        <f>'Emp and GVA'!AG22</f>
        <v>6.4285619413194481E-2</v>
      </c>
      <c r="O22" s="35">
        <f>'Emp and GVA'!AH22</f>
        <v>5.8298631766805477E-2</v>
      </c>
      <c r="P22" s="35">
        <f>'Emp and GVA'!AI22</f>
        <v>5.5390809913757923E-2</v>
      </c>
      <c r="Q22" s="17"/>
      <c r="R22" s="17"/>
      <c r="S22" s="17"/>
      <c r="T22" s="17"/>
      <c r="U22" s="17"/>
      <c r="V22" s="17"/>
      <c r="W22" s="17">
        <f>Productivity!C23</f>
        <v>27379.032258064515</v>
      </c>
      <c r="X22" s="17">
        <f>Productivity!D23</f>
        <v>26953.583496354262</v>
      </c>
      <c r="Y22" s="17">
        <f>Productivity!E23</f>
        <v>24893.126249423345</v>
      </c>
      <c r="Z22" s="17">
        <f>Productivity!F23</f>
        <v>24047.207829591247</v>
      </c>
      <c r="AA22" s="17">
        <f>Productivity!G23</f>
        <v>24153.409090909092</v>
      </c>
      <c r="AB22" s="17">
        <f>Productivity!H23</f>
        <v>24840.48404840484</v>
      </c>
      <c r="AC22" s="17">
        <f>Productivity!I23</f>
        <v>24445.811292901955</v>
      </c>
      <c r="AD22" s="17">
        <f>Productivity!J23</f>
        <v>23657.671218148585</v>
      </c>
      <c r="AE22" s="17">
        <f>Productivity!K23</f>
        <v>22188.824662813102</v>
      </c>
      <c r="AF22" s="17">
        <f>Productivity!L23</f>
        <v>21507.444742439657</v>
      </c>
      <c r="AG22" s="17">
        <f>Productivity!M23</f>
        <v>22912.053478170041</v>
      </c>
      <c r="AH22" s="17">
        <f>Productivity!N23</f>
        <v>25207.642507500397</v>
      </c>
      <c r="AI22" s="17">
        <f>Productivity!O23</f>
        <v>24297.520661157025</v>
      </c>
      <c r="AJ22" s="17">
        <f>Productivity!P23</f>
        <v>23256.029684601115</v>
      </c>
      <c r="AK22" s="17">
        <f>Productivity!Q23</f>
        <v>22760.314341846759</v>
      </c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>
      <c r="A23" s="16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ht="29.25" customHeight="1">
      <c r="A24" s="28" t="s">
        <v>20</v>
      </c>
      <c r="B24" s="35">
        <f>'Emp and GVA'!U24</f>
        <v>0.14005276353089618</v>
      </c>
      <c r="C24" s="35">
        <f>'Emp and GVA'!V24</f>
        <v>0.13886581125573094</v>
      </c>
      <c r="D24" s="35">
        <f>'Emp and GVA'!W24</f>
        <v>0.14146025388036404</v>
      </c>
      <c r="E24" s="35">
        <f>'Emp and GVA'!X24</f>
        <v>0.14097306565692647</v>
      </c>
      <c r="F24" s="35">
        <f>'Emp and GVA'!Y24</f>
        <v>0.14025977681147184</v>
      </c>
      <c r="G24" s="35">
        <f>'Emp and GVA'!Z24</f>
        <v>0.139938952805823</v>
      </c>
      <c r="H24" s="35">
        <f>'Emp and GVA'!AA24</f>
        <v>0.14106675217786327</v>
      </c>
      <c r="I24" s="35">
        <f>'Emp and GVA'!AB24</f>
        <v>0.14071913489829449</v>
      </c>
      <c r="J24" s="35">
        <f>'Emp and GVA'!AC24</f>
        <v>0.13962406564242411</v>
      </c>
      <c r="K24" s="35">
        <f>'Emp and GVA'!AD24</f>
        <v>0.14313544789613059</v>
      </c>
      <c r="L24" s="35">
        <f>'Emp and GVA'!AE24</f>
        <v>0.1459781995865439</v>
      </c>
      <c r="M24" s="35">
        <f>'Emp and GVA'!AF24</f>
        <v>0.14408443164147142</v>
      </c>
      <c r="N24" s="35">
        <f>'Emp and GVA'!AG24</f>
        <v>0.14699358472021146</v>
      </c>
      <c r="O24" s="35">
        <f>'Emp and GVA'!AH24</f>
        <v>0.14774755286355523</v>
      </c>
      <c r="P24" s="35">
        <f>'Emp and GVA'!AI24</f>
        <v>0.14767255216693417</v>
      </c>
      <c r="Q24" s="17"/>
      <c r="R24" s="17"/>
      <c r="S24" s="17"/>
      <c r="T24" s="17"/>
      <c r="U24" s="17"/>
      <c r="V24" s="17"/>
      <c r="W24" s="17">
        <f>Productivity!C25</f>
        <v>42531.882531882533</v>
      </c>
      <c r="X24" s="17">
        <f>Productivity!D25</f>
        <v>47143.806780412138</v>
      </c>
      <c r="Y24" s="17">
        <f>Productivity!E25</f>
        <v>55748.490526754111</v>
      </c>
      <c r="Z24" s="17">
        <f>Productivity!F25</f>
        <v>54007.703223190758</v>
      </c>
      <c r="AA24" s="17">
        <f>Productivity!G25</f>
        <v>54439.650847797733</v>
      </c>
      <c r="AB24" s="17">
        <f>Productivity!H25</f>
        <v>53158.310303987368</v>
      </c>
      <c r="AC24" s="17">
        <f>Productivity!I25</f>
        <v>51043.758287554461</v>
      </c>
      <c r="AD24" s="17">
        <f>Productivity!J25</f>
        <v>48921.071687183205</v>
      </c>
      <c r="AE24" s="17">
        <f>Productivity!K25</f>
        <v>49744.528729618971</v>
      </c>
      <c r="AF24" s="17">
        <f>Productivity!L25</f>
        <v>53180.114099429506</v>
      </c>
      <c r="AG24" s="17">
        <f>Productivity!M25</f>
        <v>49620.2124235597</v>
      </c>
      <c r="AH24" s="17">
        <f>Productivity!N25</f>
        <v>50187.544232130225</v>
      </c>
      <c r="AI24" s="17">
        <f>Productivity!O25</f>
        <v>51771.934580283727</v>
      </c>
      <c r="AJ24" s="17">
        <f>Productivity!P25</f>
        <v>51603.221083455348</v>
      </c>
      <c r="AK24" s="17">
        <f>Productivity!Q25</f>
        <v>50445.836403831985</v>
      </c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>
      <c r="A25" s="29" t="s">
        <v>21</v>
      </c>
      <c r="B25" s="35">
        <f>'Emp and GVA'!U25</f>
        <v>4.5160338866403402E-2</v>
      </c>
      <c r="C25" s="35">
        <f>'Emp and GVA'!V25</f>
        <v>4.6801440044309049E-2</v>
      </c>
      <c r="D25" s="35">
        <f>'Emp and GVA'!W25</f>
        <v>4.6520189673961064E-2</v>
      </c>
      <c r="E25" s="35">
        <f>'Emp and GVA'!X25</f>
        <v>4.8710437950989491E-2</v>
      </c>
      <c r="F25" s="35">
        <f>'Emp and GVA'!Y25</f>
        <v>4.9366037629642139E-2</v>
      </c>
      <c r="G25" s="35">
        <f>'Emp and GVA'!Z25</f>
        <v>4.8713451100092543E-2</v>
      </c>
      <c r="H25" s="35">
        <f>'Emp and GVA'!AA25</f>
        <v>4.8554326332104103E-2</v>
      </c>
      <c r="I25" s="35">
        <f>'Emp and GVA'!AB25</f>
        <v>4.7101680019360354E-2</v>
      </c>
      <c r="J25" s="35">
        <f>'Emp and GVA'!AC25</f>
        <v>4.5165688685447146E-2</v>
      </c>
      <c r="K25" s="35">
        <f>'Emp and GVA'!AD25</f>
        <v>4.4177175320509084E-2</v>
      </c>
      <c r="L25" s="35">
        <f>'Emp and GVA'!AE25</f>
        <v>4.4141138883668489E-2</v>
      </c>
      <c r="M25" s="35">
        <f>'Emp and GVA'!AF25</f>
        <v>4.8805669564330689E-2</v>
      </c>
      <c r="N25" s="35">
        <f>'Emp and GVA'!AG25</f>
        <v>4.9688533517512519E-2</v>
      </c>
      <c r="O25" s="35">
        <f>'Emp and GVA'!AH25</f>
        <v>5.1322264885620035E-2</v>
      </c>
      <c r="P25" s="35">
        <f>'Emp and GVA'!AI25</f>
        <v>4.9024675571999896E-2</v>
      </c>
      <c r="Q25" s="17"/>
      <c r="R25" s="17"/>
      <c r="S25" s="17"/>
      <c r="T25" s="17"/>
      <c r="U25" s="17"/>
      <c r="V25" s="17"/>
      <c r="W25" s="17">
        <f>Productivity!C26</f>
        <v>70914.368650217701</v>
      </c>
      <c r="X25" s="17">
        <f>Productivity!D26</f>
        <v>73109.796186719264</v>
      </c>
      <c r="Y25" s="17">
        <f>Productivity!E26</f>
        <v>74694.523583412476</v>
      </c>
      <c r="Z25" s="17">
        <f>Productivity!F26</f>
        <v>68665.297741273098</v>
      </c>
      <c r="AA25" s="17">
        <f>Productivity!G26</f>
        <v>69942.987457240597</v>
      </c>
      <c r="AB25" s="17">
        <f>Productivity!H26</f>
        <v>71097.249787354696</v>
      </c>
      <c r="AC25" s="17">
        <f>Productivity!I26</f>
        <v>69741.331865712724</v>
      </c>
      <c r="AD25" s="17">
        <f>Productivity!J26</f>
        <v>71811.790156841525</v>
      </c>
      <c r="AE25" s="17">
        <f>Productivity!K26</f>
        <v>75784.366576819404</v>
      </c>
      <c r="AF25" s="17">
        <f>Productivity!L26</f>
        <v>78331.132822814892</v>
      </c>
      <c r="AG25" s="17">
        <f>Productivity!M26</f>
        <v>80404.470463012229</v>
      </c>
      <c r="AH25" s="17">
        <f>Productivity!N26</f>
        <v>67975.972838861329</v>
      </c>
      <c r="AI25" s="17">
        <f>Productivity!O26</f>
        <v>68644.747393744983</v>
      </c>
      <c r="AJ25" s="17">
        <f>Productivity!P26</f>
        <v>66522.655426765006</v>
      </c>
      <c r="AK25" s="17">
        <f>Productivity!Q26</f>
        <v>71254.162042175347</v>
      </c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>
      <c r="A26" s="29" t="s">
        <v>22</v>
      </c>
      <c r="B26" s="35">
        <f>'Emp and GVA'!U26</f>
        <v>6.5118717944516361E-2</v>
      </c>
      <c r="C26" s="35">
        <f>'Emp and GVA'!V26</f>
        <v>6.4017354380134769E-2</v>
      </c>
      <c r="D26" s="35">
        <f>'Emp and GVA'!W26</f>
        <v>6.3764615792418933E-2</v>
      </c>
      <c r="E26" s="35">
        <f>'Emp and GVA'!X26</f>
        <v>6.1656069157676636E-2</v>
      </c>
      <c r="F26" s="35">
        <f>'Emp and GVA'!Y26</f>
        <v>6.1960850536862691E-2</v>
      </c>
      <c r="G26" s="35">
        <f>'Emp and GVA'!Z26</f>
        <v>6.4914437247075407E-2</v>
      </c>
      <c r="H26" s="35">
        <f>'Emp and GVA'!AA26</f>
        <v>5.9684143017476356E-2</v>
      </c>
      <c r="I26" s="35">
        <f>'Emp and GVA'!AB26</f>
        <v>5.966042974869764E-2</v>
      </c>
      <c r="J26" s="35">
        <f>'Emp and GVA'!AC26</f>
        <v>5.9762362737698124E-2</v>
      </c>
      <c r="K26" s="35">
        <f>'Emp and GVA'!AD26</f>
        <v>6.2771951518262301E-2</v>
      </c>
      <c r="L26" s="35">
        <f>'Emp and GVA'!AE26</f>
        <v>6.0585416275136243E-2</v>
      </c>
      <c r="M26" s="35">
        <f>'Emp and GVA'!AF26</f>
        <v>6.471308027634029E-2</v>
      </c>
      <c r="N26" s="35">
        <f>'Emp and GVA'!AG26</f>
        <v>6.7313950245055723E-2</v>
      </c>
      <c r="O26" s="35">
        <f>'Emp and GVA'!AH26</f>
        <v>6.3017143475204165E-2</v>
      </c>
      <c r="P26" s="35">
        <f>'Emp and GVA'!AI26</f>
        <v>6.515765704491662E-2</v>
      </c>
      <c r="Q26" s="17"/>
      <c r="R26" s="17"/>
      <c r="S26" s="17"/>
      <c r="T26" s="17"/>
      <c r="U26" s="17"/>
      <c r="V26" s="17"/>
      <c r="W26" s="17">
        <f>Productivity!C27</f>
        <v>21972.823351786614</v>
      </c>
      <c r="X26" s="17">
        <f>Productivity!D27</f>
        <v>22408.074981975486</v>
      </c>
      <c r="Y26" s="17">
        <f>Productivity!E27</f>
        <v>21441.108545034644</v>
      </c>
      <c r="Z26" s="17">
        <f>Productivity!F27</f>
        <v>22285.052143684821</v>
      </c>
      <c r="AA26" s="17">
        <f>Productivity!G27</f>
        <v>21739.722916193503</v>
      </c>
      <c r="AB26" s="17">
        <f>Productivity!H27</f>
        <v>21761.702127659573</v>
      </c>
      <c r="AC26" s="17">
        <f>Productivity!I27</f>
        <v>22520.707409894781</v>
      </c>
      <c r="AD26" s="17">
        <f>Productivity!J27</f>
        <v>22040.990606319385</v>
      </c>
      <c r="AE26" s="17">
        <f>Productivity!K27</f>
        <v>21943.369321654107</v>
      </c>
      <c r="AF26" s="17">
        <f>Productivity!L27</f>
        <v>21691.135476677202</v>
      </c>
      <c r="AG26" s="17">
        <f>Productivity!M27</f>
        <v>22745.250096936797</v>
      </c>
      <c r="AH26" s="17">
        <f>Productivity!N27</f>
        <v>21091.195587945636</v>
      </c>
      <c r="AI26" s="17">
        <f>Productivity!O27</f>
        <v>21728.492501973164</v>
      </c>
      <c r="AJ26" s="17">
        <f>Productivity!P27</f>
        <v>23986.269040978328</v>
      </c>
      <c r="AK26" s="17">
        <f>Productivity!Q27</f>
        <v>23098.12108559499</v>
      </c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>
      <c r="A27" s="29" t="s">
        <v>37</v>
      </c>
      <c r="B27" s="35">
        <f>'Emp and GVA'!U27</f>
        <v>3.4591246497451947E-2</v>
      </c>
      <c r="C27" s="35">
        <f>'Emp and GVA'!V27</f>
        <v>3.7601156958675649E-2</v>
      </c>
      <c r="D27" s="35">
        <f>'Emp and GVA'!W27</f>
        <v>3.6506347009100819E-2</v>
      </c>
      <c r="E27" s="35">
        <f>'Emp and GVA'!X27</f>
        <v>3.643637922411945E-2</v>
      </c>
      <c r="F27" s="35">
        <f>'Emp and GVA'!Y27</f>
        <v>3.6968238555607158E-2</v>
      </c>
      <c r="G27" s="35">
        <f>'Emp and GVA'!Z27</f>
        <v>3.450133281770093E-2</v>
      </c>
      <c r="H27" s="35">
        <f>'Emp and GVA'!AA27</f>
        <v>3.3068783068783067E-2</v>
      </c>
      <c r="I27" s="35">
        <f>'Emp and GVA'!AB27</f>
        <v>3.3918813924163495E-2</v>
      </c>
      <c r="J27" s="35">
        <f>'Emp and GVA'!AC27</f>
        <v>3.3369043850892358E-2</v>
      </c>
      <c r="K27" s="35">
        <f>'Emp and GVA'!AD27</f>
        <v>3.2208392146798416E-2</v>
      </c>
      <c r="L27" s="35">
        <f>'Emp and GVA'!AE27</f>
        <v>3.3569817703439198E-2</v>
      </c>
      <c r="M27" s="35">
        <f>'Emp and GVA'!AF27</f>
        <v>3.7716368827593237E-2</v>
      </c>
      <c r="N27" s="35">
        <f>'Emp and GVA'!AG27</f>
        <v>3.9793329702878244E-2</v>
      </c>
      <c r="O27" s="35">
        <f>'Emp and GVA'!AH27</f>
        <v>4.1276837380347202E-2</v>
      </c>
      <c r="P27" s="35">
        <f>'Emp and GVA'!AI27</f>
        <v>4.3678755067062057E-2</v>
      </c>
      <c r="Q27" s="17"/>
      <c r="R27" s="17"/>
      <c r="S27" s="17"/>
      <c r="T27" s="17"/>
      <c r="U27" s="17"/>
      <c r="V27" s="17"/>
      <c r="W27" s="17">
        <f>Productivity!C28</f>
        <v>106506.66355496491</v>
      </c>
      <c r="X27" s="17">
        <f>Productivity!D28</f>
        <v>88470.304011918153</v>
      </c>
      <c r="Y27" s="17">
        <f>Productivity!E28</f>
        <v>82190.756751915076</v>
      </c>
      <c r="Z27" s="17">
        <f>Productivity!F28</f>
        <v>96530.230236034375</v>
      </c>
      <c r="AA27" s="17">
        <f>Productivity!G28</f>
        <v>85384.360647887093</v>
      </c>
      <c r="AB27" s="17">
        <f>Productivity!H28</f>
        <v>104751.68844511214</v>
      </c>
      <c r="AC27" s="17">
        <f>Productivity!I28</f>
        <v>107532.06829094375</v>
      </c>
      <c r="AD27" s="17">
        <f>Productivity!J28</f>
        <v>131052.18434720061</v>
      </c>
      <c r="AE27" s="17">
        <f>Productivity!K28</f>
        <v>119208.86674325691</v>
      </c>
      <c r="AF27" s="17">
        <f>Productivity!L28</f>
        <v>119851.05910057285</v>
      </c>
      <c r="AG27" s="17">
        <f>Productivity!M28</f>
        <v>115763.14392965523</v>
      </c>
      <c r="AH27" s="17">
        <f>Productivity!N28</f>
        <v>125510.66984666421</v>
      </c>
      <c r="AI27" s="17">
        <f>Productivity!O28</f>
        <v>133507.85810521292</v>
      </c>
      <c r="AJ27" s="17">
        <f>Productivity!P28</f>
        <v>142431.50459982074</v>
      </c>
      <c r="AK27" s="17">
        <f>Productivity!Q28</f>
        <v>141539.44405529072</v>
      </c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>
      <c r="A28" s="29" t="s">
        <v>38</v>
      </c>
      <c r="B28" s="35">
        <f>'Emp and GVA'!U28</f>
        <v>4.0736067642191162E-2</v>
      </c>
      <c r="C28" s="35">
        <f>'Emp and GVA'!V28</f>
        <v>4.2724391519739072E-2</v>
      </c>
      <c r="D28" s="35">
        <f>'Emp and GVA'!W28</f>
        <v>4.4222896356728422E-2</v>
      </c>
      <c r="E28" s="35">
        <f>'Emp and GVA'!X28</f>
        <v>4.4452382653425729E-2</v>
      </c>
      <c r="F28" s="35">
        <f>'Emp and GVA'!Y28</f>
        <v>4.4088881383599995E-2</v>
      </c>
      <c r="G28" s="35">
        <f>'Emp and GVA'!Z28</f>
        <v>4.5398671325773798E-2</v>
      </c>
      <c r="H28" s="35">
        <f>'Emp and GVA'!AA28</f>
        <v>4.7164769386991608E-2</v>
      </c>
      <c r="I28" s="35">
        <f>'Emp and GVA'!AB28</f>
        <v>4.703799467590529E-2</v>
      </c>
      <c r="J28" s="35">
        <f>'Emp and GVA'!AC28</f>
        <v>4.6979620656911199E-2</v>
      </c>
      <c r="K28" s="35">
        <f>'Emp and GVA'!AD28</f>
        <v>4.8341751921887943E-2</v>
      </c>
      <c r="L28" s="35">
        <f>'Emp and GVA'!AE28</f>
        <v>5.0249013343356512E-2</v>
      </c>
      <c r="M28" s="35">
        <f>'Emp and GVA'!AF28</f>
        <v>5.510235297116782E-2</v>
      </c>
      <c r="N28" s="35">
        <f>'Emp and GVA'!AG28</f>
        <v>5.4124772543133796E-2</v>
      </c>
      <c r="O28" s="35">
        <f>'Emp and GVA'!AH28</f>
        <v>5.5161970688443029E-2</v>
      </c>
      <c r="P28" s="35">
        <f>'Emp and GVA'!AI28</f>
        <v>5.5145958592921082E-2</v>
      </c>
      <c r="Q28" s="17"/>
      <c r="R28" s="17"/>
      <c r="S28" s="17"/>
      <c r="T28" s="17"/>
      <c r="U28" s="17"/>
      <c r="V28" s="17"/>
      <c r="W28" s="17">
        <f>Productivity!C29</f>
        <v>230989.54143201932</v>
      </c>
      <c r="X28" s="17">
        <f>Productivity!D29</f>
        <v>219459.8487576521</v>
      </c>
      <c r="Y28" s="17">
        <f>Productivity!E29</f>
        <v>239826.83982683983</v>
      </c>
      <c r="Z28" s="17">
        <f>Productivity!F29</f>
        <v>251713.27547412406</v>
      </c>
      <c r="AA28" s="17">
        <f>Productivity!G29</f>
        <v>258218.95946377277</v>
      </c>
      <c r="AB28" s="17">
        <f>Productivity!H29</f>
        <v>257487.07027684819</v>
      </c>
      <c r="AC28" s="17">
        <f>Productivity!I29</f>
        <v>266379.60339943343</v>
      </c>
      <c r="AD28" s="17">
        <f>Productivity!J29</f>
        <v>267392.36393176281</v>
      </c>
      <c r="AE28" s="17">
        <f>Productivity!K29</f>
        <v>282280.38351904642</v>
      </c>
      <c r="AF28" s="17">
        <f>Productivity!L29</f>
        <v>287171.81467181467</v>
      </c>
      <c r="AG28" s="17">
        <f>Productivity!M29</f>
        <v>288340.34595605423</v>
      </c>
      <c r="AH28" s="17">
        <f>Productivity!N29</f>
        <v>272560.72172102705</v>
      </c>
      <c r="AI28" s="17">
        <f>Productivity!O29</f>
        <v>256814.72392638033</v>
      </c>
      <c r="AJ28" s="17">
        <f>Productivity!P29</f>
        <v>248068.62745098039</v>
      </c>
      <c r="AK28" s="17">
        <f>Productivity!Q29</f>
        <v>252856.43808584113</v>
      </c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>
      <c r="A29" s="29" t="s">
        <v>25</v>
      </c>
      <c r="B29" s="35">
        <f>'Emp and GVA'!U29</f>
        <v>4.3374244186999193E-2</v>
      </c>
      <c r="C29" s="35">
        <f>'Emp and GVA'!V29</f>
        <v>4.4816763592725933E-2</v>
      </c>
      <c r="D29" s="35">
        <f>'Emp and GVA'!W29</f>
        <v>4.5960592583865936E-2</v>
      </c>
      <c r="E29" s="35">
        <f>'Emp and GVA'!X29</f>
        <v>4.6895763377866689E-2</v>
      </c>
      <c r="F29" s="35">
        <f>'Emp and GVA'!Y29</f>
        <v>4.686114746485414E-2</v>
      </c>
      <c r="G29" s="35">
        <f>'Emp and GVA'!Z29</f>
        <v>4.8395784705053659E-2</v>
      </c>
      <c r="H29" s="35">
        <f>'Emp and GVA'!AA29</f>
        <v>5.0304633637966965E-2</v>
      </c>
      <c r="I29" s="35">
        <f>'Emp and GVA'!AB29</f>
        <v>5.0629848046770516E-2</v>
      </c>
      <c r="J29" s="35">
        <f>'Emp and GVA'!AC29</f>
        <v>5.0790095200993396E-2</v>
      </c>
      <c r="K29" s="35">
        <f>'Emp and GVA'!AD29</f>
        <v>5.2471332081238421E-2</v>
      </c>
      <c r="L29" s="35">
        <f>'Emp and GVA'!AE29</f>
        <v>5.3479139259537678E-2</v>
      </c>
      <c r="M29" s="35">
        <f>'Emp and GVA'!AF29</f>
        <v>5.2769775919647183E-2</v>
      </c>
      <c r="N29" s="35">
        <f>'Emp and GVA'!AG29</f>
        <v>5.33145612240832E-2</v>
      </c>
      <c r="O29" s="35">
        <f>'Emp and GVA'!AH29</f>
        <v>5.4107403601752202E-2</v>
      </c>
      <c r="P29" s="35">
        <f>'Emp and GVA'!AI29</f>
        <v>5.4846695867453818E-2</v>
      </c>
      <c r="Q29" s="17"/>
      <c r="R29" s="17"/>
      <c r="S29" s="17"/>
      <c r="T29" s="17"/>
      <c r="U29" s="17"/>
      <c r="V29" s="17"/>
      <c r="W29" s="17">
        <f>Productivity!C30</f>
        <v>61639.591990933135</v>
      </c>
      <c r="X29" s="17">
        <f>Productivity!D30</f>
        <v>57425.334706488153</v>
      </c>
      <c r="Y29" s="17">
        <f>Productivity!E30</f>
        <v>58058.314642742705</v>
      </c>
      <c r="Z29" s="17">
        <f>Productivity!F30</f>
        <v>56904.326630103591</v>
      </c>
      <c r="AA29" s="17">
        <f>Productivity!G30</f>
        <v>55783.783783783787</v>
      </c>
      <c r="AB29" s="17">
        <f>Productivity!H30</f>
        <v>52077.625570776261</v>
      </c>
      <c r="AC29" s="17">
        <f>Productivity!I30</f>
        <v>49997.343957503319</v>
      </c>
      <c r="AD29" s="17">
        <f>Productivity!J30</f>
        <v>49922.012578616355</v>
      </c>
      <c r="AE29" s="17">
        <f>Productivity!K30</f>
        <v>48648.130393096835</v>
      </c>
      <c r="AF29" s="17">
        <f>Productivity!L30</f>
        <v>46189.41751889728</v>
      </c>
      <c r="AG29" s="17">
        <f>Productivity!M30</f>
        <v>48267.076652756426</v>
      </c>
      <c r="AH29" s="17">
        <f>Productivity!N30</f>
        <v>50666.666666666664</v>
      </c>
      <c r="AI29" s="17">
        <f>Productivity!O30</f>
        <v>53403.089187842546</v>
      </c>
      <c r="AJ29" s="17">
        <f>Productivity!P30</f>
        <v>62588.705647176415</v>
      </c>
      <c r="AK29" s="17">
        <f>Productivity!Q30</f>
        <v>62678.571428571428</v>
      </c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>
      <c r="A30" s="29" t="s">
        <v>39</v>
      </c>
      <c r="B30" s="35">
        <f>'Emp and GVA'!U30</f>
        <v>2.734855064151933E-2</v>
      </c>
      <c r="C30" s="35">
        <f>'Emp and GVA'!V30</f>
        <v>2.8339333517954396E-2</v>
      </c>
      <c r="D30" s="35">
        <f>'Emp and GVA'!W30</f>
        <v>2.951138338291167E-2</v>
      </c>
      <c r="E30" s="35">
        <f>'Emp and GVA'!X30</f>
        <v>3.0520825891262409E-2</v>
      </c>
      <c r="F30" s="35">
        <f>'Emp and GVA'!Y30</f>
        <v>3.0382347560546568E-2</v>
      </c>
      <c r="G30" s="35">
        <f>'Emp and GVA'!Z30</f>
        <v>3.0067814869549604E-2</v>
      </c>
      <c r="H30" s="35">
        <f>'Emp and GVA'!AA30</f>
        <v>3.2293837849393402E-2</v>
      </c>
      <c r="I30" s="35">
        <f>'Emp and GVA'!AB30</f>
        <v>3.5141572518500586E-2</v>
      </c>
      <c r="J30" s="35">
        <f>'Emp and GVA'!AC30</f>
        <v>3.4939495020817606E-2</v>
      </c>
      <c r="K30" s="35">
        <f>'Emp and GVA'!AD30</f>
        <v>3.7084563069421275E-2</v>
      </c>
      <c r="L30" s="35">
        <f>'Emp and GVA'!AE30</f>
        <v>3.6071697049426796E-2</v>
      </c>
      <c r="M30" s="35">
        <f>'Emp and GVA'!AF30</f>
        <v>3.4466056542687432E-2</v>
      </c>
      <c r="N30" s="35">
        <f>'Emp and GVA'!AG30</f>
        <v>3.3006149636733116E-2</v>
      </c>
      <c r="O30" s="35">
        <f>'Emp and GVA'!AH30</f>
        <v>3.6355524309123359E-2</v>
      </c>
      <c r="P30" s="35">
        <f>'Emp and GVA'!AI30</f>
        <v>3.4728079005359527E-2</v>
      </c>
      <c r="Q30" s="17"/>
      <c r="R30" s="17"/>
      <c r="S30" s="17"/>
      <c r="T30" s="17"/>
      <c r="U30" s="17"/>
      <c r="V30" s="17"/>
      <c r="W30" s="17">
        <f>Productivity!C31</f>
        <v>62792.091072498501</v>
      </c>
      <c r="X30" s="17">
        <f>Productivity!D31</f>
        <v>65537.459283387623</v>
      </c>
      <c r="Y30" s="17">
        <f>Productivity!E31</f>
        <v>64530.938123752501</v>
      </c>
      <c r="Z30" s="17">
        <f>Productivity!F31</f>
        <v>70243.445692883892</v>
      </c>
      <c r="AA30" s="17">
        <f>Productivity!G31</f>
        <v>64103.751736915248</v>
      </c>
      <c r="AB30" s="17">
        <f>Productivity!H31</f>
        <v>63702.342673403771</v>
      </c>
      <c r="AC30" s="17">
        <f>Productivity!I31</f>
        <v>61812.16383947042</v>
      </c>
      <c r="AD30" s="17">
        <f>Productivity!J31</f>
        <v>69083.001087350494</v>
      </c>
      <c r="AE30" s="17">
        <f>Productivity!K31</f>
        <v>76668.989547038334</v>
      </c>
      <c r="AF30" s="17">
        <f>Productivity!L31</f>
        <v>72966.341616860649</v>
      </c>
      <c r="AG30" s="17">
        <f>Productivity!M31</f>
        <v>75115.597525236095</v>
      </c>
      <c r="AH30" s="17">
        <f>Productivity!N31</f>
        <v>88579.881656804748</v>
      </c>
      <c r="AI30" s="17">
        <f>Productivity!O31</f>
        <v>108490.94567404427</v>
      </c>
      <c r="AJ30" s="17">
        <f>Productivity!P31</f>
        <v>99739.680178505034</v>
      </c>
      <c r="AK30" s="17">
        <f>Productivity!Q31</f>
        <v>126141.79396788092</v>
      </c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>
      <c r="A31" s="30" t="s">
        <v>27</v>
      </c>
      <c r="B31" s="35">
        <f>'Emp and GVA'!U31</f>
        <v>4.6340144526193325E-2</v>
      </c>
      <c r="C31" s="35">
        <f>'Emp and GVA'!V31</f>
        <v>4.6893750576940826E-2</v>
      </c>
      <c r="D31" s="35">
        <f>'Emp and GVA'!W31</f>
        <v>4.6431832238682892E-2</v>
      </c>
      <c r="E31" s="35">
        <f>'Emp and GVA'!X31</f>
        <v>4.6495677645209676E-2</v>
      </c>
      <c r="F31" s="35">
        <f>'Emp and GVA'!Y31</f>
        <v>4.9548979046171601E-2</v>
      </c>
      <c r="G31" s="35">
        <f>'Emp and GVA'!Z31</f>
        <v>4.9390218637349291E-2</v>
      </c>
      <c r="H31" s="35">
        <f>'Emp and GVA'!AA31</f>
        <v>4.7779381112714438E-2</v>
      </c>
      <c r="I31" s="35">
        <f>'Emp and GVA'!AB31</f>
        <v>5.0362369604259279E-2</v>
      </c>
      <c r="J31" s="35">
        <f>'Emp and GVA'!AC31</f>
        <v>5.0144871076915579E-2</v>
      </c>
      <c r="K31" s="35">
        <f>'Emp and GVA'!AD31</f>
        <v>4.8586727016086705E-2</v>
      </c>
      <c r="L31" s="35">
        <f>'Emp and GVA'!AE31</f>
        <v>4.9415053561360653E-2</v>
      </c>
      <c r="M31" s="35">
        <f>'Emp and GVA'!AF31</f>
        <v>5.4184617737782652E-2</v>
      </c>
      <c r="N31" s="35">
        <f>'Emp and GVA'!AG31</f>
        <v>5.5612373653521764E-2</v>
      </c>
      <c r="O31" s="35">
        <f>'Emp and GVA'!AH31</f>
        <v>5.4783408144502735E-2</v>
      </c>
      <c r="P31" s="35">
        <f>'Emp and GVA'!AI31</f>
        <v>5.3704056370215199E-2</v>
      </c>
      <c r="Q31" s="17"/>
      <c r="R31" s="17"/>
      <c r="S31" s="17"/>
      <c r="T31" s="17"/>
      <c r="U31" s="17"/>
      <c r="V31" s="17"/>
      <c r="W31" s="17">
        <f>Productivity!C32</f>
        <v>68316.831683168319</v>
      </c>
      <c r="X31" s="17">
        <f>Productivity!D32</f>
        <v>64842.51968503937</v>
      </c>
      <c r="Y31" s="17">
        <f>Productivity!E32</f>
        <v>65677.132889311761</v>
      </c>
      <c r="Z31" s="17">
        <f>Productivity!F32</f>
        <v>66920.71296865397</v>
      </c>
      <c r="AA31" s="17">
        <f>Productivity!G32</f>
        <v>64379.437659755749</v>
      </c>
      <c r="AB31" s="17">
        <f>Productivity!H32</f>
        <v>64966.442953020131</v>
      </c>
      <c r="AC31" s="17">
        <f>Productivity!I32</f>
        <v>66778.523489932893</v>
      </c>
      <c r="AD31" s="17">
        <f>Productivity!J32</f>
        <v>61112.797167425386</v>
      </c>
      <c r="AE31" s="17">
        <f>Productivity!K32</f>
        <v>60791.454236465164</v>
      </c>
      <c r="AF31" s="17">
        <f>Productivity!L32</f>
        <v>63587.034813925573</v>
      </c>
      <c r="AG31" s="17">
        <f>Productivity!M32</f>
        <v>67173.758022343711</v>
      </c>
      <c r="AH31" s="17">
        <f>Productivity!N32</f>
        <v>66309.103740296399</v>
      </c>
      <c r="AI31" s="17">
        <f>Productivity!O32</f>
        <v>66061.619297826604</v>
      </c>
      <c r="AJ31" s="17">
        <f>Productivity!P32</f>
        <v>64146.100691016785</v>
      </c>
      <c r="AK31" s="17">
        <f>Productivity!Q32</f>
        <v>61661.600810536976</v>
      </c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>
      <c r="A32" s="29" t="s">
        <v>28</v>
      </c>
      <c r="B32" s="35">
        <f>'Emp and GVA'!U32</f>
        <v>6.2513313779146942E-2</v>
      </c>
      <c r="C32" s="35">
        <f>'Emp and GVA'!V32</f>
        <v>6.2217298993815187E-2</v>
      </c>
      <c r="D32" s="35">
        <f>'Emp and GVA'!W32</f>
        <v>6.1290607604629933E-2</v>
      </c>
      <c r="E32" s="35">
        <f>'Emp and GVA'!X32</f>
        <v>6.0527255840537246E-2</v>
      </c>
      <c r="F32" s="35">
        <f>'Emp and GVA'!Y32</f>
        <v>6.2706688619636644E-2</v>
      </c>
      <c r="G32" s="35">
        <f>'Emp and GVA'!Z32</f>
        <v>6.4790133005538458E-2</v>
      </c>
      <c r="H32" s="35">
        <f>'Emp and GVA'!AA32</f>
        <v>6.3932980599647263E-2</v>
      </c>
      <c r="I32" s="35">
        <f>'Emp and GVA'!AB32</f>
        <v>6.4245774477461756E-2</v>
      </c>
      <c r="J32" s="35">
        <f>'Emp and GVA'!AC32</f>
        <v>6.6105037617783829E-2</v>
      </c>
      <c r="K32" s="35">
        <f>'Emp and GVA'!AD32</f>
        <v>6.5315026305658927E-2</v>
      </c>
      <c r="L32" s="35">
        <f>'Emp and GVA'!AE32</f>
        <v>6.8290734824281163E-2</v>
      </c>
      <c r="M32" s="35">
        <f>'Emp and GVA'!AF32</f>
        <v>7.5203303846840194E-2</v>
      </c>
      <c r="N32" s="35">
        <f>'Emp and GVA'!AG32</f>
        <v>7.9520248641899882E-2</v>
      </c>
      <c r="O32" s="35">
        <f>'Emp and GVA'!AH32</f>
        <v>7.7875723324860743E-2</v>
      </c>
      <c r="P32" s="35">
        <f>'Emp and GVA'!AI32</f>
        <v>7.8733302500204036E-2</v>
      </c>
      <c r="Q32" s="17"/>
      <c r="R32" s="17"/>
      <c r="S32" s="17"/>
      <c r="T32" s="17"/>
      <c r="U32" s="17"/>
      <c r="V32" s="17"/>
      <c r="W32" s="17">
        <f>Productivity!C33</f>
        <v>74401.048492791611</v>
      </c>
      <c r="X32" s="17">
        <f>Productivity!D33</f>
        <v>69891.196834817019</v>
      </c>
      <c r="Y32" s="17">
        <f>Productivity!E33</f>
        <v>71984.622777510813</v>
      </c>
      <c r="Z32" s="17">
        <f>Productivity!F33</f>
        <v>71576.959395656289</v>
      </c>
      <c r="AA32" s="17">
        <f>Productivity!G33</f>
        <v>69470.377019748645</v>
      </c>
      <c r="AB32" s="17">
        <f>Productivity!H33</f>
        <v>65879.343423577055</v>
      </c>
      <c r="AC32" s="17">
        <f>Productivity!I33</f>
        <v>64384.535005224658</v>
      </c>
      <c r="AD32" s="17">
        <f>Productivity!J33</f>
        <v>62878.66772402855</v>
      </c>
      <c r="AE32" s="17">
        <f>Productivity!K33</f>
        <v>58106.813996316756</v>
      </c>
      <c r="AF32" s="17">
        <f>Productivity!L33</f>
        <v>58081.800321485985</v>
      </c>
      <c r="AG32" s="17">
        <f>Productivity!M33</f>
        <v>55644.994840041269</v>
      </c>
      <c r="AH32" s="17">
        <f>Productivity!N33</f>
        <v>55037.288135593219</v>
      </c>
      <c r="AI32" s="17">
        <f>Productivity!O33</f>
        <v>54331.050609654245</v>
      </c>
      <c r="AJ32" s="17">
        <f>Productivity!P33</f>
        <v>56993.055555555555</v>
      </c>
      <c r="AK32" s="17">
        <f>Productivity!Q33</f>
        <v>57484.45058742226</v>
      </c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8">
      <c r="A33" s="30" t="s">
        <v>29</v>
      </c>
      <c r="B33" s="35">
        <f>'Emp and GVA'!U33</f>
        <v>7.4131122290133883E-2</v>
      </c>
      <c r="C33" s="35">
        <f>'Emp and GVA'!V33</f>
        <v>7.4033047170682167E-2</v>
      </c>
      <c r="D33" s="35">
        <f>'Emp and GVA'!W33</f>
        <v>7.7548375695814811E-2</v>
      </c>
      <c r="E33" s="35">
        <f>'Emp and GVA'!X33</f>
        <v>8.2560548689004767E-2</v>
      </c>
      <c r="F33" s="35">
        <f>'Emp and GVA'!Y33</f>
        <v>8.9134687099815646E-2</v>
      </c>
      <c r="G33" s="35">
        <f>'Emp and GVA'!Z33</f>
        <v>9.4015441349115367E-2</v>
      </c>
      <c r="H33" s="35">
        <f>'Emp and GVA'!AA33</f>
        <v>9.5411789856234275E-2</v>
      </c>
      <c r="I33" s="35">
        <f>'Emp and GVA'!AB33</f>
        <v>9.5706334144260052E-2</v>
      </c>
      <c r="J33" s="35">
        <f>'Emp and GVA'!AC33</f>
        <v>9.8755813104136739E-2</v>
      </c>
      <c r="K33" s="35">
        <f>'Emp and GVA'!AD33</f>
        <v>0.10091807332921154</v>
      </c>
      <c r="L33" s="35">
        <f>'Emp and GVA'!AE33</f>
        <v>0.10537258034204097</v>
      </c>
      <c r="M33" s="35">
        <f>'Emp and GVA'!AF33</f>
        <v>0.1180691870395391</v>
      </c>
      <c r="N33" s="35">
        <f>'Emp and GVA'!AG33</f>
        <v>0.12628670854972171</v>
      </c>
      <c r="O33" s="35">
        <f>'Emp and GVA'!AH33</f>
        <v>0.13042831647828676</v>
      </c>
      <c r="P33" s="35">
        <f>'Emp and GVA'!AI33</f>
        <v>0.13258699023315287</v>
      </c>
      <c r="Q33" s="17"/>
      <c r="R33" s="17"/>
      <c r="S33" s="17"/>
      <c r="T33" s="17"/>
      <c r="U33" s="17"/>
      <c r="V33" s="17"/>
      <c r="W33" s="17">
        <f>Productivity!C34</f>
        <v>65623.342175066311</v>
      </c>
      <c r="X33" s="17">
        <f>Productivity!D34</f>
        <v>64289.276807980052</v>
      </c>
      <c r="Y33" s="17">
        <f>Productivity!E34</f>
        <v>63015.571591340675</v>
      </c>
      <c r="Z33" s="17">
        <f>Productivity!F34</f>
        <v>61093.804084458294</v>
      </c>
      <c r="AA33" s="17">
        <f>Productivity!G34</f>
        <v>59652.668140195769</v>
      </c>
      <c r="AB33" s="17">
        <f>Productivity!H34</f>
        <v>58063.757896283241</v>
      </c>
      <c r="AC33" s="17">
        <f>Productivity!I34</f>
        <v>58428.791485786314</v>
      </c>
      <c r="AD33" s="17">
        <f>Productivity!J34</f>
        <v>58647.857332978434</v>
      </c>
      <c r="AE33" s="17">
        <f>Productivity!K34</f>
        <v>58362.919132149895</v>
      </c>
      <c r="AF33" s="17">
        <f>Productivity!L34</f>
        <v>57847.647670789505</v>
      </c>
      <c r="AG33" s="17">
        <f>Productivity!M34</f>
        <v>55396.276892208225</v>
      </c>
      <c r="AH33" s="17">
        <f>Productivity!N34</f>
        <v>52419.302601748888</v>
      </c>
      <c r="AI33" s="17">
        <f>Productivity!O34</f>
        <v>49537.231804795963</v>
      </c>
      <c r="AJ33" s="17">
        <f>Productivity!P34</f>
        <v>48835.907536021557</v>
      </c>
      <c r="AK33" s="17">
        <f>Productivity!Q34</f>
        <v>48166.61536883143</v>
      </c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>
      <c r="A34" s="30" t="s">
        <v>30</v>
      </c>
      <c r="B34" s="35">
        <f>'Emp and GVA'!U34</f>
        <v>4.7241384960755077E-2</v>
      </c>
      <c r="C34" s="35">
        <f>'Emp and GVA'!V34</f>
        <v>4.5616788208867963E-2</v>
      </c>
      <c r="D34" s="35">
        <f>'Emp and GVA'!W34</f>
        <v>4.3898919094041769E-2</v>
      </c>
      <c r="E34" s="35">
        <f>'Emp and GVA'!X34</f>
        <v>4.4123740801600336E-2</v>
      </c>
      <c r="F34" s="35">
        <f>'Emp and GVA'!Y34</f>
        <v>4.5116167799496211E-2</v>
      </c>
      <c r="G34" s="35">
        <f>'Emp and GVA'!Z34</f>
        <v>4.5730149303205674E-2</v>
      </c>
      <c r="H34" s="35">
        <f>'Emp and GVA'!AA34</f>
        <v>4.898188231521565E-2</v>
      </c>
      <c r="I34" s="35">
        <f>'Emp and GVA'!AB34</f>
        <v>4.6184611073607516E-2</v>
      </c>
      <c r="J34" s="35">
        <f>'Emp and GVA'!AC34</f>
        <v>4.6115263811448468E-2</v>
      </c>
      <c r="K34" s="35">
        <f>'Emp and GVA'!AD34</f>
        <v>4.499375896783827E-2</v>
      </c>
      <c r="L34" s="35">
        <f>'Emp and GVA'!AE34</f>
        <v>4.7324281150159742E-2</v>
      </c>
      <c r="M34" s="35">
        <f>'Emp and GVA'!AF34</f>
        <v>4.9481224666683671E-2</v>
      </c>
      <c r="N34" s="35">
        <f>'Emp and GVA'!AG34</f>
        <v>5.0299512544993298E-2</v>
      </c>
      <c r="O34" s="35">
        <f>'Emp and GVA'!AH34</f>
        <v>5.239035206316587E-2</v>
      </c>
      <c r="P34" s="35">
        <f>'Emp and GVA'!AI34</f>
        <v>5.4030524797997664E-2</v>
      </c>
      <c r="Q34" s="17"/>
      <c r="R34" s="17"/>
      <c r="S34" s="17"/>
      <c r="T34" s="17"/>
      <c r="U34" s="17"/>
      <c r="V34" s="17"/>
      <c r="W34" s="17">
        <f>Productivity!C35</f>
        <v>78126.951092611853</v>
      </c>
      <c r="X34" s="17">
        <f>Productivity!D35</f>
        <v>80620.573355817876</v>
      </c>
      <c r="Y34" s="17">
        <f>Productivity!E35</f>
        <v>77638.376383763825</v>
      </c>
      <c r="Z34" s="17">
        <f>Productivity!F35</f>
        <v>80064.766839378237</v>
      </c>
      <c r="AA34" s="17">
        <f>Productivity!G35</f>
        <v>80898.315658140986</v>
      </c>
      <c r="AB34" s="17">
        <f>Productivity!H35</f>
        <v>78659.01540320144</v>
      </c>
      <c r="AC34" s="17">
        <f>Productivity!I35</f>
        <v>74719.039825422806</v>
      </c>
      <c r="AD34" s="17">
        <f>Productivity!J35</f>
        <v>76138.996138996139</v>
      </c>
      <c r="AE34" s="17">
        <f>Productivity!K35</f>
        <v>74625.13199577613</v>
      </c>
      <c r="AF34" s="17">
        <f>Productivity!L35</f>
        <v>73787.918071039676</v>
      </c>
      <c r="AG34" s="17">
        <f>Productivity!M35</f>
        <v>70766.93968726731</v>
      </c>
      <c r="AH34" s="17">
        <f>Productivity!N35</f>
        <v>69149.922720247283</v>
      </c>
      <c r="AI34" s="17">
        <f>Productivity!O35</f>
        <v>64768.946395563762</v>
      </c>
      <c r="AJ34" s="17">
        <f>Productivity!P35</f>
        <v>58332.903225806454</v>
      </c>
      <c r="AK34" s="17">
        <f>Productivity!Q35</f>
        <v>52980.86606243706</v>
      </c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>
      <c r="A35" s="30" t="s">
        <v>31</v>
      </c>
      <c r="B35" s="35">
        <f>'Emp and GVA'!U35</f>
        <v>5.423828797089812E-3</v>
      </c>
      <c r="C35" s="35">
        <f>'Emp and GVA'!V35</f>
        <v>5.830948644573679E-3</v>
      </c>
      <c r="D35" s="35">
        <f>'Emp and GVA'!W35</f>
        <v>6.2586516655376559E-3</v>
      </c>
      <c r="E35" s="35">
        <f>'Emp and GVA'!X35</f>
        <v>4.7581624633850099E-3</v>
      </c>
      <c r="F35" s="35">
        <f>'Emp and GVA'!Y35</f>
        <v>4.8549837463587632E-3</v>
      </c>
      <c r="G35" s="35">
        <f>'Emp and GVA'!Z35</f>
        <v>4.3368368714003574E-3</v>
      </c>
      <c r="H35" s="35">
        <f>'Emp and GVA'!AA35</f>
        <v>3.7544759766981986E-3</v>
      </c>
      <c r="I35" s="35">
        <f>'Emp and GVA'!AB35</f>
        <v>5.171249888550649E-3</v>
      </c>
      <c r="J35" s="35">
        <f>'Emp and GVA'!AC35</f>
        <v>3.5061235421587002E-3</v>
      </c>
      <c r="K35" s="35">
        <f>'Emp and GVA'!AD35</f>
        <v>2.5197438260443519E-3</v>
      </c>
      <c r="L35" s="35">
        <f>'Emp and GVA'!AE35</f>
        <v>3.5120278143206166E-3</v>
      </c>
      <c r="M35" s="35">
        <f>'Emp and GVA'!AF35</f>
        <v>3.3905218344507612E-3</v>
      </c>
      <c r="N35" s="35">
        <f>'Emp and GVA'!AG35</f>
        <v>4.1041852063382431E-3</v>
      </c>
      <c r="O35" s="35">
        <f>'Emp and GVA'!AH35</f>
        <v>2.9473798063922993E-3</v>
      </c>
      <c r="P35" s="35">
        <f>'Emp and GVA'!AI35</f>
        <v>0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45"/>
      <c r="AS35" s="17"/>
      <c r="AT35" s="17"/>
      <c r="AU35" s="17"/>
      <c r="AV35" s="17"/>
    </row>
    <row r="36" spans="1:48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45"/>
      <c r="AS36" s="17"/>
      <c r="AT36" s="17"/>
      <c r="AU36" s="17"/>
      <c r="AV36" s="17"/>
    </row>
    <row r="37" spans="1:48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45"/>
      <c r="AS37" s="17"/>
      <c r="AT37" s="17"/>
      <c r="AU37" s="17"/>
      <c r="AV37" s="17"/>
    </row>
    <row r="38" spans="1:48" ht="15.75">
      <c r="A38" s="16"/>
      <c r="B38" s="46" t="s">
        <v>52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8" t="s">
        <v>49</v>
      </c>
      <c r="T38" s="18" t="s">
        <v>43</v>
      </c>
      <c r="U38" s="1" t="s">
        <v>44</v>
      </c>
      <c r="V38" s="17"/>
      <c r="W38" s="17"/>
      <c r="X38" s="46" t="s">
        <v>53</v>
      </c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8" t="s">
        <v>45</v>
      </c>
      <c r="AO38" s="18" t="s">
        <v>43</v>
      </c>
      <c r="AP38" s="1" t="s">
        <v>46</v>
      </c>
      <c r="AQ38" s="17"/>
      <c r="AR38" s="45"/>
      <c r="AS38" s="18" t="s">
        <v>45</v>
      </c>
      <c r="AT38" s="18" t="s">
        <v>43</v>
      </c>
      <c r="AU38" s="1" t="s">
        <v>47</v>
      </c>
      <c r="AV38" s="17"/>
    </row>
    <row r="39" spans="1:48">
      <c r="A39" s="22" t="s">
        <v>2</v>
      </c>
      <c r="B39" s="17"/>
      <c r="C39" s="17">
        <f>C3/B3-1</f>
        <v>0</v>
      </c>
      <c r="D39" s="17">
        <f t="shared" ref="D39:P39" si="0">D3/C3-1</f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/>
      <c r="R39" s="17"/>
      <c r="S39" s="47">
        <f>F3-C3</f>
        <v>0</v>
      </c>
      <c r="T39" s="47">
        <f>K3-G3</f>
        <v>0</v>
      </c>
      <c r="U39" s="74">
        <f>P3-K3</f>
        <v>0</v>
      </c>
      <c r="V39" s="17"/>
      <c r="W39" s="17">
        <f>W3/W$3</f>
        <v>1</v>
      </c>
      <c r="X39" s="17">
        <f>X3/X$3</f>
        <v>1</v>
      </c>
      <c r="Y39" s="17">
        <f t="shared" ref="Y39:AK40" si="1">Y3/Y$3</f>
        <v>1</v>
      </c>
      <c r="Z39" s="17">
        <f t="shared" si="1"/>
        <v>1</v>
      </c>
      <c r="AA39" s="17">
        <f t="shared" si="1"/>
        <v>1</v>
      </c>
      <c r="AB39" s="17">
        <f t="shared" si="1"/>
        <v>1</v>
      </c>
      <c r="AC39" s="17">
        <f t="shared" si="1"/>
        <v>1</v>
      </c>
      <c r="AD39" s="17">
        <f t="shared" si="1"/>
        <v>1</v>
      </c>
      <c r="AE39" s="17">
        <f t="shared" si="1"/>
        <v>1</v>
      </c>
      <c r="AF39" s="17">
        <f t="shared" si="1"/>
        <v>1</v>
      </c>
      <c r="AG39" s="17">
        <f t="shared" si="1"/>
        <v>1</v>
      </c>
      <c r="AH39" s="17">
        <f t="shared" si="1"/>
        <v>1</v>
      </c>
      <c r="AI39" s="17">
        <f t="shared" si="1"/>
        <v>1</v>
      </c>
      <c r="AJ39" s="17">
        <f t="shared" si="1"/>
        <v>1</v>
      </c>
      <c r="AK39" s="17">
        <f t="shared" si="1"/>
        <v>1</v>
      </c>
      <c r="AL39" s="17"/>
      <c r="AM39" s="17"/>
      <c r="AN39" s="51">
        <f>X39</f>
        <v>1</v>
      </c>
      <c r="AO39" s="51">
        <f>AB39</f>
        <v>1</v>
      </c>
      <c r="AP39" s="79">
        <f>AG39</f>
        <v>1</v>
      </c>
      <c r="AQ39" s="17"/>
      <c r="AR39" s="45"/>
      <c r="AS39" s="83">
        <f>AN39*S39</f>
        <v>0</v>
      </c>
      <c r="AT39" s="83">
        <f>AO39*T39</f>
        <v>0</v>
      </c>
      <c r="AU39" s="74">
        <f>AP39*U39</f>
        <v>0</v>
      </c>
      <c r="AV39" s="17"/>
    </row>
    <row r="40" spans="1:48">
      <c r="A40" s="16" t="s">
        <v>3</v>
      </c>
      <c r="B40" s="17"/>
      <c r="C40" s="17">
        <f>C4-B4</f>
        <v>-3.0370100193283789E-3</v>
      </c>
      <c r="D40" s="17">
        <f t="shared" ref="D40:P40" si="2">D4-C4</f>
        <v>-1.0349147699296374E-2</v>
      </c>
      <c r="E40" s="17">
        <f t="shared" si="2"/>
        <v>-4.4812513006976945E-3</v>
      </c>
      <c r="F40" s="17">
        <f t="shared" si="2"/>
        <v>-3.3734469193817535E-3</v>
      </c>
      <c r="G40" s="17">
        <f t="shared" si="2"/>
        <v>-3.6312356806909168E-3</v>
      </c>
      <c r="H40" s="17">
        <f t="shared" si="2"/>
        <v>-2.7748405374716234E-3</v>
      </c>
      <c r="I40" s="17">
        <f t="shared" si="2"/>
        <v>-4.4477006916099002E-3</v>
      </c>
      <c r="J40" s="17">
        <f t="shared" si="2"/>
        <v>-2.2505233693653898E-3</v>
      </c>
      <c r="K40" s="17">
        <f t="shared" si="2"/>
        <v>-2.1347376606186755E-3</v>
      </c>
      <c r="L40" s="17">
        <f t="shared" si="2"/>
        <v>2.4359021573143735E-3</v>
      </c>
      <c r="M40" s="17">
        <f t="shared" si="2"/>
        <v>-5.0840586085163647E-3</v>
      </c>
      <c r="N40" s="17">
        <f t="shared" si="2"/>
        <v>-3.8327225113585286E-3</v>
      </c>
      <c r="O40" s="17">
        <f t="shared" si="2"/>
        <v>-4.4623752221890911E-4</v>
      </c>
      <c r="P40" s="17">
        <f t="shared" si="2"/>
        <v>1.8523638976772686E-3</v>
      </c>
      <c r="Q40" s="17"/>
      <c r="R40" s="17"/>
      <c r="S40" s="47">
        <f>G4-B4</f>
        <v>-2.4872091619395117E-2</v>
      </c>
      <c r="T40" s="47">
        <f>K4-G4</f>
        <v>-1.1607802259065589E-2</v>
      </c>
      <c r="U40" s="74">
        <f>P4-K4</f>
        <v>-5.0747525871021604E-3</v>
      </c>
      <c r="V40" s="17"/>
      <c r="W40" s="17">
        <f>W4/W$3</f>
        <v>0.60665476613305458</v>
      </c>
      <c r="X40" s="17">
        <f>X4/X$3</f>
        <v>0.56948328043175078</v>
      </c>
      <c r="Y40" s="17">
        <f t="shared" si="1"/>
        <v>0.60500116311957552</v>
      </c>
      <c r="Z40" s="17">
        <f t="shared" si="1"/>
        <v>0.60013044057413234</v>
      </c>
      <c r="AA40" s="17">
        <f t="shared" si="1"/>
        <v>0.58414635975475504</v>
      </c>
      <c r="AB40" s="17">
        <f t="shared" si="1"/>
        <v>0.62733083077720753</v>
      </c>
      <c r="AC40" s="17">
        <f t="shared" si="1"/>
        <v>0.69062007550933768</v>
      </c>
      <c r="AD40" s="17">
        <f t="shared" si="1"/>
        <v>0.55797931845397319</v>
      </c>
      <c r="AE40" s="17">
        <f t="shared" si="1"/>
        <v>0.44919031007417071</v>
      </c>
      <c r="AF40" s="17">
        <f t="shared" si="1"/>
        <v>0.42843626508090821</v>
      </c>
      <c r="AG40" s="17">
        <f t="shared" si="1"/>
        <v>0.42234063410194028</v>
      </c>
      <c r="AH40" s="17">
        <f t="shared" si="1"/>
        <v>0.40965937573249028</v>
      </c>
      <c r="AI40" s="17">
        <f t="shared" si="1"/>
        <v>0.43383826405741405</v>
      </c>
      <c r="AJ40" s="17">
        <f t="shared" si="1"/>
        <v>0.41667687782710067</v>
      </c>
      <c r="AK40" s="47">
        <f t="shared" si="1"/>
        <v>0.31717258123706615</v>
      </c>
      <c r="AL40" s="17"/>
      <c r="AM40" s="17"/>
      <c r="AN40" s="51">
        <f>AVERAGE(W40:AB40)</f>
        <v>0.59879114013174595</v>
      </c>
      <c r="AO40" s="51">
        <f>AVERAGE(AB40:AF40)</f>
        <v>0.55071135997911946</v>
      </c>
      <c r="AP40" s="79">
        <f>AVERAGE(AF40:AK40)</f>
        <v>0.40468733300615334</v>
      </c>
      <c r="AQ40" s="17"/>
      <c r="AR40" s="45"/>
      <c r="AS40" s="47">
        <f t="shared" ref="AS40:AU70" si="3">AN40*S40</f>
        <v>-1.4893188098238846E-2</v>
      </c>
      <c r="AT40" s="47">
        <f t="shared" si="3"/>
        <v>-6.392548568458706E-3</v>
      </c>
      <c r="AU40" s="74">
        <f>AP40*U40</f>
        <v>-2.0536880901404504E-3</v>
      </c>
      <c r="AV40" s="17"/>
    </row>
    <row r="41" spans="1:48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47"/>
      <c r="T41" s="47"/>
      <c r="U41" s="7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47"/>
      <c r="AL41" s="17"/>
      <c r="AM41" s="17"/>
      <c r="AN41" s="51"/>
      <c r="AO41" s="51"/>
      <c r="AP41" s="79"/>
      <c r="AQ41" s="17"/>
      <c r="AR41" s="45"/>
      <c r="AS41" s="47"/>
      <c r="AT41" s="47"/>
      <c r="AU41" s="74"/>
      <c r="AV41" s="17"/>
    </row>
    <row r="42" spans="1:48">
      <c r="A42" s="26" t="s">
        <v>4</v>
      </c>
      <c r="B42" s="17"/>
      <c r="C42" s="17">
        <f t="shared" ref="C42:P42" si="4">C6-B6</f>
        <v>-2.6245632358038729E-3</v>
      </c>
      <c r="D42" s="17">
        <f t="shared" si="4"/>
        <v>-8.9913163057189771E-4</v>
      </c>
      <c r="E42" s="17">
        <f t="shared" si="4"/>
        <v>-5.1159230676181555E-4</v>
      </c>
      <c r="F42" s="17">
        <f t="shared" si="4"/>
        <v>-1.3512934287714835E-3</v>
      </c>
      <c r="G42" s="17">
        <f t="shared" si="4"/>
        <v>-5.472429175729307E-4</v>
      </c>
      <c r="H42" s="17">
        <f t="shared" si="4"/>
        <v>-1.9444022608411035E-4</v>
      </c>
      <c r="I42" s="17">
        <f t="shared" si="4"/>
        <v>-1.0225253531570035E-3</v>
      </c>
      <c r="J42" s="17">
        <f t="shared" si="4"/>
        <v>-6.6353007452200213E-4</v>
      </c>
      <c r="K42" s="17">
        <f t="shared" si="4"/>
        <v>-2.5279365887567913E-3</v>
      </c>
      <c r="L42" s="17">
        <f t="shared" si="4"/>
        <v>-8.3873183724287453E-5</v>
      </c>
      <c r="M42" s="17">
        <f t="shared" si="4"/>
        <v>-4.6411490476690187E-4</v>
      </c>
      <c r="N42" s="17">
        <f t="shared" si="4"/>
        <v>-6.3243339322306691E-4</v>
      </c>
      <c r="O42" s="17">
        <f t="shared" si="4"/>
        <v>3.9475571203663289E-3</v>
      </c>
      <c r="P42" s="17">
        <f t="shared" si="4"/>
        <v>-2.3619238624431396E-4</v>
      </c>
      <c r="Q42" s="17"/>
      <c r="R42" s="17"/>
      <c r="S42" s="47">
        <f t="shared" ref="S42:S53" si="5">G6-B6</f>
        <v>-5.9338235194820003E-3</v>
      </c>
      <c r="T42" s="47">
        <f t="shared" ref="T42:T53" si="6">K6-G6</f>
        <v>-4.4084322425199073E-3</v>
      </c>
      <c r="U42" s="74">
        <f t="shared" ref="U42:U53" si="7">P6-K6</f>
        <v>2.5309432524077587E-3</v>
      </c>
      <c r="V42" s="17"/>
      <c r="W42" s="17">
        <f t="shared" ref="W42:AK42" si="8">W6/W$3</f>
        <v>1.4988005765377128</v>
      </c>
      <c r="X42" s="17">
        <f t="shared" si="8"/>
        <v>1.5431491670042758</v>
      </c>
      <c r="Y42" s="17">
        <f t="shared" si="8"/>
        <v>1.4344292666896787</v>
      </c>
      <c r="Z42" s="17">
        <f t="shared" si="8"/>
        <v>1.4581700578551937</v>
      </c>
      <c r="AA42" s="17">
        <f t="shared" si="8"/>
        <v>1.4974212809917167</v>
      </c>
      <c r="AB42" s="17">
        <f t="shared" si="8"/>
        <v>1.5283241068026954</v>
      </c>
      <c r="AC42" s="17">
        <f t="shared" si="8"/>
        <v>1.5892465873029569</v>
      </c>
      <c r="AD42" s="17">
        <f t="shared" si="8"/>
        <v>1.5725514984400661</v>
      </c>
      <c r="AE42" s="17">
        <f t="shared" si="8"/>
        <v>1.5698486690691407</v>
      </c>
      <c r="AF42" s="17">
        <f t="shared" si="8"/>
        <v>1.6670951685728939</v>
      </c>
      <c r="AG42" s="17">
        <f t="shared" si="8"/>
        <v>1.6226097097605479</v>
      </c>
      <c r="AH42" s="17">
        <f t="shared" si="8"/>
        <v>1.6427993454918199</v>
      </c>
      <c r="AI42" s="17">
        <f t="shared" si="8"/>
        <v>1.7581409064892264</v>
      </c>
      <c r="AJ42" s="17">
        <f t="shared" si="8"/>
        <v>1.591562825704893</v>
      </c>
      <c r="AK42" s="47">
        <f t="shared" si="8"/>
        <v>1.577452053921822</v>
      </c>
      <c r="AL42" s="48">
        <f>AVERAGE(W42:AK42)</f>
        <v>1.5701067480423097</v>
      </c>
      <c r="AM42" s="17"/>
      <c r="AN42" s="51">
        <f t="shared" ref="AN42:AN70" si="9">AVERAGE(W42:AB42)</f>
        <v>1.4933824093135455</v>
      </c>
      <c r="AO42" s="51">
        <f t="shared" ref="AO42:AO70" si="10">AVERAGE(AB42:AF42)</f>
        <v>1.5854132060375508</v>
      </c>
      <c r="AP42" s="79">
        <f t="shared" ref="AP42:AP70" si="11">AVERAGE(AF42:AK42)</f>
        <v>1.6432766683235338</v>
      </c>
      <c r="AQ42" s="17"/>
      <c r="AR42" s="45"/>
      <c r="AS42" s="47">
        <f t="shared" si="3"/>
        <v>-8.8614676639654118E-3</v>
      </c>
      <c r="AT42" s="47">
        <f t="shared" si="3"/>
        <v>-6.9891866952127958E-3</v>
      </c>
      <c r="AU42" s="74">
        <f>AP42*U42</f>
        <v>4.1590399955325503E-3</v>
      </c>
      <c r="AV42" s="17"/>
    </row>
    <row r="43" spans="1:48">
      <c r="A43" s="26" t="s">
        <v>5</v>
      </c>
      <c r="B43" s="17"/>
      <c r="C43" s="17">
        <f t="shared" ref="C43:P43" si="12">C7-B7</f>
        <v>-1.8704606907180149E-3</v>
      </c>
      <c r="D43" s="17">
        <f t="shared" si="12"/>
        <v>-1.7238939179455726E-3</v>
      </c>
      <c r="E43" s="17">
        <f t="shared" si="12"/>
        <v>-1.3296189557354763E-3</v>
      </c>
      <c r="F43" s="17">
        <f t="shared" si="12"/>
        <v>-5.7623856793723345E-4</v>
      </c>
      <c r="G43" s="17">
        <f t="shared" si="12"/>
        <v>-1.9527761381969867E-3</v>
      </c>
      <c r="H43" s="17">
        <f t="shared" si="12"/>
        <v>-1.3511596978825939E-3</v>
      </c>
      <c r="I43" s="17">
        <f t="shared" si="12"/>
        <v>-1.944494506754017E-4</v>
      </c>
      <c r="J43" s="17">
        <f t="shared" si="12"/>
        <v>6.816631312992448E-5</v>
      </c>
      <c r="K43" s="17">
        <f t="shared" si="12"/>
        <v>-1.6836454721013902E-4</v>
      </c>
      <c r="L43" s="17">
        <f t="shared" si="12"/>
        <v>2.1648786871236031E-4</v>
      </c>
      <c r="M43" s="17">
        <f t="shared" si="12"/>
        <v>-9.4171902891638723E-4</v>
      </c>
      <c r="N43" s="17">
        <f t="shared" si="12"/>
        <v>9.0473851806219512E-5</v>
      </c>
      <c r="O43" s="17">
        <f t="shared" si="12"/>
        <v>-3.5064883316287903E-3</v>
      </c>
      <c r="P43" s="17">
        <f t="shared" si="12"/>
        <v>1.3784222506370669E-3</v>
      </c>
      <c r="Q43" s="17"/>
      <c r="R43" s="17"/>
      <c r="S43" s="47">
        <f t="shared" si="5"/>
        <v>-7.4529882705332839E-3</v>
      </c>
      <c r="T43" s="47">
        <f t="shared" si="6"/>
        <v>-1.6458073826382102E-3</v>
      </c>
      <c r="U43" s="74">
        <f t="shared" si="7"/>
        <v>-2.7628233893895308E-3</v>
      </c>
      <c r="V43" s="17"/>
      <c r="W43" s="17">
        <f t="shared" ref="W43:AI43" si="13">W7/W$3</f>
        <v>0.68831505301920615</v>
      </c>
      <c r="X43" s="17">
        <f t="shared" si="13"/>
        <v>0.64685867872995084</v>
      </c>
      <c r="Y43" s="17">
        <f t="shared" si="13"/>
        <v>0.55140314816489355</v>
      </c>
      <c r="Z43" s="17">
        <f t="shared" si="13"/>
        <v>0.65904796507513008</v>
      </c>
      <c r="AA43" s="17">
        <f t="shared" si="13"/>
        <v>0.4806678558815255</v>
      </c>
      <c r="AB43" s="17">
        <f t="shared" si="13"/>
        <v>0.568428515475351</v>
      </c>
      <c r="AC43" s="17">
        <f t="shared" si="13"/>
        <v>0.72341074604569577</v>
      </c>
      <c r="AD43" s="17">
        <f t="shared" si="13"/>
        <v>0.63446279485883461</v>
      </c>
      <c r="AE43" s="17">
        <f t="shared" si="13"/>
        <v>0.44585226899085673</v>
      </c>
      <c r="AF43" s="17">
        <f t="shared" si="13"/>
        <v>0.36365973398956919</v>
      </c>
      <c r="AG43" s="17">
        <f t="shared" si="13"/>
        <v>0.32269505477052651</v>
      </c>
      <c r="AH43" s="17">
        <f t="shared" si="13"/>
        <v>0.35486913235949935</v>
      </c>
      <c r="AI43" s="17">
        <f t="shared" si="13"/>
        <v>0.32125322074526591</v>
      </c>
      <c r="AJ43" s="17"/>
      <c r="AK43" s="47">
        <f t="shared" ref="AK43:AK51" si="14">AK7/AK$3</f>
        <v>0.53149916637216421</v>
      </c>
      <c r="AL43" s="48">
        <f t="shared" ref="AL43:AL53" si="15">AVERAGE(W43:AK43)</f>
        <v>0.52088738103417642</v>
      </c>
      <c r="AM43" s="17"/>
      <c r="AN43" s="51">
        <f t="shared" si="9"/>
        <v>0.59912020272434285</v>
      </c>
      <c r="AO43" s="51">
        <f t="shared" si="10"/>
        <v>0.54716281187206151</v>
      </c>
      <c r="AP43" s="79">
        <f t="shared" si="11"/>
        <v>0.37879526164740501</v>
      </c>
      <c r="AQ43" s="17"/>
      <c r="AR43" s="45"/>
      <c r="AS43" s="47">
        <f t="shared" si="3"/>
        <v>-4.4652358435440503E-3</v>
      </c>
      <c r="AT43" s="47">
        <f t="shared" si="3"/>
        <v>-9.0052459528412092E-4</v>
      </c>
      <c r="AU43" s="74">
        <f>AP43*U43</f>
        <v>-1.0465444086693776E-3</v>
      </c>
      <c r="AV43" s="17"/>
    </row>
    <row r="44" spans="1:48">
      <c r="A44" s="26" t="s">
        <v>6</v>
      </c>
      <c r="B44" s="17"/>
      <c r="C44" s="17">
        <f t="shared" ref="C44:P44" si="16">C8-B8</f>
        <v>-3.0311350114014049E-5</v>
      </c>
      <c r="D44" s="17">
        <f t="shared" si="16"/>
        <v>-2.2915322351884336E-4</v>
      </c>
      <c r="E44" s="17">
        <f t="shared" si="16"/>
        <v>8.8412144461473552E-6</v>
      </c>
      <c r="F44" s="17">
        <f t="shared" si="16"/>
        <v>-2.7090925225924795E-4</v>
      </c>
      <c r="G44" s="17">
        <f t="shared" si="16"/>
        <v>-1.5870196406604399E-3</v>
      </c>
      <c r="H44" s="17">
        <f t="shared" si="16"/>
        <v>-1.5008791037869045E-3</v>
      </c>
      <c r="I44" s="17">
        <f t="shared" si="16"/>
        <v>-7.3960106206118377E-4</v>
      </c>
      <c r="J44" s="17">
        <f t="shared" si="16"/>
        <v>-3.6471632178839211E-4</v>
      </c>
      <c r="K44" s="17">
        <f t="shared" si="16"/>
        <v>2.204514822327034E-4</v>
      </c>
      <c r="L44" s="17">
        <f t="shared" si="16"/>
        <v>-5.1241366527598857E-4</v>
      </c>
      <c r="M44" s="17">
        <f t="shared" si="16"/>
        <v>-9.413627020042406E-4</v>
      </c>
      <c r="N44" s="17">
        <f t="shared" si="16"/>
        <v>-3.217936466142924E-4</v>
      </c>
      <c r="O44" s="17">
        <f t="shared" si="16"/>
        <v>-2.1491858869632724E-3</v>
      </c>
      <c r="P44" s="17">
        <f t="shared" si="16"/>
        <v>-6.784950761231992E-4</v>
      </c>
      <c r="Q44" s="17"/>
      <c r="R44" s="17"/>
      <c r="S44" s="47">
        <f t="shared" si="5"/>
        <v>-2.1085522521063979E-3</v>
      </c>
      <c r="T44" s="47">
        <f t="shared" si="6"/>
        <v>-2.384745005403777E-3</v>
      </c>
      <c r="U44" s="74">
        <f t="shared" si="7"/>
        <v>-4.6032509769809932E-3</v>
      </c>
      <c r="V44" s="17"/>
      <c r="W44" s="17">
        <f t="shared" ref="W44:AI44" si="17">W8/W$3</f>
        <v>0.67564711910424324</v>
      </c>
      <c r="X44" s="17">
        <f t="shared" si="17"/>
        <v>0.62798222092802225</v>
      </c>
      <c r="Y44" s="17">
        <f t="shared" si="17"/>
        <v>0.55128277973491757</v>
      </c>
      <c r="Z44" s="17">
        <f t="shared" si="17"/>
        <v>0.54030323259190682</v>
      </c>
      <c r="AA44" s="17">
        <f t="shared" si="17"/>
        <v>0.53105641790910518</v>
      </c>
      <c r="AB44" s="17">
        <f t="shared" si="17"/>
        <v>0.55909658994939471</v>
      </c>
      <c r="AC44" s="17">
        <f t="shared" si="17"/>
        <v>0.63429237362530932</v>
      </c>
      <c r="AD44" s="17">
        <f t="shared" si="17"/>
        <v>0.68218645353546348</v>
      </c>
      <c r="AE44" s="17">
        <f t="shared" si="17"/>
        <v>0.68257397117792451</v>
      </c>
      <c r="AF44" s="17">
        <f t="shared" si="17"/>
        <v>0.64852672461645744</v>
      </c>
      <c r="AG44" s="17">
        <f t="shared" si="17"/>
        <v>0.60034421653793579</v>
      </c>
      <c r="AH44" s="17">
        <f t="shared" si="17"/>
        <v>0.56306732897753409</v>
      </c>
      <c r="AI44" s="17">
        <f t="shared" si="17"/>
        <v>0.55566996336835472</v>
      </c>
      <c r="AJ44" s="17">
        <f t="shared" ref="AJ44:AJ53" si="18">AJ8/AJ$3</f>
        <v>0.68358244607556229</v>
      </c>
      <c r="AK44" s="47">
        <f t="shared" si="14"/>
        <v>0.71646737778853198</v>
      </c>
      <c r="AL44" s="48">
        <f t="shared" si="15"/>
        <v>0.61680528106137755</v>
      </c>
      <c r="AM44" s="17"/>
      <c r="AN44" s="51">
        <f t="shared" si="9"/>
        <v>0.58089472670293152</v>
      </c>
      <c r="AO44" s="51">
        <f t="shared" si="10"/>
        <v>0.64133522258090991</v>
      </c>
      <c r="AP44" s="79">
        <f t="shared" si="11"/>
        <v>0.62794300956072935</v>
      </c>
      <c r="AQ44" s="17"/>
      <c r="AR44" s="45"/>
      <c r="AS44" s="47">
        <f t="shared" si="3"/>
        <v>-1.2248468842261967E-3</v>
      </c>
      <c r="AT44" s="47">
        <f t="shared" si="3"/>
        <v>-1.5294209688393446E-3</v>
      </c>
      <c r="AU44" s="74">
        <f t="shared" si="3"/>
        <v>-2.8905792722488124E-3</v>
      </c>
      <c r="AV44" s="17"/>
    </row>
    <row r="45" spans="1:48">
      <c r="A45" s="26" t="s">
        <v>7</v>
      </c>
      <c r="B45" s="17"/>
      <c r="C45" s="17">
        <f t="shared" ref="C45:P45" si="19">C9-B9</f>
        <v>-7.3458926995964178E-4</v>
      </c>
      <c r="D45" s="17">
        <f t="shared" si="19"/>
        <v>1.2671389845872374E-4</v>
      </c>
      <c r="E45" s="17">
        <f t="shared" si="19"/>
        <v>-1.4260790314848427E-4</v>
      </c>
      <c r="F45" s="17">
        <f t="shared" si="19"/>
        <v>-6.1157755604151912E-4</v>
      </c>
      <c r="G45" s="17">
        <f t="shared" si="19"/>
        <v>-7.587750346274352E-5</v>
      </c>
      <c r="H45" s="17">
        <f t="shared" si="19"/>
        <v>3.8520555702931548E-4</v>
      </c>
      <c r="I45" s="17">
        <f t="shared" si="19"/>
        <v>-1.0149018999866513E-3</v>
      </c>
      <c r="J45" s="17">
        <f t="shared" si="19"/>
        <v>-5.3433074634343363E-4</v>
      </c>
      <c r="K45" s="17">
        <f t="shared" si="19"/>
        <v>-5.6958652890571216E-5</v>
      </c>
      <c r="L45" s="17">
        <f t="shared" si="19"/>
        <v>2.2043477919530597E-4</v>
      </c>
      <c r="M45" s="17">
        <f t="shared" si="19"/>
        <v>-1.376194421583495E-4</v>
      </c>
      <c r="N45" s="17">
        <f t="shared" si="19"/>
        <v>3.1076638196545284E-4</v>
      </c>
      <c r="O45" s="17">
        <f t="shared" si="19"/>
        <v>-4.1651076514483522E-5</v>
      </c>
      <c r="P45" s="17">
        <f t="shared" si="19"/>
        <v>-2.6122339302310808E-5</v>
      </c>
      <c r="Q45" s="17"/>
      <c r="R45" s="17"/>
      <c r="S45" s="47">
        <f t="shared" si="5"/>
        <v>-1.437938334153665E-3</v>
      </c>
      <c r="T45" s="47">
        <f t="shared" si="6"/>
        <v>-1.2209857421913407E-3</v>
      </c>
      <c r="U45" s="74">
        <f t="shared" si="7"/>
        <v>3.2580830318561498E-4</v>
      </c>
      <c r="V45" s="17"/>
      <c r="W45" s="17">
        <f t="shared" ref="W45:AI45" si="20">W9/W$3</f>
        <v>5.0661135360873422</v>
      </c>
      <c r="X45" s="17">
        <f t="shared" si="20"/>
        <v>5.5034836932117903</v>
      </c>
      <c r="Y45" s="17">
        <f t="shared" si="20"/>
        <v>5.6383248808412221</v>
      </c>
      <c r="Z45" s="17">
        <f t="shared" si="20"/>
        <v>5.5403965597315938</v>
      </c>
      <c r="AA45" s="17">
        <f t="shared" si="20"/>
        <v>5.839349932997461</v>
      </c>
      <c r="AB45" s="17">
        <f t="shared" si="20"/>
        <v>5.5800334953130273</v>
      </c>
      <c r="AC45" s="17">
        <f t="shared" si="20"/>
        <v>4.6507820872581274</v>
      </c>
      <c r="AD45" s="17">
        <f t="shared" si="20"/>
        <v>6.7037807874009632</v>
      </c>
      <c r="AE45" s="17">
        <f t="shared" si="20"/>
        <v>8.7656016198047055</v>
      </c>
      <c r="AF45" s="17">
        <f t="shared" si="20"/>
        <v>9.2616398254049663</v>
      </c>
      <c r="AG45" s="17">
        <f t="shared" si="20"/>
        <v>9.7280497280497276</v>
      </c>
      <c r="AH45" s="17">
        <f t="shared" si="20"/>
        <v>9.3052517131772898</v>
      </c>
      <c r="AI45" s="17">
        <f t="shared" si="20"/>
        <v>9.2148363075577837</v>
      </c>
      <c r="AJ45" s="17">
        <f t="shared" si="18"/>
        <v>9.7019297810192793</v>
      </c>
      <c r="AK45" s="47">
        <f t="shared" si="14"/>
        <v>10.602893665548677</v>
      </c>
      <c r="AL45" s="48">
        <f t="shared" si="15"/>
        <v>7.406831174226931</v>
      </c>
      <c r="AM45" s="17"/>
      <c r="AN45" s="51">
        <f t="shared" si="9"/>
        <v>5.5279503496970728</v>
      </c>
      <c r="AO45" s="51">
        <f t="shared" si="10"/>
        <v>6.9923675630363578</v>
      </c>
      <c r="AP45" s="79">
        <f t="shared" si="11"/>
        <v>9.6357668367929552</v>
      </c>
      <c r="AQ45" s="17"/>
      <c r="AR45" s="45"/>
      <c r="AS45" s="47">
        <f t="shared" si="3"/>
        <v>-7.9488517171275776E-3</v>
      </c>
      <c r="AT45" s="47">
        <f t="shared" si="3"/>
        <v>-8.5375810986286042E-3</v>
      </c>
      <c r="AU45" s="74">
        <f>AP45*U45</f>
        <v>3.1394128429877333E-3</v>
      </c>
      <c r="AV45" s="17"/>
    </row>
    <row r="46" spans="1:48">
      <c r="A46" s="26" t="s">
        <v>8</v>
      </c>
      <c r="B46" s="17"/>
      <c r="C46" s="17">
        <f t="shared" ref="C46:P46" si="21">C10-B10</f>
        <v>-1.9756309965363768E-3</v>
      </c>
      <c r="D46" s="17">
        <f t="shared" si="21"/>
        <v>9.3332927583506323E-4</v>
      </c>
      <c r="E46" s="17">
        <f t="shared" si="21"/>
        <v>-1.6450146621768691E-3</v>
      </c>
      <c r="F46" s="17">
        <f t="shared" si="21"/>
        <v>2.2871572944909227E-5</v>
      </c>
      <c r="G46" s="17">
        <f t="shared" si="21"/>
        <v>-1.0525286419912853E-3</v>
      </c>
      <c r="H46" s="17">
        <f t="shared" si="21"/>
        <v>-8.8671783598482691E-4</v>
      </c>
      <c r="I46" s="17">
        <f t="shared" si="21"/>
        <v>-8.5809116461579675E-4</v>
      </c>
      <c r="J46" s="17">
        <f t="shared" si="21"/>
        <v>-1.0202875503521319E-3</v>
      </c>
      <c r="K46" s="17">
        <f t="shared" si="21"/>
        <v>-4.6170916484933669E-4</v>
      </c>
      <c r="L46" s="17">
        <f t="shared" si="21"/>
        <v>-1.4930350503321206E-3</v>
      </c>
      <c r="M46" s="17">
        <f t="shared" si="21"/>
        <v>-1.5925324673224748E-3</v>
      </c>
      <c r="N46" s="17">
        <f t="shared" si="21"/>
        <v>-9.6977711672375979E-4</v>
      </c>
      <c r="O46" s="17">
        <f t="shared" si="21"/>
        <v>1.8819268279028026E-4</v>
      </c>
      <c r="P46" s="17">
        <f t="shared" si="21"/>
        <v>3.3700142344924959E-4</v>
      </c>
      <c r="Q46" s="17"/>
      <c r="R46" s="17"/>
      <c r="S46" s="47">
        <f t="shared" si="5"/>
        <v>-3.7169734519245587E-3</v>
      </c>
      <c r="T46" s="47">
        <f t="shared" si="6"/>
        <v>-3.2268057158020922E-3</v>
      </c>
      <c r="U46" s="74">
        <f t="shared" si="7"/>
        <v>-3.5301505281388253E-3</v>
      </c>
      <c r="V46" s="17"/>
      <c r="W46" s="17">
        <f t="shared" ref="W46:AI46" si="22">W10/W$3</f>
        <v>0.75498243019074252</v>
      </c>
      <c r="X46" s="17">
        <f t="shared" si="22"/>
        <v>0.78866151639565552</v>
      </c>
      <c r="Y46" s="17">
        <f t="shared" si="22"/>
        <v>0.69632144082352498</v>
      </c>
      <c r="Z46" s="17">
        <f t="shared" si="22"/>
        <v>0.73617951853200847</v>
      </c>
      <c r="AA46" s="17">
        <f t="shared" si="22"/>
        <v>0.6584971028823946</v>
      </c>
      <c r="AB46" s="17">
        <f t="shared" si="22"/>
        <v>0.72391110599053921</v>
      </c>
      <c r="AC46" s="17">
        <f t="shared" si="22"/>
        <v>0.74474924259675068</v>
      </c>
      <c r="AD46" s="17">
        <f t="shared" si="22"/>
        <v>0.76413282167466001</v>
      </c>
      <c r="AE46" s="17">
        <f t="shared" si="22"/>
        <v>0.81039672724462397</v>
      </c>
      <c r="AF46" s="17">
        <f t="shared" si="22"/>
        <v>0.83251747267795906</v>
      </c>
      <c r="AG46" s="17">
        <f t="shared" si="22"/>
        <v>0.84425733724220653</v>
      </c>
      <c r="AH46" s="17">
        <f t="shared" si="22"/>
        <v>0.75849947368999748</v>
      </c>
      <c r="AI46" s="17">
        <f t="shared" si="22"/>
        <v>0.89348056258633968</v>
      </c>
      <c r="AJ46" s="17">
        <f t="shared" si="18"/>
        <v>0.78548596335786802</v>
      </c>
      <c r="AK46" s="47">
        <f t="shared" si="14"/>
        <v>0.68535257751233114</v>
      </c>
      <c r="AL46" s="48">
        <f t="shared" si="15"/>
        <v>0.76516168622650693</v>
      </c>
      <c r="AM46" s="17"/>
      <c r="AN46" s="51">
        <f t="shared" si="9"/>
        <v>0.72642551913581099</v>
      </c>
      <c r="AO46" s="51">
        <f t="shared" si="10"/>
        <v>0.77514147403690659</v>
      </c>
      <c r="AP46" s="79">
        <f t="shared" si="11"/>
        <v>0.79993223117778367</v>
      </c>
      <c r="AQ46" s="17"/>
      <c r="AR46" s="45"/>
      <c r="AS46" s="47">
        <f t="shared" si="3"/>
        <v>-2.7001043694283248E-3</v>
      </c>
      <c r="AT46" s="47">
        <f t="shared" si="3"/>
        <v>-2.501230938977549E-3</v>
      </c>
      <c r="AU46" s="74">
        <f t="shared" si="3"/>
        <v>-2.823881188367522E-3</v>
      </c>
      <c r="AV46" s="17"/>
    </row>
    <row r="47" spans="1:48">
      <c r="A47" s="26" t="s">
        <v>35</v>
      </c>
      <c r="B47" s="17"/>
      <c r="C47" s="17">
        <f t="shared" ref="C47:P47" si="23">C11-B11</f>
        <v>-5.0603396566453913E-4</v>
      </c>
      <c r="D47" s="17">
        <f t="shared" si="23"/>
        <v>6.6857687907109081E-4</v>
      </c>
      <c r="E47" s="17">
        <f t="shared" si="23"/>
        <v>1.5087353490201034E-3</v>
      </c>
      <c r="F47" s="17">
        <f t="shared" si="23"/>
        <v>1.3259719262053975E-3</v>
      </c>
      <c r="G47" s="17">
        <f t="shared" si="23"/>
        <v>-6.1057063896769077E-4</v>
      </c>
      <c r="H47" s="17">
        <f t="shared" si="23"/>
        <v>8.2485008869274609E-4</v>
      </c>
      <c r="I47" s="17">
        <f t="shared" si="23"/>
        <v>-6.878216205571594E-4</v>
      </c>
      <c r="J47" s="17">
        <f t="shared" si="23"/>
        <v>-1.2118403980347289E-4</v>
      </c>
      <c r="K47" s="17">
        <f t="shared" si="23"/>
        <v>6.0763830378781497E-5</v>
      </c>
      <c r="L47" s="17">
        <f t="shared" si="23"/>
        <v>-7.4556817021792683E-4</v>
      </c>
      <c r="M47" s="17">
        <f t="shared" si="23"/>
        <v>6.7637465425090908E-4</v>
      </c>
      <c r="N47" s="17">
        <f t="shared" si="23"/>
        <v>2.5866720797886652E-3</v>
      </c>
      <c r="O47" s="17">
        <f t="shared" si="23"/>
        <v>-2.7608934539198951E-4</v>
      </c>
      <c r="P47" s="17">
        <f t="shared" si="23"/>
        <v>-5.2310837803553126E-4</v>
      </c>
      <c r="Q47" s="17"/>
      <c r="R47" s="17"/>
      <c r="S47" s="47">
        <f t="shared" si="5"/>
        <v>2.3866795496643618E-3</v>
      </c>
      <c r="T47" s="47">
        <f t="shared" si="6"/>
        <v>7.6608258710895299E-5</v>
      </c>
      <c r="U47" s="74">
        <f t="shared" si="7"/>
        <v>1.7182808403941267E-3</v>
      </c>
      <c r="V47" s="17"/>
      <c r="W47" s="17">
        <f t="shared" ref="W47:AI47" si="24">W11/W$3</f>
        <v>4.9575094074620489</v>
      </c>
      <c r="X47" s="17">
        <f t="shared" si="24"/>
        <v>6.4083663723781026</v>
      </c>
      <c r="Y47" s="17">
        <f t="shared" si="24"/>
        <v>6.0395813540325456</v>
      </c>
      <c r="Z47" s="17">
        <f t="shared" si="24"/>
        <v>5.8587787637237616</v>
      </c>
      <c r="AA47" s="17">
        <f t="shared" si="24"/>
        <v>6.5616270740654379</v>
      </c>
      <c r="AB47" s="17">
        <f t="shared" si="24"/>
        <v>6.9502726094253315</v>
      </c>
      <c r="AC47" s="17">
        <f t="shared" si="24"/>
        <v>5.4242153282179473</v>
      </c>
      <c r="AD47" s="17">
        <f t="shared" si="24"/>
        <v>5.2899226998375255</v>
      </c>
      <c r="AE47" s="17">
        <f t="shared" si="24"/>
        <v>5.2983712744225233</v>
      </c>
      <c r="AF47" s="17">
        <f t="shared" si="24"/>
        <v>4.411755528077137</v>
      </c>
      <c r="AG47" s="17">
        <f t="shared" si="24"/>
        <v>3.8280801765882759</v>
      </c>
      <c r="AH47" s="17">
        <f t="shared" si="24"/>
        <v>5.1254038394488113</v>
      </c>
      <c r="AI47" s="17">
        <f t="shared" si="24"/>
        <v>5.6016635037442475</v>
      </c>
      <c r="AJ47" s="17">
        <f t="shared" si="18"/>
        <v>6.0647684066323055</v>
      </c>
      <c r="AK47" s="47">
        <f t="shared" si="14"/>
        <v>6.3287330956622299</v>
      </c>
      <c r="AL47" s="48">
        <f t="shared" si="15"/>
        <v>5.6099366289145491</v>
      </c>
      <c r="AM47" s="17"/>
      <c r="AN47" s="51">
        <f t="shared" si="9"/>
        <v>6.1293559301812053</v>
      </c>
      <c r="AO47" s="51">
        <f t="shared" si="10"/>
        <v>5.4749074879960933</v>
      </c>
      <c r="AP47" s="79">
        <f t="shared" si="11"/>
        <v>5.2267340916921681</v>
      </c>
      <c r="AQ47" s="17"/>
      <c r="AR47" s="45"/>
      <c r="AS47" s="47">
        <f t="shared" si="3"/>
        <v>1.4628808451177465E-2</v>
      </c>
      <c r="AT47" s="47">
        <f t="shared" si="3"/>
        <v>4.1942312925862262E-4</v>
      </c>
      <c r="AU47" s="74">
        <f t="shared" si="3"/>
        <v>8.9809970475894507E-3</v>
      </c>
      <c r="AV47" s="17"/>
    </row>
    <row r="48" spans="1:48">
      <c r="A48" s="26" t="s">
        <v>10</v>
      </c>
      <c r="B48" s="17"/>
      <c r="C48" s="17">
        <f t="shared" ref="C48:P48" si="25">C12-B12</f>
        <v>-1.5107599018061857E-4</v>
      </c>
      <c r="D48" s="17">
        <f t="shared" si="25"/>
        <v>3.2853891228072293E-4</v>
      </c>
      <c r="E48" s="17">
        <f t="shared" si="25"/>
        <v>-9.276661669873551E-4</v>
      </c>
      <c r="F48" s="17">
        <f t="shared" si="25"/>
        <v>-1.7606200852302249E-3</v>
      </c>
      <c r="G48" s="17">
        <f t="shared" si="25"/>
        <v>7.4270360128267897E-4</v>
      </c>
      <c r="H48" s="17">
        <f t="shared" si="25"/>
        <v>-1.8385256420205918E-3</v>
      </c>
      <c r="I48" s="17">
        <f t="shared" si="25"/>
        <v>-6.4002527846942874E-4</v>
      </c>
      <c r="J48" s="17">
        <f t="shared" si="25"/>
        <v>-1.3905147608610224E-4</v>
      </c>
      <c r="K48" s="17">
        <f t="shared" si="25"/>
        <v>8.9524121336367717E-4</v>
      </c>
      <c r="L48" s="17">
        <f t="shared" si="25"/>
        <v>-6.0759319576299438E-4</v>
      </c>
      <c r="M48" s="17">
        <f t="shared" si="25"/>
        <v>-2.3057824654647823E-3</v>
      </c>
      <c r="N48" s="17">
        <f t="shared" si="25"/>
        <v>-1.0575245837920518E-3</v>
      </c>
      <c r="O48" s="17">
        <f t="shared" si="25"/>
        <v>-8.3269799435448967E-4</v>
      </c>
      <c r="P48" s="17">
        <f t="shared" si="25"/>
        <v>-2.8321495105930114E-4</v>
      </c>
      <c r="Q48" s="17"/>
      <c r="R48" s="17"/>
      <c r="S48" s="47">
        <f t="shared" si="5"/>
        <v>-1.7681197288347966E-3</v>
      </c>
      <c r="T48" s="47">
        <f t="shared" si="6"/>
        <v>-1.7223611832124456E-3</v>
      </c>
      <c r="U48" s="74">
        <f t="shared" si="7"/>
        <v>-5.0868131904336193E-3</v>
      </c>
      <c r="V48" s="17"/>
      <c r="W48" s="17">
        <f t="shared" ref="W48:AI48" si="26">W12/W$3</f>
        <v>0.55765515956467548</v>
      </c>
      <c r="X48" s="17">
        <f t="shared" si="26"/>
        <v>0.53103975279415194</v>
      </c>
      <c r="Y48" s="17">
        <f t="shared" si="26"/>
        <v>0.50307984540700557</v>
      </c>
      <c r="Z48" s="17">
        <f t="shared" si="26"/>
        <v>0.45852988457911914</v>
      </c>
      <c r="AA48" s="17">
        <f t="shared" si="26"/>
        <v>0.47729984862846181</v>
      </c>
      <c r="AB48" s="17">
        <f t="shared" si="26"/>
        <v>0.43712264360110065</v>
      </c>
      <c r="AC48" s="17">
        <f t="shared" si="26"/>
        <v>0.50022242655413252</v>
      </c>
      <c r="AD48" s="17">
        <f t="shared" si="26"/>
        <v>0.48789036906146621</v>
      </c>
      <c r="AE48" s="17">
        <f t="shared" si="26"/>
        <v>0.47885449543720066</v>
      </c>
      <c r="AF48" s="17">
        <f t="shared" si="26"/>
        <v>0.46901552095971732</v>
      </c>
      <c r="AG48" s="17">
        <f t="shared" si="26"/>
        <v>0.47834285557862793</v>
      </c>
      <c r="AH48" s="17">
        <f t="shared" si="26"/>
        <v>0.38201678651947757</v>
      </c>
      <c r="AI48" s="17">
        <f t="shared" si="26"/>
        <v>0.44588835285320372</v>
      </c>
      <c r="AJ48" s="17">
        <f t="shared" si="18"/>
        <v>0.47331129503889491</v>
      </c>
      <c r="AK48" s="47">
        <f t="shared" si="14"/>
        <v>0.42544682293933034</v>
      </c>
      <c r="AL48" s="48">
        <f t="shared" si="15"/>
        <v>0.47371440396777087</v>
      </c>
      <c r="AM48" s="17"/>
      <c r="AN48" s="51">
        <f t="shared" si="9"/>
        <v>0.49412118909575237</v>
      </c>
      <c r="AO48" s="51">
        <f t="shared" si="10"/>
        <v>0.47462109112272344</v>
      </c>
      <c r="AP48" s="79">
        <f t="shared" si="11"/>
        <v>0.44567027231487533</v>
      </c>
      <c r="AQ48" s="17"/>
      <c r="AR48" s="45"/>
      <c r="AS48" s="47">
        <f t="shared" si="3"/>
        <v>-8.7366542287550895E-4</v>
      </c>
      <c r="AT48" s="47">
        <f t="shared" si="3"/>
        <v>-8.1746894408371595E-4</v>
      </c>
      <c r="AU48" s="74">
        <f t="shared" si="3"/>
        <v>-2.267041419795451E-3</v>
      </c>
      <c r="AV48" s="17"/>
    </row>
    <row r="49" spans="1:48">
      <c r="A49" s="26" t="s">
        <v>11</v>
      </c>
      <c r="B49" s="17"/>
      <c r="C49" s="17">
        <f t="shared" ref="C49:P49" si="27">C13-B13</f>
        <v>-4.2030306879823828E-4</v>
      </c>
      <c r="D49" s="17">
        <f t="shared" si="27"/>
        <v>-7.822882410142961E-4</v>
      </c>
      <c r="E49" s="17">
        <f t="shared" si="27"/>
        <v>-7.0278996066538112E-4</v>
      </c>
      <c r="F49" s="17">
        <f t="shared" si="27"/>
        <v>-1.8727028238040445E-5</v>
      </c>
      <c r="G49" s="17">
        <f t="shared" si="27"/>
        <v>1.846998774260181E-4</v>
      </c>
      <c r="H49" s="17">
        <f t="shared" si="27"/>
        <v>-6.0757915673381215E-4</v>
      </c>
      <c r="I49" s="17">
        <f t="shared" si="27"/>
        <v>-1.5289366639991211E-4</v>
      </c>
      <c r="J49" s="17">
        <f t="shared" si="27"/>
        <v>-5.3968533298653963E-4</v>
      </c>
      <c r="K49" s="17">
        <f t="shared" si="27"/>
        <v>-2.5946584176114468E-4</v>
      </c>
      <c r="L49" s="17">
        <f t="shared" si="27"/>
        <v>-4.3033875453132734E-4</v>
      </c>
      <c r="M49" s="17">
        <f t="shared" si="27"/>
        <v>1.4831972972602532E-4</v>
      </c>
      <c r="N49" s="17">
        <f t="shared" si="27"/>
        <v>-4.7088714046642811E-5</v>
      </c>
      <c r="O49" s="17">
        <f t="shared" si="27"/>
        <v>4.1425325649370112E-4</v>
      </c>
      <c r="P49" s="17">
        <f t="shared" si="27"/>
        <v>-5.9739696823072697E-4</v>
      </c>
      <c r="Q49" s="17"/>
      <c r="R49" s="17"/>
      <c r="S49" s="47">
        <f t="shared" si="5"/>
        <v>-1.7394084212899378E-3</v>
      </c>
      <c r="T49" s="47">
        <f t="shared" si="6"/>
        <v>-1.5596239978814086E-3</v>
      </c>
      <c r="U49" s="74">
        <f t="shared" si="7"/>
        <v>-5.1225145058897067E-4</v>
      </c>
      <c r="V49" s="17"/>
      <c r="W49" s="17">
        <f t="shared" ref="W49:AI49" si="28">W13/W$3</f>
        <v>0.34731256890535217</v>
      </c>
      <c r="X49" s="17">
        <f t="shared" si="28"/>
        <v>0.36188499702327265</v>
      </c>
      <c r="Y49" s="17">
        <f t="shared" si="28"/>
        <v>0.47451356975899717</v>
      </c>
      <c r="Z49" s="17">
        <f t="shared" si="28"/>
        <v>0.55788859448649253</v>
      </c>
      <c r="AA49" s="17">
        <f t="shared" si="28"/>
        <v>0.54777155873026595</v>
      </c>
      <c r="AB49" s="17">
        <f t="shared" si="28"/>
        <v>0.48930665126460987</v>
      </c>
      <c r="AC49" s="17">
        <f t="shared" si="28"/>
        <v>0.58117511714388326</v>
      </c>
      <c r="AD49" s="17">
        <f t="shared" si="28"/>
        <v>0.58109937479507101</v>
      </c>
      <c r="AE49" s="17">
        <f t="shared" si="28"/>
        <v>0.67192163009486461</v>
      </c>
      <c r="AF49" s="17">
        <f t="shared" si="28"/>
        <v>0.75639086011281997</v>
      </c>
      <c r="AG49" s="17">
        <f t="shared" si="28"/>
        <v>0.99146886393263212</v>
      </c>
      <c r="AH49" s="17">
        <f t="shared" si="28"/>
        <v>0.62142424200680502</v>
      </c>
      <c r="AI49" s="17">
        <f t="shared" si="28"/>
        <v>0.67709073883496051</v>
      </c>
      <c r="AJ49" s="17">
        <f t="shared" si="18"/>
        <v>0.60142852181528306</v>
      </c>
      <c r="AK49" s="47">
        <f t="shared" si="14"/>
        <v>0.73931557262078229</v>
      </c>
      <c r="AL49" s="48">
        <f t="shared" si="15"/>
        <v>0.59999952410173951</v>
      </c>
      <c r="AM49" s="17"/>
      <c r="AN49" s="51">
        <f t="shared" si="9"/>
        <v>0.46311299002816503</v>
      </c>
      <c r="AO49" s="51">
        <f t="shared" si="10"/>
        <v>0.61597872668224984</v>
      </c>
      <c r="AP49" s="79">
        <f t="shared" si="11"/>
        <v>0.73118646655388053</v>
      </c>
      <c r="AQ49" s="17"/>
      <c r="AR49" s="45"/>
      <c r="AS49" s="47">
        <f t="shared" si="3"/>
        <v>-8.0554263486375328E-4</v>
      </c>
      <c r="AT49" s="47">
        <f t="shared" si="3"/>
        <v>-9.6069520431806997E-4</v>
      </c>
      <c r="AU49" s="74">
        <f t="shared" si="3"/>
        <v>-3.7455132814324921E-4</v>
      </c>
      <c r="AV49" s="17"/>
    </row>
    <row r="50" spans="1:48">
      <c r="A50" s="26" t="s">
        <v>12</v>
      </c>
      <c r="B50" s="17"/>
      <c r="C50" s="17">
        <f t="shared" ref="C50:P50" si="29">C14-B14</f>
        <v>7.6433086733104089E-5</v>
      </c>
      <c r="D50" s="17">
        <f t="shared" si="29"/>
        <v>-2.3116067559311032E-3</v>
      </c>
      <c r="E50" s="17">
        <f t="shared" si="29"/>
        <v>-3.438611049482055E-4</v>
      </c>
      <c r="F50" s="17">
        <f t="shared" si="29"/>
        <v>-6.296431729887475E-4</v>
      </c>
      <c r="G50" s="17">
        <f t="shared" si="29"/>
        <v>9.9392042698775822E-4</v>
      </c>
      <c r="H50" s="17">
        <f t="shared" si="29"/>
        <v>-9.7365621469134786E-4</v>
      </c>
      <c r="I50" s="17">
        <f t="shared" si="29"/>
        <v>-3.2584692260831036E-3</v>
      </c>
      <c r="J50" s="17">
        <f t="shared" si="29"/>
        <v>2.7445233728344044E-4</v>
      </c>
      <c r="K50" s="17">
        <f t="shared" si="29"/>
        <v>-7.4488898519368095E-4</v>
      </c>
      <c r="L50" s="17">
        <f t="shared" si="29"/>
        <v>-7.0960079232137985E-4</v>
      </c>
      <c r="M50" s="17">
        <f t="shared" si="29"/>
        <v>3.2178266490245737E-4</v>
      </c>
      <c r="N50" s="17">
        <f t="shared" si="29"/>
        <v>5.6990989464014014E-5</v>
      </c>
      <c r="O50" s="17">
        <f t="shared" si="29"/>
        <v>-7.918574037904854E-4</v>
      </c>
      <c r="P50" s="17">
        <f t="shared" si="29"/>
        <v>-6.7273201647425306E-4</v>
      </c>
      <c r="Q50" s="17"/>
      <c r="R50" s="17"/>
      <c r="S50" s="47">
        <f t="shared" si="5"/>
        <v>-2.2147575201471939E-3</v>
      </c>
      <c r="T50" s="47">
        <f t="shared" si="6"/>
        <v>-4.7025620886846919E-3</v>
      </c>
      <c r="U50" s="74">
        <f t="shared" si="7"/>
        <v>-1.7954165582196469E-3</v>
      </c>
      <c r="V50" s="17"/>
      <c r="W50" s="17">
        <f t="shared" ref="W50:AI50" si="30">W14/W$3</f>
        <v>1.3885223938148499</v>
      </c>
      <c r="X50" s="17">
        <f t="shared" si="30"/>
        <v>1.7612683749390698</v>
      </c>
      <c r="Y50" s="17">
        <f t="shared" si="30"/>
        <v>2.7961995656103933</v>
      </c>
      <c r="Z50" s="17">
        <f t="shared" si="30"/>
        <v>2.6734050770752149</v>
      </c>
      <c r="AA50" s="17">
        <f t="shared" si="30"/>
        <v>2.2414101034002307</v>
      </c>
      <c r="AB50" s="17">
        <f t="shared" si="30"/>
        <v>1.9708670398529353</v>
      </c>
      <c r="AC50" s="17">
        <f t="shared" si="30"/>
        <v>2.0016919107848179</v>
      </c>
      <c r="AD50" s="17">
        <f t="shared" si="30"/>
        <v>2.7059481082777528</v>
      </c>
      <c r="AE50" s="17">
        <f t="shared" si="30"/>
        <v>2.6941829020401107</v>
      </c>
      <c r="AF50" s="17">
        <f t="shared" si="30"/>
        <v>2.7501955157224849</v>
      </c>
      <c r="AG50" s="17">
        <f t="shared" si="30"/>
        <v>2.925878524537743</v>
      </c>
      <c r="AH50" s="17">
        <f t="shared" si="30"/>
        <v>2.9135419960278135</v>
      </c>
      <c r="AI50" s="17">
        <f t="shared" si="30"/>
        <v>2.8704425086138885</v>
      </c>
      <c r="AJ50" s="17">
        <f t="shared" si="18"/>
        <v>2.995494629597502</v>
      </c>
      <c r="AK50" s="47">
        <f t="shared" si="14"/>
        <v>3.2213759395418098</v>
      </c>
      <c r="AL50" s="48">
        <f t="shared" si="15"/>
        <v>2.5273616393224412</v>
      </c>
      <c r="AM50" s="17"/>
      <c r="AN50" s="51">
        <f t="shared" si="9"/>
        <v>2.1386120924487821</v>
      </c>
      <c r="AO50" s="51">
        <f t="shared" si="10"/>
        <v>2.4245770953356205</v>
      </c>
      <c r="AP50" s="79">
        <f t="shared" si="11"/>
        <v>2.9461548523402072</v>
      </c>
      <c r="AQ50" s="17"/>
      <c r="AR50" s="45"/>
      <c r="AS50" s="47">
        <f t="shared" si="3"/>
        <v>-4.7365072144286658E-3</v>
      </c>
      <c r="AT50" s="47">
        <f t="shared" si="3"/>
        <v>-1.1401724329618539E-2</v>
      </c>
      <c r="AU50" s="74">
        <f>AP50*U50</f>
        <v>-5.2895752049707673E-3</v>
      </c>
      <c r="AV50" s="17"/>
    </row>
    <row r="51" spans="1:48">
      <c r="A51" s="26" t="s">
        <v>13</v>
      </c>
      <c r="B51" s="17"/>
      <c r="C51" s="17">
        <f t="shared" ref="C51:P51" si="31">C15-B15</f>
        <v>-2.7222929741682229E-3</v>
      </c>
      <c r="D51" s="17">
        <f t="shared" si="31"/>
        <v>1.3352488038466184E-3</v>
      </c>
      <c r="E51" s="17">
        <f t="shared" si="31"/>
        <v>-3.0292748356035987E-4</v>
      </c>
      <c r="F51" s="17">
        <f t="shared" si="31"/>
        <v>-5.2102189166443602E-3</v>
      </c>
      <c r="G51" s="17">
        <f t="shared" si="31"/>
        <v>-3.0279594604227904E-3</v>
      </c>
      <c r="H51" s="17">
        <f t="shared" si="31"/>
        <v>-1.2868776363847423E-5</v>
      </c>
      <c r="I51" s="17">
        <f t="shared" si="31"/>
        <v>-7.7691779385384921E-4</v>
      </c>
      <c r="J51" s="17">
        <f t="shared" si="31"/>
        <v>-1.4916570908410885E-3</v>
      </c>
      <c r="K51" s="17">
        <f t="shared" si="31"/>
        <v>-1.7886103714295342E-3</v>
      </c>
      <c r="L51" s="17">
        <f t="shared" si="31"/>
        <v>7.656329449643208E-4</v>
      </c>
      <c r="M51" s="17">
        <f t="shared" si="31"/>
        <v>4.1125635254228923E-4</v>
      </c>
      <c r="N51" s="17">
        <f t="shared" si="31"/>
        <v>-1.3435462816234079E-3</v>
      </c>
      <c r="O51" s="17">
        <f t="shared" si="31"/>
        <v>-8.6190565732498919E-4</v>
      </c>
      <c r="P51" s="17">
        <f t="shared" si="31"/>
        <v>1.2624841396868727E-3</v>
      </c>
      <c r="Q51" s="17"/>
      <c r="R51" s="17"/>
      <c r="S51" s="47">
        <f t="shared" si="5"/>
        <v>-9.928150030949115E-3</v>
      </c>
      <c r="T51" s="47">
        <f t="shared" si="6"/>
        <v>-4.0700540324883194E-3</v>
      </c>
      <c r="U51" s="74">
        <f t="shared" si="7"/>
        <v>2.339214982450856E-4</v>
      </c>
      <c r="V51" s="17"/>
      <c r="W51" s="17">
        <f t="shared" ref="W51:AI51" si="32">W15/W$3</f>
        <v>1.0661246081187346</v>
      </c>
      <c r="X51" s="17">
        <f t="shared" si="32"/>
        <v>1.1307314998537721</v>
      </c>
      <c r="Y51" s="17">
        <f t="shared" si="32"/>
        <v>1.4125135788004457</v>
      </c>
      <c r="Z51" s="17">
        <f t="shared" si="32"/>
        <v>1.4754791191519088</v>
      </c>
      <c r="AA51" s="17">
        <f t="shared" si="32"/>
        <v>1.8591787607743042</v>
      </c>
      <c r="AB51" s="17">
        <f t="shared" si="32"/>
        <v>1.4819811708804362</v>
      </c>
      <c r="AC51" s="17">
        <f t="shared" si="32"/>
        <v>1.8942232208017991</v>
      </c>
      <c r="AD51" s="17">
        <f t="shared" si="32"/>
        <v>2.118730463321548</v>
      </c>
      <c r="AE51" s="17">
        <f t="shared" si="32"/>
        <v>2.5720708484648651</v>
      </c>
      <c r="AF51" s="17">
        <f t="shared" si="32"/>
        <v>2.5951830242354981</v>
      </c>
      <c r="AG51" s="17">
        <f t="shared" si="32"/>
        <v>2.6771453683721416</v>
      </c>
      <c r="AH51" s="17">
        <f t="shared" si="32"/>
        <v>1.8809995497021823</v>
      </c>
      <c r="AI51" s="17">
        <f t="shared" si="32"/>
        <v>1.475114804152927</v>
      </c>
      <c r="AJ51" s="17">
        <f t="shared" si="18"/>
        <v>1.5075353829950076</v>
      </c>
      <c r="AK51" s="47">
        <f t="shared" si="14"/>
        <v>1.422816868950749</v>
      </c>
      <c r="AL51" s="48">
        <f t="shared" si="15"/>
        <v>1.7713218845717547</v>
      </c>
      <c r="AM51" s="17"/>
      <c r="AN51" s="51">
        <f t="shared" si="9"/>
        <v>1.4043347895966001</v>
      </c>
      <c r="AO51" s="51">
        <f t="shared" si="10"/>
        <v>2.1324377455408294</v>
      </c>
      <c r="AP51" s="79">
        <f t="shared" si="11"/>
        <v>1.9264658330680842</v>
      </c>
      <c r="AQ51" s="17"/>
      <c r="AR51" s="45"/>
      <c r="AS51" s="47">
        <f t="shared" si="3"/>
        <v>-1.3942446484796403E-2</v>
      </c>
      <c r="AT51" s="47">
        <f t="shared" si="3"/>
        <v>-8.6791368452687531E-3</v>
      </c>
      <c r="AU51" s="74">
        <f t="shared" si="3"/>
        <v>4.5064177398925322E-4</v>
      </c>
      <c r="AV51" s="17"/>
    </row>
    <row r="52" spans="1:48">
      <c r="A52" s="16" t="s">
        <v>14</v>
      </c>
      <c r="B52" s="17"/>
      <c r="C52" s="17">
        <f t="shared" ref="C52:P52" si="33">C16-B16</f>
        <v>-6.1177251160763214E-4</v>
      </c>
      <c r="D52" s="17">
        <f t="shared" si="33"/>
        <v>2.0278474103370327E-4</v>
      </c>
      <c r="E52" s="17">
        <f t="shared" si="33"/>
        <v>-1.493173532241673E-4</v>
      </c>
      <c r="F52" s="17">
        <f t="shared" si="33"/>
        <v>-7.9104817191510924E-4</v>
      </c>
      <c r="G52" s="17">
        <f t="shared" si="33"/>
        <v>-2.6588768401243808E-6</v>
      </c>
      <c r="H52" s="17">
        <f t="shared" si="33"/>
        <v>-1.1974156968148938E-3</v>
      </c>
      <c r="I52" s="17">
        <f t="shared" si="33"/>
        <v>1.6487734132395382E-4</v>
      </c>
      <c r="J52" s="17">
        <f t="shared" si="33"/>
        <v>-5.7929829578532615E-4</v>
      </c>
      <c r="K52" s="17">
        <f t="shared" si="33"/>
        <v>-3.6636386327968794E-4</v>
      </c>
      <c r="L52" s="17">
        <f t="shared" si="33"/>
        <v>-1.0957681308288955E-4</v>
      </c>
      <c r="M52" s="17">
        <f t="shared" si="33"/>
        <v>1.1352874855348645E-4</v>
      </c>
      <c r="N52" s="17">
        <f t="shared" si="33"/>
        <v>-8.4596820025766408E-5</v>
      </c>
      <c r="O52" s="17">
        <f t="shared" si="33"/>
        <v>4.6970474186216788E-4</v>
      </c>
      <c r="P52" s="17">
        <f t="shared" si="33"/>
        <v>1.0006517534445411E-4</v>
      </c>
      <c r="Q52" s="17"/>
      <c r="R52" s="17"/>
      <c r="S52" s="47">
        <f t="shared" si="5"/>
        <v>-1.3520121725533298E-3</v>
      </c>
      <c r="T52" s="47">
        <f t="shared" si="6"/>
        <v>-1.9782005145559541E-3</v>
      </c>
      <c r="U52" s="74">
        <f t="shared" si="7"/>
        <v>4.8912503265145248E-4</v>
      </c>
      <c r="V52" s="17"/>
      <c r="W52" s="17">
        <f t="shared" ref="W52:AH52" si="34">W16/W$3</f>
        <v>0.62338153393268336</v>
      </c>
      <c r="X52" s="17">
        <f t="shared" si="34"/>
        <v>0.49522171316564745</v>
      </c>
      <c r="Y52" s="17">
        <f t="shared" si="34"/>
        <v>0.69370694648647779</v>
      </c>
      <c r="Z52" s="17">
        <f t="shared" si="34"/>
        <v>0.75752762150289998</v>
      </c>
      <c r="AA52" s="17">
        <f t="shared" si="34"/>
        <v>0.3846530816719137</v>
      </c>
      <c r="AB52" s="17">
        <f t="shared" si="34"/>
        <v>0.37419539089471693</v>
      </c>
      <c r="AC52" s="17">
        <f t="shared" si="34"/>
        <v>0.75848085694857248</v>
      </c>
      <c r="AD52" s="17">
        <f t="shared" si="34"/>
        <v>0.9028300042547811</v>
      </c>
      <c r="AE52" s="17">
        <f t="shared" si="34"/>
        <v>1.6174670878773929</v>
      </c>
      <c r="AF52" s="17">
        <f t="shared" si="34"/>
        <v>1.7545342526388288</v>
      </c>
      <c r="AG52" s="17">
        <f t="shared" si="34"/>
        <v>1.6478726660544842</v>
      </c>
      <c r="AH52" s="17">
        <f t="shared" si="34"/>
        <v>1.1227665048818603</v>
      </c>
      <c r="AI52" s="17"/>
      <c r="AJ52" s="17">
        <f t="shared" si="18"/>
        <v>0.86514451356892219</v>
      </c>
      <c r="AK52" s="47"/>
      <c r="AL52" s="48">
        <f t="shared" si="15"/>
        <v>0.92290632106762927</v>
      </c>
      <c r="AM52" s="17"/>
      <c r="AN52" s="51">
        <f t="shared" si="9"/>
        <v>0.55478104794238992</v>
      </c>
      <c r="AO52" s="51">
        <f t="shared" si="10"/>
        <v>1.0815015185228585</v>
      </c>
      <c r="AP52" s="79">
        <f t="shared" si="11"/>
        <v>1.347579484286024</v>
      </c>
      <c r="AQ52" s="17"/>
      <c r="AR52" s="45"/>
      <c r="AS52" s="47">
        <f t="shared" si="3"/>
        <v>-7.500707299200036E-4</v>
      </c>
      <c r="AT52" s="47">
        <f t="shared" si="3"/>
        <v>-2.1394268604349644E-3</v>
      </c>
      <c r="AU52" s="74">
        <f t="shared" si="3"/>
        <v>6.59134859251829E-4</v>
      </c>
      <c r="AV52" s="17"/>
    </row>
    <row r="53" spans="1:48">
      <c r="A53" s="16" t="s">
        <v>15</v>
      </c>
      <c r="B53" s="17"/>
      <c r="C53" s="17">
        <f t="shared" ref="C53:P53" si="35">C17-B17</f>
        <v>3.3652110446621628E-3</v>
      </c>
      <c r="D53" s="17">
        <f t="shared" si="35"/>
        <v>-1.7012782497981757E-3</v>
      </c>
      <c r="E53" s="17">
        <f t="shared" si="35"/>
        <v>3.3048365752420816E-4</v>
      </c>
      <c r="F53" s="17">
        <f t="shared" si="35"/>
        <v>-2.652748565012894E-4</v>
      </c>
      <c r="G53" s="17">
        <f t="shared" si="35"/>
        <v>-2.9916426624363411E-4</v>
      </c>
      <c r="H53" s="17">
        <f t="shared" si="35"/>
        <v>-5.4579500527873401E-4</v>
      </c>
      <c r="I53" s="17">
        <f t="shared" si="35"/>
        <v>-1.2655019055396038E-3</v>
      </c>
      <c r="J53" s="17">
        <f t="shared" si="35"/>
        <v>-4.168022833994367E-4</v>
      </c>
      <c r="K53" s="17">
        <f t="shared" si="35"/>
        <v>6.0566981960609965E-4</v>
      </c>
      <c r="L53" s="17">
        <f t="shared" si="35"/>
        <v>-6.1185607831931721E-4</v>
      </c>
      <c r="M53" s="17">
        <f t="shared" si="35"/>
        <v>2.2808572482429894E-3</v>
      </c>
      <c r="N53" s="17">
        <f t="shared" si="35"/>
        <v>-3.3303101083216949E-4</v>
      </c>
      <c r="O53" s="17">
        <f t="shared" si="35"/>
        <v>5.0866259870384171E-4</v>
      </c>
      <c r="P53" s="17">
        <f t="shared" si="35"/>
        <v>1.6178167862484875E-4</v>
      </c>
      <c r="Q53" s="17"/>
      <c r="R53" s="17"/>
      <c r="S53" s="47">
        <f t="shared" si="5"/>
        <v>1.4299773296432717E-3</v>
      </c>
      <c r="T53" s="47">
        <f t="shared" si="6"/>
        <v>-1.6224293746116749E-3</v>
      </c>
      <c r="U53" s="74">
        <f t="shared" si="7"/>
        <v>2.0064144364201932E-3</v>
      </c>
      <c r="V53" s="17"/>
      <c r="W53" s="17">
        <f t="shared" ref="W53:AH53" si="36">W17/W$3</f>
        <v>0.68481376596009269</v>
      </c>
      <c r="X53" s="17">
        <f t="shared" si="36"/>
        <v>0.49513366994269903</v>
      </c>
      <c r="Y53" s="17">
        <f t="shared" si="36"/>
        <v>0.4968290777336441</v>
      </c>
      <c r="Z53" s="17">
        <f t="shared" si="36"/>
        <v>0.43524613340736801</v>
      </c>
      <c r="AA53" s="17">
        <f t="shared" si="36"/>
        <v>0.41273311305288646</v>
      </c>
      <c r="AB53" s="17">
        <f t="shared" si="36"/>
        <v>0.4363388742566412</v>
      </c>
      <c r="AC53" s="17">
        <f t="shared" si="36"/>
        <v>0.43741217867727811</v>
      </c>
      <c r="AD53" s="17">
        <f t="shared" si="36"/>
        <v>0.44389752241057029</v>
      </c>
      <c r="AE53" s="17">
        <f t="shared" si="36"/>
        <v>0.49755510649174162</v>
      </c>
      <c r="AF53" s="17">
        <f t="shared" si="36"/>
        <v>0.45832304590541573</v>
      </c>
      <c r="AG53" s="17">
        <f t="shared" si="36"/>
        <v>0.44041265009301539</v>
      </c>
      <c r="AH53" s="17">
        <f t="shared" si="36"/>
        <v>0.35933622543213001</v>
      </c>
      <c r="AI53" s="17">
        <f>AI17/AI$3</f>
        <v>0.33806019044045921</v>
      </c>
      <c r="AJ53" s="17">
        <f t="shared" si="18"/>
        <v>0.33997819534608592</v>
      </c>
      <c r="AK53" s="47">
        <f>AK17/AK$3</f>
        <v>0.33867314385495112</v>
      </c>
      <c r="AL53" s="48">
        <f t="shared" si="15"/>
        <v>0.44098285953366528</v>
      </c>
      <c r="AM53" s="17"/>
      <c r="AN53" s="51">
        <f t="shared" si="9"/>
        <v>0.49351577239222194</v>
      </c>
      <c r="AO53" s="51">
        <f t="shared" si="10"/>
        <v>0.45470534554832936</v>
      </c>
      <c r="AP53" s="79">
        <f t="shared" si="11"/>
        <v>0.37913057517867621</v>
      </c>
      <c r="AQ53" s="17"/>
      <c r="AR53" s="45"/>
      <c r="AS53" s="47">
        <f t="shared" si="3"/>
        <v>7.0571636634226621E-4</v>
      </c>
      <c r="AT53" s="47">
        <f t="shared" si="3"/>
        <v>-7.377273094105615E-4</v>
      </c>
      <c r="AU53" s="74">
        <f t="shared" si="3"/>
        <v>7.606930593267873E-4</v>
      </c>
      <c r="AV53" s="17"/>
    </row>
    <row r="54" spans="1:48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47"/>
      <c r="T54" s="47"/>
      <c r="U54" s="74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7"/>
      <c r="AL54" s="17"/>
      <c r="AM54" s="17"/>
      <c r="AN54" s="51"/>
      <c r="AO54" s="51"/>
      <c r="AP54" s="79"/>
      <c r="AQ54" s="17"/>
      <c r="AR54" s="45"/>
      <c r="AS54" s="47"/>
      <c r="AT54" s="47"/>
      <c r="AU54" s="74"/>
      <c r="AV54" s="17"/>
    </row>
    <row r="55" spans="1:48">
      <c r="A55" s="16" t="s">
        <v>36</v>
      </c>
      <c r="B55" s="17"/>
      <c r="C55" s="17">
        <f t="shared" ref="C55:P55" si="37">C19-B19</f>
        <v>6.6700398953424382E-5</v>
      </c>
      <c r="D55" s="17">
        <f t="shared" si="37"/>
        <v>9.0310874376224332E-5</v>
      </c>
      <c r="E55" s="17">
        <f t="shared" si="37"/>
        <v>6.1231492929241654E-4</v>
      </c>
      <c r="F55" s="17">
        <f t="shared" si="37"/>
        <v>1.1298953157681119E-5</v>
      </c>
      <c r="G55" s="17">
        <f t="shared" si="37"/>
        <v>-7.089792082153705E-4</v>
      </c>
      <c r="H55" s="17">
        <f t="shared" si="37"/>
        <v>-4.7977053342085916E-4</v>
      </c>
      <c r="I55" s="17">
        <f t="shared" si="37"/>
        <v>7.8814535210595818E-4</v>
      </c>
      <c r="J55" s="17">
        <f t="shared" si="37"/>
        <v>4.3979341962554173E-4</v>
      </c>
      <c r="K55" s="17">
        <f t="shared" si="37"/>
        <v>-3.529780004250041E-4</v>
      </c>
      <c r="L55" s="17">
        <f t="shared" si="37"/>
        <v>3.9106792012260153E-4</v>
      </c>
      <c r="M55" s="17">
        <f t="shared" si="37"/>
        <v>-1.278125470067061E-3</v>
      </c>
      <c r="N55" s="17">
        <f t="shared" si="37"/>
        <v>-1.2536917241149715E-4</v>
      </c>
      <c r="O55" s="17">
        <f t="shared" si="37"/>
        <v>-5.8357376794121235E-4</v>
      </c>
      <c r="P55" s="17">
        <f t="shared" si="37"/>
        <v>2.0459192794968373E-4</v>
      </c>
      <c r="Q55" s="17"/>
      <c r="R55" s="17"/>
      <c r="S55" s="47">
        <f>G19-B19</f>
        <v>7.1645947564375877E-5</v>
      </c>
      <c r="T55" s="47">
        <f>K19-G19</f>
        <v>3.9519023788563666E-4</v>
      </c>
      <c r="U55" s="74">
        <f>P19-K19</f>
        <v>-1.3914085623474852E-3</v>
      </c>
      <c r="V55" s="17"/>
      <c r="W55" s="17">
        <f t="shared" ref="W55:AK55" si="38">W19/W$3</f>
        <v>1.5170613009785783</v>
      </c>
      <c r="X55" s="17">
        <f t="shared" si="38"/>
        <v>1.621035445888364</v>
      </c>
      <c r="Y55" s="17">
        <f t="shared" si="38"/>
        <v>1.7351461608278027</v>
      </c>
      <c r="Z55" s="17">
        <f t="shared" si="38"/>
        <v>1.4273324980770588</v>
      </c>
      <c r="AA55" s="17">
        <f t="shared" si="38"/>
        <v>1.3179373806545072</v>
      </c>
      <c r="AB55" s="17">
        <f t="shared" si="38"/>
        <v>1.8729086342136732</v>
      </c>
      <c r="AC55" s="17">
        <f t="shared" si="38"/>
        <v>2.0883458444793876</v>
      </c>
      <c r="AD55" s="17">
        <f t="shared" si="38"/>
        <v>1.5945366844376747</v>
      </c>
      <c r="AE55" s="17">
        <f t="shared" si="38"/>
        <v>1.3870305430200549</v>
      </c>
      <c r="AF55" s="17">
        <f t="shared" si="38"/>
        <v>1.3866616096803595</v>
      </c>
      <c r="AG55" s="17">
        <f t="shared" si="38"/>
        <v>1.1840223730934114</v>
      </c>
      <c r="AH55" s="17">
        <f t="shared" si="38"/>
        <v>1.5344652902974858</v>
      </c>
      <c r="AI55" s="17">
        <f t="shared" si="38"/>
        <v>1.4985267463102314</v>
      </c>
      <c r="AJ55" s="17">
        <f t="shared" si="38"/>
        <v>1.5066118105374378</v>
      </c>
      <c r="AK55" s="47">
        <f t="shared" si="38"/>
        <v>1.2205986641169027</v>
      </c>
      <c r="AL55" s="48">
        <f>STDEV(AL42:AL53)</f>
        <v>2.2610697131316337</v>
      </c>
      <c r="AM55" s="17"/>
      <c r="AN55" s="51">
        <f t="shared" si="9"/>
        <v>1.5819035701066639</v>
      </c>
      <c r="AO55" s="51">
        <f t="shared" si="10"/>
        <v>1.66589666316623</v>
      </c>
      <c r="AP55" s="79">
        <f t="shared" si="11"/>
        <v>1.3884810823393046</v>
      </c>
      <c r="AQ55" s="17"/>
      <c r="AR55" s="45"/>
      <c r="AS55" s="47">
        <f t="shared" si="3"/>
        <v>1.1333698023576104E-4</v>
      </c>
      <c r="AT55" s="47">
        <f>AO55*T55</f>
        <v>6.5834609860955073E-4</v>
      </c>
      <c r="AU55" s="74">
        <f t="shared" si="3"/>
        <v>-1.931944466624412E-3</v>
      </c>
      <c r="AV55" s="17"/>
    </row>
    <row r="56" spans="1:48">
      <c r="A56" s="16" t="s">
        <v>17</v>
      </c>
      <c r="B56" s="17"/>
      <c r="C56" s="17">
        <f t="shared" ref="C56:P56" si="39">C20-B20</f>
        <v>-5.4617783633968946E-4</v>
      </c>
      <c r="D56" s="17">
        <f t="shared" si="39"/>
        <v>-1.0350023597643972E-3</v>
      </c>
      <c r="E56" s="17">
        <f t="shared" si="39"/>
        <v>4.0531508890365251E-4</v>
      </c>
      <c r="F56" s="17">
        <f t="shared" si="39"/>
        <v>6.3925588929456684E-5</v>
      </c>
      <c r="G56" s="17">
        <f t="shared" si="39"/>
        <v>6.3340588181803707E-4</v>
      </c>
      <c r="H56" s="17">
        <f t="shared" si="39"/>
        <v>6.2111522348741628E-5</v>
      </c>
      <c r="I56" s="17">
        <f t="shared" si="39"/>
        <v>-7.997808355578442E-4</v>
      </c>
      <c r="J56" s="17">
        <f t="shared" si="39"/>
        <v>-8.9654747538634762E-4</v>
      </c>
      <c r="K56" s="17">
        <f t="shared" si="39"/>
        <v>3.3414383462349387E-5</v>
      </c>
      <c r="L56" s="17">
        <f t="shared" si="39"/>
        <v>2.9355874644757234E-4</v>
      </c>
      <c r="M56" s="17">
        <f t="shared" si="39"/>
        <v>8.9256328223428875E-4</v>
      </c>
      <c r="N56" s="17">
        <f t="shared" si="39"/>
        <v>-4.1325281630271229E-5</v>
      </c>
      <c r="O56" s="17">
        <f t="shared" si="39"/>
        <v>-7.3993482453165848E-4</v>
      </c>
      <c r="P56" s="17">
        <f t="shared" si="39"/>
        <v>7.546345545079193E-4</v>
      </c>
      <c r="Q56" s="17"/>
      <c r="R56" s="17"/>
      <c r="S56" s="47">
        <f>G20-B20</f>
        <v>-4.7853363645294043E-4</v>
      </c>
      <c r="T56" s="47">
        <f>K20-G20</f>
        <v>-1.6008024051331008E-3</v>
      </c>
      <c r="U56" s="74">
        <f>P20-K20</f>
        <v>1.1594964770278507E-3</v>
      </c>
      <c r="V56" s="17"/>
      <c r="W56" s="17">
        <f t="shared" ref="W56:AK56" si="40">W20/W$3</f>
        <v>3.2011545982431269</v>
      </c>
      <c r="X56" s="17">
        <f t="shared" si="40"/>
        <v>3.4306205360856494</v>
      </c>
      <c r="Y56" s="17">
        <f t="shared" si="40"/>
        <v>3.8398236838301276</v>
      </c>
      <c r="Z56" s="17">
        <f t="shared" si="40"/>
        <v>3.6212203753644547</v>
      </c>
      <c r="AA56" s="17">
        <f t="shared" si="40"/>
        <v>3.536574404361672</v>
      </c>
      <c r="AB56" s="17">
        <f t="shared" si="40"/>
        <v>3.1829177944225804</v>
      </c>
      <c r="AC56" s="17">
        <f t="shared" si="40"/>
        <v>3.1543129982082894</v>
      </c>
      <c r="AD56" s="17">
        <f t="shared" si="40"/>
        <v>3.4698774405870063</v>
      </c>
      <c r="AE56" s="17">
        <f t="shared" si="40"/>
        <v>3.9542234671918726</v>
      </c>
      <c r="AF56" s="17">
        <f t="shared" si="40"/>
        <v>3.8631336593036711</v>
      </c>
      <c r="AG56" s="17">
        <f t="shared" si="40"/>
        <v>3.8346475048213491</v>
      </c>
      <c r="AH56" s="17">
        <f t="shared" si="40"/>
        <v>3.2522515625409287</v>
      </c>
      <c r="AI56" s="17">
        <f t="shared" si="40"/>
        <v>3.3987276855700062</v>
      </c>
      <c r="AJ56" s="17">
        <f t="shared" si="40"/>
        <v>3.6831771506640893</v>
      </c>
      <c r="AK56" s="47">
        <f t="shared" si="40"/>
        <v>3.148425953769145</v>
      </c>
      <c r="AL56" s="17"/>
      <c r="AM56" s="17"/>
      <c r="AN56" s="51">
        <f t="shared" si="9"/>
        <v>3.4687185653846018</v>
      </c>
      <c r="AO56" s="51">
        <f t="shared" si="10"/>
        <v>3.5248930719426839</v>
      </c>
      <c r="AP56" s="79">
        <f t="shared" si="11"/>
        <v>3.5300605861115315</v>
      </c>
      <c r="AQ56" s="17"/>
      <c r="AR56" s="45"/>
      <c r="AS56" s="47">
        <v>0</v>
      </c>
      <c r="AT56" s="47">
        <v>0</v>
      </c>
      <c r="AU56" s="74">
        <f>AP56*U56</f>
        <v>4.0930928132911909E-3</v>
      </c>
      <c r="AV56" s="17"/>
    </row>
    <row r="57" spans="1:48">
      <c r="A57" s="16" t="s">
        <v>18</v>
      </c>
      <c r="B57" s="17"/>
      <c r="C57" s="17">
        <f t="shared" ref="C57:P57" si="41">C21-B21</f>
        <v>2.1444005825085443E-4</v>
      </c>
      <c r="D57" s="17">
        <f t="shared" si="41"/>
        <v>6.0783629665966347E-4</v>
      </c>
      <c r="E57" s="17">
        <f t="shared" si="41"/>
        <v>-7.8600894110920569E-5</v>
      </c>
      <c r="F57" s="17">
        <f t="shared" si="41"/>
        <v>8.7283367539500202E-5</v>
      </c>
      <c r="G57" s="17">
        <f t="shared" si="41"/>
        <v>-1.3609231758619344E-4</v>
      </c>
      <c r="H57" s="17">
        <f t="shared" si="41"/>
        <v>8.5293927412705877E-4</v>
      </c>
      <c r="I57" s="17">
        <f t="shared" si="41"/>
        <v>7.189125436061353E-4</v>
      </c>
      <c r="J57" s="17">
        <f t="shared" si="41"/>
        <v>1.1442158183945497E-3</v>
      </c>
      <c r="K57" s="17">
        <f t="shared" si="41"/>
        <v>3.2441729879495104E-4</v>
      </c>
      <c r="L57" s="17">
        <f t="shared" si="41"/>
        <v>-7.0677704883127194E-4</v>
      </c>
      <c r="M57" s="17">
        <f t="shared" si="41"/>
        <v>-1.9035043533708468E-6</v>
      </c>
      <c r="N57" s="17">
        <f t="shared" si="41"/>
        <v>5.4982803269011064E-4</v>
      </c>
      <c r="O57" s="17">
        <f t="shared" si="41"/>
        <v>-1.9698974757803578E-4</v>
      </c>
      <c r="P57" s="17">
        <f t="shared" si="41"/>
        <v>-9.8247513883820397E-4</v>
      </c>
      <c r="Q57" s="17"/>
      <c r="R57" s="17"/>
      <c r="S57" s="47">
        <f>G21-B21</f>
        <v>6.9486651075290409E-4</v>
      </c>
      <c r="T57" s="47">
        <f>K21-G21</f>
        <v>3.0404849349226948E-3</v>
      </c>
      <c r="U57" s="74">
        <f>P21-K21</f>
        <v>-1.3383174069107719E-3</v>
      </c>
      <c r="V57" s="17"/>
      <c r="W57" s="17">
        <f t="shared" ref="W57:AK57" si="42">W21/W$3</f>
        <v>2.4546417958141324</v>
      </c>
      <c r="X57" s="17">
        <f t="shared" si="42"/>
        <v>2.2920687234886632</v>
      </c>
      <c r="Y57" s="17">
        <f t="shared" si="42"/>
        <v>1.8471395354311557</v>
      </c>
      <c r="Z57" s="17">
        <f t="shared" si="42"/>
        <v>1.9534086439848559</v>
      </c>
      <c r="AA57" s="17">
        <f t="shared" si="42"/>
        <v>1.904853891524571</v>
      </c>
      <c r="AB57" s="17">
        <f t="shared" si="42"/>
        <v>2.077449090039075</v>
      </c>
      <c r="AC57" s="17">
        <f t="shared" si="42"/>
        <v>1.634413337586313</v>
      </c>
      <c r="AD57" s="17">
        <f t="shared" si="42"/>
        <v>1.3767953304703453</v>
      </c>
      <c r="AE57" s="17">
        <f t="shared" si="42"/>
        <v>1.1765202533964398</v>
      </c>
      <c r="AF57" s="17">
        <f t="shared" si="42"/>
        <v>1.0770789349728165</v>
      </c>
      <c r="AG57" s="17">
        <f t="shared" si="42"/>
        <v>1.1888528381457675</v>
      </c>
      <c r="AH57" s="17">
        <f t="shared" si="42"/>
        <v>1.1933146676217632</v>
      </c>
      <c r="AI57" s="17">
        <f t="shared" si="42"/>
        <v>1.0765572247042312</v>
      </c>
      <c r="AJ57" s="17">
        <f t="shared" si="42"/>
        <v>1.0773005810299252</v>
      </c>
      <c r="AK57" s="47">
        <f t="shared" si="42"/>
        <v>1.2450152641451546</v>
      </c>
      <c r="AL57" s="17"/>
      <c r="AM57" s="17"/>
      <c r="AN57" s="51">
        <f t="shared" si="9"/>
        <v>2.0882602800470753</v>
      </c>
      <c r="AO57" s="51">
        <f t="shared" si="10"/>
        <v>1.468451389292998</v>
      </c>
      <c r="AP57" s="79">
        <f t="shared" si="11"/>
        <v>1.1430199184366094</v>
      </c>
      <c r="AQ57" s="17"/>
      <c r="AR57" s="45"/>
      <c r="AS57" s="47">
        <f t="shared" si="3"/>
        <v>1.4510621343401936E-3</v>
      </c>
      <c r="AT57" s="47">
        <f t="shared" si="3"/>
        <v>4.4648043268116621E-3</v>
      </c>
      <c r="AU57" s="74">
        <f t="shared" si="3"/>
        <v>-1.5297234532894452E-3</v>
      </c>
      <c r="AV57" s="17"/>
    </row>
    <row r="58" spans="1:48">
      <c r="A58" s="27" t="s">
        <v>48</v>
      </c>
      <c r="B58" s="17"/>
      <c r="C58" s="17">
        <f t="shared" ref="C58:P58" si="43">C22-B22</f>
        <v>5.2348531569928469E-3</v>
      </c>
      <c r="D58" s="17">
        <f t="shared" si="43"/>
        <v>9.2543794375891109E-3</v>
      </c>
      <c r="E58" s="17">
        <f t="shared" si="43"/>
        <v>3.5136832012681307E-3</v>
      </c>
      <c r="F58" s="17">
        <f t="shared" si="43"/>
        <v>-2.0860354456979369E-4</v>
      </c>
      <c r="G58" s="17">
        <f t="shared" si="43"/>
        <v>1.3680139028269811E-3</v>
      </c>
      <c r="H58" s="17">
        <f t="shared" si="43"/>
        <v>8.1747536729450954E-3</v>
      </c>
      <c r="I58" s="17">
        <f t="shared" si="43"/>
        <v>9.8548950602944524E-3</v>
      </c>
      <c r="J58" s="17">
        <f t="shared" si="43"/>
        <v>7.8990601035390101E-3</v>
      </c>
      <c r="K58" s="17">
        <f t="shared" si="43"/>
        <v>-2.2769344762918475E-4</v>
      </c>
      <c r="L58" s="17">
        <f t="shared" si="43"/>
        <v>-1.3683477018212736E-2</v>
      </c>
      <c r="M58" s="17">
        <f t="shared" si="43"/>
        <v>-3.1732903962957484E-2</v>
      </c>
      <c r="N58" s="17">
        <f t="shared" si="43"/>
        <v>-1.6436842156642623E-2</v>
      </c>
      <c r="O58" s="17">
        <f t="shared" si="43"/>
        <v>-5.986987646389004E-3</v>
      </c>
      <c r="P58" s="17">
        <f t="shared" si="43"/>
        <v>-2.9078218530475541E-3</v>
      </c>
      <c r="Q58" s="17"/>
      <c r="R58" s="17"/>
      <c r="S58" s="47">
        <f>G22-B22</f>
        <v>1.9162326154107276E-2</v>
      </c>
      <c r="T58" s="47">
        <f>K22-G22</f>
        <v>2.5701015389149373E-2</v>
      </c>
      <c r="U58" s="74">
        <f>P22-K22</f>
        <v>-7.0748032637249408E-2</v>
      </c>
      <c r="V58" s="17"/>
      <c r="W58" s="17">
        <f t="shared" ref="W58:AK58" si="44">W22/W$3</f>
        <v>0.46594501935685367</v>
      </c>
      <c r="X58" s="17">
        <f t="shared" si="44"/>
        <v>0.44552499315817656</v>
      </c>
      <c r="Y58" s="17">
        <f t="shared" si="44"/>
        <v>0.38686002835399347</v>
      </c>
      <c r="Z58" s="17">
        <f t="shared" si="44"/>
        <v>0.36486112699974499</v>
      </c>
      <c r="AA58" s="17">
        <f t="shared" si="44"/>
        <v>0.35317323274204321</v>
      </c>
      <c r="AB58" s="17">
        <f t="shared" si="44"/>
        <v>0.35726428372492242</v>
      </c>
      <c r="AC58" s="17">
        <f t="shared" si="44"/>
        <v>0.34947668918155034</v>
      </c>
      <c r="AD58" s="17">
        <f t="shared" si="44"/>
        <v>0.33681271987235045</v>
      </c>
      <c r="AE58" s="17">
        <f t="shared" si="44"/>
        <v>0.31607400623132209</v>
      </c>
      <c r="AF58" s="17">
        <f t="shared" si="44"/>
        <v>0.30312161899672402</v>
      </c>
      <c r="AG58" s="17">
        <f t="shared" si="44"/>
        <v>0.32195163809953864</v>
      </c>
      <c r="AH58" s="17">
        <f t="shared" si="44"/>
        <v>0.34053565517395551</v>
      </c>
      <c r="AI58" s="17">
        <f t="shared" si="44"/>
        <v>0.31800823871753597</v>
      </c>
      <c r="AJ58" s="17">
        <f t="shared" si="44"/>
        <v>0.2908478318992237</v>
      </c>
      <c r="AK58" s="47">
        <f t="shared" si="44"/>
        <v>0.28115556438182182</v>
      </c>
      <c r="AL58" s="17"/>
      <c r="AM58" s="17"/>
      <c r="AN58" s="51">
        <f t="shared" si="9"/>
        <v>0.3956047807226224</v>
      </c>
      <c r="AO58" s="51">
        <f t="shared" si="10"/>
        <v>0.33254986360137384</v>
      </c>
      <c r="AP58" s="79">
        <f t="shared" si="11"/>
        <v>0.30927009121146659</v>
      </c>
      <c r="AQ58" s="17"/>
      <c r="AR58" s="45"/>
      <c r="AS58" s="47">
        <f t="shared" si="3"/>
        <v>7.5807078363309809E-3</v>
      </c>
      <c r="AT58" s="47">
        <f t="shared" si="3"/>
        <v>8.5468691620784343E-3</v>
      </c>
      <c r="AU58" s="74">
        <f t="shared" si="3"/>
        <v>-2.1880250506753941E-2</v>
      </c>
      <c r="AV58" s="17"/>
    </row>
    <row r="59" spans="1:48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47"/>
      <c r="T59" s="47"/>
      <c r="U59" s="74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47"/>
      <c r="AL59" s="17"/>
      <c r="AM59" s="17"/>
      <c r="AN59" s="51"/>
      <c r="AO59" s="51"/>
      <c r="AP59" s="79"/>
      <c r="AQ59" s="17"/>
      <c r="AR59" s="45"/>
      <c r="AS59" s="47"/>
      <c r="AT59" s="47"/>
      <c r="AU59" s="74"/>
      <c r="AV59" s="17"/>
    </row>
    <row r="60" spans="1:48" ht="22.5">
      <c r="A60" s="28" t="s">
        <v>20</v>
      </c>
      <c r="B60" s="17"/>
      <c r="C60" s="17">
        <f t="shared" ref="C60:P60" si="45">C24-B24</f>
        <v>-1.1869522751652428E-3</v>
      </c>
      <c r="D60" s="17">
        <f t="shared" si="45"/>
        <v>2.5944426246330976E-3</v>
      </c>
      <c r="E60" s="17">
        <f t="shared" si="45"/>
        <v>-4.8718822343757351E-4</v>
      </c>
      <c r="F60" s="17">
        <f t="shared" si="45"/>
        <v>-7.1328884545462934E-4</v>
      </c>
      <c r="G60" s="17">
        <f t="shared" si="45"/>
        <v>-3.2082400564883984E-4</v>
      </c>
      <c r="H60" s="17">
        <f t="shared" si="45"/>
        <v>1.1277993720402724E-3</v>
      </c>
      <c r="I60" s="17">
        <f t="shared" si="45"/>
        <v>-3.476172795687793E-4</v>
      </c>
      <c r="J60" s="17">
        <f t="shared" si="45"/>
        <v>-1.0950692558703845E-3</v>
      </c>
      <c r="K60" s="17">
        <f t="shared" si="45"/>
        <v>3.5113822537064798E-3</v>
      </c>
      <c r="L60" s="17">
        <f t="shared" si="45"/>
        <v>2.8427516904133143E-3</v>
      </c>
      <c r="M60" s="17">
        <f t="shared" si="45"/>
        <v>-1.8937679450724831E-3</v>
      </c>
      <c r="N60" s="17">
        <f t="shared" si="45"/>
        <v>2.9091530787400399E-3</v>
      </c>
      <c r="O60" s="17">
        <f t="shared" si="45"/>
        <v>7.5396814334377504E-4</v>
      </c>
      <c r="P60" s="17">
        <f t="shared" si="45"/>
        <v>-7.5000696621058127E-5</v>
      </c>
      <c r="Q60" s="17"/>
      <c r="R60" s="17"/>
      <c r="S60" s="47">
        <f t="shared" ref="S60:S71" si="46">G24-B24</f>
        <v>-1.138107250731879E-4</v>
      </c>
      <c r="T60" s="47">
        <f t="shared" ref="T60:T71" si="47">K24-G24</f>
        <v>3.1964950903075884E-3</v>
      </c>
      <c r="U60" s="74">
        <f t="shared" ref="U60:U70" si="48">P24-K24</f>
        <v>4.537104270803588E-3</v>
      </c>
      <c r="V60" s="17"/>
      <c r="W60" s="17">
        <f t="shared" ref="W60:AK60" si="49">W24/W$3</f>
        <v>0.723821011743911</v>
      </c>
      <c r="X60" s="17">
        <f t="shared" si="49"/>
        <v>0.77925609394886131</v>
      </c>
      <c r="Y60" s="17">
        <f t="shared" si="49"/>
        <v>0.86637822866350633</v>
      </c>
      <c r="Z60" s="17">
        <f t="shared" si="49"/>
        <v>0.8194428061803003</v>
      </c>
      <c r="AA60" s="17">
        <f t="shared" si="49"/>
        <v>0.79602127413564128</v>
      </c>
      <c r="AB60" s="17">
        <f t="shared" si="49"/>
        <v>0.76454088486253846</v>
      </c>
      <c r="AC60" s="17">
        <f t="shared" si="49"/>
        <v>0.72972025497461979</v>
      </c>
      <c r="AD60" s="17">
        <f t="shared" si="49"/>
        <v>0.69648610220731166</v>
      </c>
      <c r="AE60" s="17">
        <f t="shared" si="49"/>
        <v>0.70859780644489567</v>
      </c>
      <c r="AF60" s="17">
        <f t="shared" si="49"/>
        <v>0.7495098779652164</v>
      </c>
      <c r="AG60" s="17">
        <f t="shared" si="49"/>
        <v>0.69724473573845958</v>
      </c>
      <c r="AH60" s="17">
        <f t="shared" si="49"/>
        <v>0.67799470940509843</v>
      </c>
      <c r="AI60" s="17">
        <f t="shared" si="49"/>
        <v>0.67759595559045527</v>
      </c>
      <c r="AJ60" s="17">
        <f t="shared" si="49"/>
        <v>0.64536746704779258</v>
      </c>
      <c r="AK60" s="47">
        <f t="shared" si="49"/>
        <v>0.62315165738970291</v>
      </c>
      <c r="AL60" s="17"/>
      <c r="AM60" s="17"/>
      <c r="AN60" s="51">
        <f t="shared" si="9"/>
        <v>0.79157671658912643</v>
      </c>
      <c r="AO60" s="51">
        <f t="shared" si="10"/>
        <v>0.72977098529091644</v>
      </c>
      <c r="AP60" s="79">
        <f t="shared" si="11"/>
        <v>0.67847740052278749</v>
      </c>
      <c r="AQ60" s="17"/>
      <c r="AR60" s="45"/>
      <c r="AS60" s="47">
        <f t="shared" si="3"/>
        <v>-9.0089920066061842E-5</v>
      </c>
      <c r="AT60" s="47">
        <f t="shared" si="3"/>
        <v>2.3327093715313457E-3</v>
      </c>
      <c r="AU60" s="74">
        <f t="shared" si="3"/>
        <v>3.0783227115556556E-3</v>
      </c>
      <c r="AV60" s="17"/>
    </row>
    <row r="61" spans="1:48">
      <c r="A61" s="29" t="s">
        <v>21</v>
      </c>
      <c r="B61" s="17"/>
      <c r="C61" s="17">
        <f t="shared" ref="C61:P61" si="50">C25-B25</f>
        <v>1.6411011779056475E-3</v>
      </c>
      <c r="D61" s="17">
        <f t="shared" si="50"/>
        <v>-2.8125037034798517E-4</v>
      </c>
      <c r="E61" s="17">
        <f t="shared" si="50"/>
        <v>2.1902482770284268E-3</v>
      </c>
      <c r="F61" s="17">
        <f t="shared" si="50"/>
        <v>6.5559967865264773E-4</v>
      </c>
      <c r="G61" s="17">
        <f t="shared" si="50"/>
        <v>-6.5258652954959528E-4</v>
      </c>
      <c r="H61" s="17">
        <f t="shared" si="50"/>
        <v>-1.5912476798844027E-4</v>
      </c>
      <c r="I61" s="17">
        <f t="shared" si="50"/>
        <v>-1.4526463127437494E-3</v>
      </c>
      <c r="J61" s="17">
        <f t="shared" si="50"/>
        <v>-1.9359913339132076E-3</v>
      </c>
      <c r="K61" s="17">
        <f t="shared" si="50"/>
        <v>-9.885133649380623E-4</v>
      </c>
      <c r="L61" s="17">
        <f t="shared" si="50"/>
        <v>-3.6036436840594654E-5</v>
      </c>
      <c r="M61" s="17">
        <f t="shared" si="50"/>
        <v>4.6645306806622003E-3</v>
      </c>
      <c r="N61" s="17">
        <f t="shared" si="50"/>
        <v>8.828639531818297E-4</v>
      </c>
      <c r="O61" s="17">
        <f t="shared" si="50"/>
        <v>1.6337313681075161E-3</v>
      </c>
      <c r="P61" s="17">
        <f t="shared" si="50"/>
        <v>-2.2975893136201395E-3</v>
      </c>
      <c r="Q61" s="17"/>
      <c r="R61" s="17"/>
      <c r="S61" s="47">
        <f t="shared" si="46"/>
        <v>3.5531122336891416E-3</v>
      </c>
      <c r="T61" s="47">
        <f t="shared" si="47"/>
        <v>-4.5362757795834596E-3</v>
      </c>
      <c r="U61" s="74">
        <f t="shared" si="48"/>
        <v>4.8475002514908119E-3</v>
      </c>
      <c r="V61" s="17"/>
      <c r="W61" s="17">
        <f t="shared" ref="W61:AK61" si="51">W25/W$3</f>
        <v>1.2068431258622057</v>
      </c>
      <c r="X61" s="17">
        <f t="shared" si="51"/>
        <v>1.2084568068765142</v>
      </c>
      <c r="Y61" s="17">
        <f t="shared" si="51"/>
        <v>1.1608154484829472</v>
      </c>
      <c r="Z61" s="17">
        <f t="shared" si="51"/>
        <v>1.0418381251242257</v>
      </c>
      <c r="AA61" s="17">
        <f t="shared" si="51"/>
        <v>1.0227124003463024</v>
      </c>
      <c r="AB61" s="17">
        <f t="shared" si="51"/>
        <v>1.0225448091347595</v>
      </c>
      <c r="AC61" s="17">
        <f t="shared" si="51"/>
        <v>0.99702028570505785</v>
      </c>
      <c r="AD61" s="17">
        <f t="shared" si="51"/>
        <v>1.0223797658948583</v>
      </c>
      <c r="AE61" s="17">
        <f t="shared" si="51"/>
        <v>1.0795284886712693</v>
      </c>
      <c r="AF61" s="17">
        <f t="shared" si="51"/>
        <v>1.103983298966539</v>
      </c>
      <c r="AG61" s="17">
        <f t="shared" si="51"/>
        <v>1.1298136590313279</v>
      </c>
      <c r="AH61" s="17">
        <f t="shared" si="51"/>
        <v>0.9183025520883602</v>
      </c>
      <c r="AI61" s="17">
        <f t="shared" si="51"/>
        <v>0.89842891874942055</v>
      </c>
      <c r="AJ61" s="17">
        <f t="shared" si="51"/>
        <v>0.83195499685248975</v>
      </c>
      <c r="AK61" s="47">
        <f t="shared" si="51"/>
        <v>0.88019452818752619</v>
      </c>
      <c r="AL61" s="17"/>
      <c r="AM61" s="17"/>
      <c r="AN61" s="51">
        <f t="shared" si="9"/>
        <v>1.1105351193044923</v>
      </c>
      <c r="AO61" s="51">
        <f t="shared" si="10"/>
        <v>1.0450913296744968</v>
      </c>
      <c r="AP61" s="79">
        <f t="shared" si="11"/>
        <v>0.96044632564594401</v>
      </c>
      <c r="AQ61" s="17"/>
      <c r="AR61" s="45"/>
      <c r="AS61" s="47">
        <f t="shared" si="3"/>
        <v>3.9458559183422224E-3</v>
      </c>
      <c r="AT61" s="47">
        <f t="shared" si="3"/>
        <v>-4.7408224862550922E-3</v>
      </c>
      <c r="AU61" s="74">
        <f t="shared" si="3"/>
        <v>4.6557638051121395E-3</v>
      </c>
      <c r="AV61" s="17"/>
    </row>
    <row r="62" spans="1:48">
      <c r="A62" s="29" t="s">
        <v>22</v>
      </c>
      <c r="B62" s="17"/>
      <c r="C62" s="17">
        <f t="shared" ref="C62:P62" si="52">C26-B26</f>
        <v>-1.1013635643815911E-3</v>
      </c>
      <c r="D62" s="17">
        <f t="shared" si="52"/>
        <v>-2.5273858771583668E-4</v>
      </c>
      <c r="E62" s="17">
        <f t="shared" si="52"/>
        <v>-2.1085466347422963E-3</v>
      </c>
      <c r="F62" s="17">
        <f t="shared" si="52"/>
        <v>3.0478137918605458E-4</v>
      </c>
      <c r="G62" s="17">
        <f t="shared" si="52"/>
        <v>2.9535867102127161E-3</v>
      </c>
      <c r="H62" s="17">
        <f t="shared" si="52"/>
        <v>-5.2302942295990515E-3</v>
      </c>
      <c r="I62" s="17">
        <f t="shared" si="52"/>
        <v>-2.3713268778716157E-5</v>
      </c>
      <c r="J62" s="17">
        <f t="shared" si="52"/>
        <v>1.019329890004847E-4</v>
      </c>
      <c r="K62" s="17">
        <f t="shared" si="52"/>
        <v>3.0095887805641763E-3</v>
      </c>
      <c r="L62" s="17">
        <f t="shared" si="52"/>
        <v>-2.1865352431260573E-3</v>
      </c>
      <c r="M62" s="17">
        <f t="shared" si="52"/>
        <v>4.1276640012040469E-3</v>
      </c>
      <c r="N62" s="17">
        <f t="shared" si="52"/>
        <v>2.600869968715433E-3</v>
      </c>
      <c r="O62" s="17">
        <f t="shared" si="52"/>
        <v>-4.2968067698515577E-3</v>
      </c>
      <c r="P62" s="17">
        <f t="shared" si="52"/>
        <v>2.1405135697124544E-3</v>
      </c>
      <c r="Q62" s="17"/>
      <c r="R62" s="17"/>
      <c r="S62" s="47">
        <f t="shared" si="46"/>
        <v>-2.0428069744095334E-4</v>
      </c>
      <c r="T62" s="47">
        <f t="shared" si="47"/>
        <v>-2.1424857288131066E-3</v>
      </c>
      <c r="U62" s="74">
        <f t="shared" si="48"/>
        <v>2.3857055266543192E-3</v>
      </c>
      <c r="V62" s="17"/>
      <c r="W62" s="17">
        <f t="shared" ref="W62:AK62" si="53">W26/W$3</f>
        <v>0.37394044849621344</v>
      </c>
      <c r="X62" s="17">
        <f t="shared" si="53"/>
        <v>0.37039072946952983</v>
      </c>
      <c r="Y62" s="17">
        <f t="shared" si="53"/>
        <v>0.33321278237864166</v>
      </c>
      <c r="Z62" s="17">
        <f t="shared" si="53"/>
        <v>0.33812446326460416</v>
      </c>
      <c r="AA62" s="17">
        <f t="shared" si="53"/>
        <v>0.31788010513671783</v>
      </c>
      <c r="AB62" s="17">
        <f t="shared" si="53"/>
        <v>0.3129841958040539</v>
      </c>
      <c r="AC62" s="17">
        <f t="shared" si="53"/>
        <v>0.32195545360859795</v>
      </c>
      <c r="AD62" s="17">
        <f t="shared" si="53"/>
        <v>0.31379614359930758</v>
      </c>
      <c r="AE62" s="17">
        <f t="shared" si="53"/>
        <v>0.31257755906884477</v>
      </c>
      <c r="AF62" s="17">
        <f t="shared" si="53"/>
        <v>0.30571051941811667</v>
      </c>
      <c r="AG62" s="17">
        <f t="shared" si="53"/>
        <v>0.31960777913989757</v>
      </c>
      <c r="AH62" s="17">
        <f t="shared" si="53"/>
        <v>0.28492565720122581</v>
      </c>
      <c r="AI62" s="17">
        <f t="shared" si="53"/>
        <v>0.28438455622289127</v>
      </c>
      <c r="AJ62" s="17">
        <f t="shared" si="53"/>
        <v>0.29998045412452246</v>
      </c>
      <c r="AK62" s="47">
        <f t="shared" si="53"/>
        <v>0.28532845251790073</v>
      </c>
      <c r="AL62" s="17"/>
      <c r="AM62" s="17"/>
      <c r="AN62" s="51">
        <f t="shared" si="9"/>
        <v>0.34108878742496018</v>
      </c>
      <c r="AO62" s="51">
        <f t="shared" si="10"/>
        <v>0.31340477429978414</v>
      </c>
      <c r="AP62" s="79">
        <f t="shared" si="11"/>
        <v>0.29665623643742572</v>
      </c>
      <c r="AQ62" s="17"/>
      <c r="AR62" s="45"/>
      <c r="AS62" s="47">
        <f t="shared" si="3"/>
        <v>-6.9677855384459936E-5</v>
      </c>
      <c r="AT62" s="47">
        <f t="shared" si="3"/>
        <v>-6.7146525627918017E-4</v>
      </c>
      <c r="AU62" s="74">
        <f t="shared" si="3"/>
        <v>7.0773442278523695E-4</v>
      </c>
      <c r="AV62" s="17"/>
    </row>
    <row r="63" spans="1:48">
      <c r="A63" s="29" t="s">
        <v>37</v>
      </c>
      <c r="B63" s="17"/>
      <c r="C63" s="17">
        <f t="shared" ref="C63:P63" si="54">C27-B27</f>
        <v>3.0099104612237026E-3</v>
      </c>
      <c r="D63" s="17">
        <f t="shared" si="54"/>
        <v>-1.0948099495748306E-3</v>
      </c>
      <c r="E63" s="17">
        <f t="shared" si="54"/>
        <v>-6.9967784981368741E-5</v>
      </c>
      <c r="F63" s="17">
        <f t="shared" si="54"/>
        <v>5.3185933148770792E-4</v>
      </c>
      <c r="G63" s="17">
        <f t="shared" si="54"/>
        <v>-2.4669057379062276E-3</v>
      </c>
      <c r="H63" s="17">
        <f t="shared" si="54"/>
        <v>-1.4325497489178635E-3</v>
      </c>
      <c r="I63" s="17">
        <f t="shared" si="54"/>
        <v>8.5003085538042783E-4</v>
      </c>
      <c r="J63" s="17">
        <f t="shared" si="54"/>
        <v>-5.4977007327113719E-4</v>
      </c>
      <c r="K63" s="17">
        <f t="shared" si="54"/>
        <v>-1.1606517040939415E-3</v>
      </c>
      <c r="L63" s="17">
        <f t="shared" si="54"/>
        <v>1.3614255566407815E-3</v>
      </c>
      <c r="M63" s="17">
        <f t="shared" si="54"/>
        <v>4.1465511241540395E-3</v>
      </c>
      <c r="N63" s="17">
        <f t="shared" si="54"/>
        <v>2.0769608752850069E-3</v>
      </c>
      <c r="O63" s="17">
        <f t="shared" si="54"/>
        <v>1.4835076774689579E-3</v>
      </c>
      <c r="P63" s="17">
        <f t="shared" si="54"/>
        <v>2.4019176867148551E-3</v>
      </c>
      <c r="Q63" s="17"/>
      <c r="R63" s="17"/>
      <c r="S63" s="47">
        <f t="shared" si="46"/>
        <v>-8.9913679751016384E-5</v>
      </c>
      <c r="T63" s="47">
        <f t="shared" si="47"/>
        <v>-2.2929406709025144E-3</v>
      </c>
      <c r="U63" s="74">
        <f t="shared" si="48"/>
        <v>1.1470362920263641E-2</v>
      </c>
      <c r="V63" s="17"/>
      <c r="W63" s="17">
        <f t="shared" ref="W63:AK63" si="55">W27/W$3</f>
        <v>1.8125640433158325</v>
      </c>
      <c r="X63" s="17">
        <f t="shared" si="55"/>
        <v>1.4623558902638307</v>
      </c>
      <c r="Y63" s="17">
        <f t="shared" si="55"/>
        <v>1.2773131895484047</v>
      </c>
      <c r="Z63" s="17">
        <f t="shared" si="55"/>
        <v>1.4646244521629783</v>
      </c>
      <c r="AA63" s="17">
        <f t="shared" si="55"/>
        <v>1.2484974920984035</v>
      </c>
      <c r="AB63" s="17">
        <f t="shared" si="55"/>
        <v>1.5065743835101493</v>
      </c>
      <c r="AC63" s="17">
        <f t="shared" si="55"/>
        <v>1.5372756811746739</v>
      </c>
      <c r="AD63" s="17">
        <f t="shared" si="55"/>
        <v>1.8657813885473233</v>
      </c>
      <c r="AE63" s="17">
        <f t="shared" si="55"/>
        <v>1.6980991405544821</v>
      </c>
      <c r="AF63" s="17">
        <f t="shared" si="55"/>
        <v>1.6891568249086539</v>
      </c>
      <c r="AG63" s="17">
        <f t="shared" si="55"/>
        <v>1.6266605634110927</v>
      </c>
      <c r="AH63" s="17">
        <f t="shared" si="55"/>
        <v>1.695551584200645</v>
      </c>
      <c r="AI63" s="17">
        <f t="shared" si="55"/>
        <v>1.7473634204522877</v>
      </c>
      <c r="AJ63" s="17">
        <f t="shared" si="55"/>
        <v>1.7812969311108229</v>
      </c>
      <c r="AK63" s="47">
        <f t="shared" si="55"/>
        <v>1.7484205919989786</v>
      </c>
      <c r="AL63" s="17"/>
      <c r="AM63" s="17"/>
      <c r="AN63" s="51">
        <f t="shared" si="9"/>
        <v>1.4619882418165997</v>
      </c>
      <c r="AO63" s="51">
        <f t="shared" si="10"/>
        <v>1.6593774837390562</v>
      </c>
      <c r="AP63" s="79">
        <f t="shared" si="11"/>
        <v>1.7147416526804136</v>
      </c>
      <c r="AQ63" s="17"/>
      <c r="AR63" s="45"/>
      <c r="AS63" s="47">
        <f t="shared" si="3"/>
        <v>-1.3145274257444925E-4</v>
      </c>
      <c r="AT63" s="47">
        <f t="shared" si="3"/>
        <v>-3.8048541208451575E-3</v>
      </c>
      <c r="AU63" s="74">
        <f t="shared" si="3"/>
        <v>1.9668709070737009E-2</v>
      </c>
      <c r="AV63" s="17"/>
    </row>
    <row r="64" spans="1:48">
      <c r="A64" s="29" t="s">
        <v>38</v>
      </c>
      <c r="B64" s="17"/>
      <c r="C64" s="17">
        <f t="shared" ref="C64:P64" si="56">C28-B28</f>
        <v>1.9883238775479095E-3</v>
      </c>
      <c r="D64" s="17">
        <f t="shared" si="56"/>
        <v>1.4985048369893506E-3</v>
      </c>
      <c r="E64" s="17">
        <f t="shared" si="56"/>
        <v>2.2948629669730658E-4</v>
      </c>
      <c r="F64" s="17">
        <f t="shared" si="56"/>
        <v>-3.6350126982573339E-4</v>
      </c>
      <c r="G64" s="17">
        <f t="shared" si="56"/>
        <v>1.309789942173803E-3</v>
      </c>
      <c r="H64" s="17">
        <f t="shared" si="56"/>
        <v>1.7660980612178093E-3</v>
      </c>
      <c r="I64" s="17">
        <f t="shared" si="56"/>
        <v>-1.2677471108631794E-4</v>
      </c>
      <c r="J64" s="17">
        <f t="shared" si="56"/>
        <v>-5.8374018994090948E-5</v>
      </c>
      <c r="K64" s="17">
        <f t="shared" si="56"/>
        <v>1.3621312649767445E-3</v>
      </c>
      <c r="L64" s="17">
        <f t="shared" si="56"/>
        <v>1.9072614214685688E-3</v>
      </c>
      <c r="M64" s="17">
        <f t="shared" si="56"/>
        <v>4.8533396278113081E-3</v>
      </c>
      <c r="N64" s="17">
        <f t="shared" si="56"/>
        <v>-9.7758042803402362E-4</v>
      </c>
      <c r="O64" s="17">
        <f t="shared" si="56"/>
        <v>1.037198145309233E-3</v>
      </c>
      <c r="P64" s="17">
        <f t="shared" si="56"/>
        <v>-1.6012095521947267E-5</v>
      </c>
      <c r="Q64" s="17"/>
      <c r="R64" s="17"/>
      <c r="S64" s="47">
        <f t="shared" si="46"/>
        <v>4.6626036835826362E-3</v>
      </c>
      <c r="T64" s="47">
        <f t="shared" si="47"/>
        <v>2.9430805961141449E-3</v>
      </c>
      <c r="U64" s="74">
        <f t="shared" si="48"/>
        <v>6.8042066710331389E-3</v>
      </c>
      <c r="V64" s="17"/>
      <c r="W64" s="17">
        <f t="shared" ref="W64:AK64" si="57">W28/W$3</f>
        <v>3.9310529802261716</v>
      </c>
      <c r="X64" s="17">
        <f t="shared" si="57"/>
        <v>3.6275268418194719</v>
      </c>
      <c r="Y64" s="17">
        <f t="shared" si="57"/>
        <v>3.7271099309034823</v>
      </c>
      <c r="Z64" s="17">
        <f t="shared" si="57"/>
        <v>3.8191706089582742</v>
      </c>
      <c r="AA64" s="17">
        <f t="shared" si="57"/>
        <v>3.7756999157287399</v>
      </c>
      <c r="AB64" s="17">
        <f t="shared" si="57"/>
        <v>3.7032665527624542</v>
      </c>
      <c r="AC64" s="17">
        <f t="shared" si="57"/>
        <v>3.8081559554768756</v>
      </c>
      <c r="AD64" s="17">
        <f t="shared" si="57"/>
        <v>3.8068476198902248</v>
      </c>
      <c r="AE64" s="17">
        <f t="shared" si="57"/>
        <v>4.0210102632839293</v>
      </c>
      <c r="AF64" s="17">
        <f t="shared" si="57"/>
        <v>4.0473420453234894</v>
      </c>
      <c r="AG64" s="17">
        <f t="shared" si="57"/>
        <v>4.0516511014251391</v>
      </c>
      <c r="AH64" s="17">
        <f t="shared" si="57"/>
        <v>3.6820834760068903</v>
      </c>
      <c r="AI64" s="17">
        <f t="shared" si="57"/>
        <v>3.3612152931767256</v>
      </c>
      <c r="AJ64" s="17">
        <f t="shared" si="57"/>
        <v>3.1024307861159923</v>
      </c>
      <c r="AK64" s="47">
        <f t="shared" si="57"/>
        <v>3.1235067095226015</v>
      </c>
      <c r="AL64" s="17"/>
      <c r="AM64" s="17"/>
      <c r="AN64" s="51">
        <f t="shared" si="9"/>
        <v>3.7639711383997656</v>
      </c>
      <c r="AO64" s="51">
        <f t="shared" si="10"/>
        <v>3.8773244873473951</v>
      </c>
      <c r="AP64" s="79">
        <f t="shared" si="11"/>
        <v>3.5613715685951401</v>
      </c>
      <c r="AQ64" s="17"/>
      <c r="AR64" s="45"/>
      <c r="AS64" s="47">
        <f t="shared" si="3"/>
        <v>1.7549905694801474E-2</v>
      </c>
      <c r="AT64" s="47">
        <f t="shared" si="3"/>
        <v>1.1411278463550343E-2</v>
      </c>
      <c r="AU64" s="74">
        <f t="shared" si="3"/>
        <v>2.4232308185062806E-2</v>
      </c>
      <c r="AV64" s="17"/>
    </row>
    <row r="65" spans="1:48">
      <c r="A65" s="29" t="s">
        <v>25</v>
      </c>
      <c r="B65" s="17"/>
      <c r="C65" s="17">
        <f t="shared" ref="C65:P65" si="58">C29-B29</f>
        <v>1.4425194057267401E-3</v>
      </c>
      <c r="D65" s="17">
        <f t="shared" si="58"/>
        <v>1.1438289911400029E-3</v>
      </c>
      <c r="E65" s="17">
        <f t="shared" si="58"/>
        <v>9.3517079400075309E-4</v>
      </c>
      <c r="F65" s="17">
        <f t="shared" si="58"/>
        <v>-3.4615913012549238E-5</v>
      </c>
      <c r="G65" s="17">
        <f t="shared" si="58"/>
        <v>1.5346372401995184E-3</v>
      </c>
      <c r="H65" s="17">
        <f t="shared" si="58"/>
        <v>1.9088489329133068E-3</v>
      </c>
      <c r="I65" s="17">
        <f t="shared" si="58"/>
        <v>3.2521440880355079E-4</v>
      </c>
      <c r="J65" s="17">
        <f t="shared" si="58"/>
        <v>1.6024715422287977E-4</v>
      </c>
      <c r="K65" s="17">
        <f t="shared" si="58"/>
        <v>1.6812368802450253E-3</v>
      </c>
      <c r="L65" s="17">
        <f t="shared" si="58"/>
        <v>1.0078071782992568E-3</v>
      </c>
      <c r="M65" s="17">
        <f t="shared" si="58"/>
        <v>-7.0936333989049527E-4</v>
      </c>
      <c r="N65" s="17">
        <f t="shared" si="58"/>
        <v>5.4478530443601708E-4</v>
      </c>
      <c r="O65" s="17">
        <f t="shared" si="58"/>
        <v>7.9284237766900217E-4</v>
      </c>
      <c r="P65" s="17">
        <f t="shared" si="58"/>
        <v>7.3929226570161599E-4</v>
      </c>
      <c r="Q65" s="17"/>
      <c r="R65" s="17"/>
      <c r="S65" s="47">
        <f t="shared" si="46"/>
        <v>5.0215405180544653E-3</v>
      </c>
      <c r="T65" s="47">
        <f t="shared" si="47"/>
        <v>4.0755473761847627E-3</v>
      </c>
      <c r="U65" s="74">
        <f t="shared" si="48"/>
        <v>2.3753637862153967E-3</v>
      </c>
      <c r="V65" s="17"/>
      <c r="W65" s="17">
        <f t="shared" ref="W65:AK65" si="59">W29/W$3</f>
        <v>1.0490020469917891</v>
      </c>
      <c r="X65" s="17">
        <f t="shared" si="59"/>
        <v>0.94920298281208793</v>
      </c>
      <c r="Y65" s="17">
        <f t="shared" si="59"/>
        <v>0.90227482975935247</v>
      </c>
      <c r="Z65" s="17">
        <f t="shared" si="59"/>
        <v>0.86339241098387898</v>
      </c>
      <c r="AA65" s="17">
        <f t="shared" si="59"/>
        <v>0.81567530195633187</v>
      </c>
      <c r="AB65" s="17">
        <f t="shared" si="59"/>
        <v>0.748998109754341</v>
      </c>
      <c r="AC65" s="17">
        <f t="shared" si="59"/>
        <v>0.71476074263949074</v>
      </c>
      <c r="AD65" s="17">
        <f t="shared" si="59"/>
        <v>0.71073643229966799</v>
      </c>
      <c r="AE65" s="17">
        <f t="shared" si="59"/>
        <v>0.69297989878569954</v>
      </c>
      <c r="AF65" s="17">
        <f t="shared" si="59"/>
        <v>0.65098440035585614</v>
      </c>
      <c r="AG65" s="17">
        <f t="shared" si="59"/>
        <v>0.67823097608587035</v>
      </c>
      <c r="AH65" s="17">
        <f t="shared" si="59"/>
        <v>0.68446728105097365</v>
      </c>
      <c r="AI65" s="17">
        <f t="shared" si="59"/>
        <v>0.69894466071389694</v>
      </c>
      <c r="AJ65" s="17">
        <f t="shared" si="59"/>
        <v>0.78275568038655896</v>
      </c>
      <c r="AK65" s="47">
        <f t="shared" si="59"/>
        <v>0.77426123646482359</v>
      </c>
      <c r="AL65" s="17"/>
      <c r="AM65" s="17"/>
      <c r="AN65" s="51">
        <f t="shared" si="9"/>
        <v>0.88809094704296365</v>
      </c>
      <c r="AO65" s="51">
        <f t="shared" si="10"/>
        <v>0.70369191676701104</v>
      </c>
      <c r="AP65" s="79">
        <f t="shared" si="11"/>
        <v>0.71160737250966333</v>
      </c>
      <c r="AQ65" s="17"/>
      <c r="AR65" s="45"/>
      <c r="AS65" s="47">
        <f t="shared" si="3"/>
        <v>4.4595846742936044E-3</v>
      </c>
      <c r="AT65" s="47">
        <f t="shared" si="3"/>
        <v>2.8679297450222184E-3</v>
      </c>
      <c r="AU65" s="74">
        <f t="shared" si="3"/>
        <v>1.6903263826633442E-3</v>
      </c>
      <c r="AV65" s="17"/>
    </row>
    <row r="66" spans="1:48">
      <c r="A66" s="29" t="s">
        <v>39</v>
      </c>
      <c r="B66" s="17"/>
      <c r="C66" s="17">
        <f t="shared" ref="C66:P66" si="60">C30-B30</f>
        <v>9.9078287643506596E-4</v>
      </c>
      <c r="D66" s="17">
        <f t="shared" si="60"/>
        <v>1.1720498649572739E-3</v>
      </c>
      <c r="E66" s="17">
        <f t="shared" si="60"/>
        <v>1.0094425083507393E-3</v>
      </c>
      <c r="F66" s="17">
        <f t="shared" si="60"/>
        <v>-1.3847833071584104E-4</v>
      </c>
      <c r="G66" s="17">
        <f t="shared" si="60"/>
        <v>-3.1453269099696382E-4</v>
      </c>
      <c r="H66" s="17">
        <f t="shared" si="60"/>
        <v>2.2260229798437975E-3</v>
      </c>
      <c r="I66" s="17">
        <f t="shared" si="60"/>
        <v>2.8477346691071839E-3</v>
      </c>
      <c r="J66" s="17">
        <f t="shared" si="60"/>
        <v>-2.0207749768298006E-4</v>
      </c>
      <c r="K66" s="17">
        <f t="shared" si="60"/>
        <v>2.1450680486036697E-3</v>
      </c>
      <c r="L66" s="17">
        <f t="shared" si="60"/>
        <v>-1.0128660199944794E-3</v>
      </c>
      <c r="M66" s="17">
        <f t="shared" si="60"/>
        <v>-1.6056405067393642E-3</v>
      </c>
      <c r="N66" s="17">
        <f t="shared" si="60"/>
        <v>-1.4599069059543154E-3</v>
      </c>
      <c r="O66" s="17">
        <f t="shared" si="60"/>
        <v>3.3493746723902429E-3</v>
      </c>
      <c r="P66" s="17">
        <f t="shared" si="60"/>
        <v>-1.6274453037638317E-3</v>
      </c>
      <c r="Q66" s="17"/>
      <c r="R66" s="17"/>
      <c r="S66" s="47">
        <f t="shared" si="46"/>
        <v>2.7192642280302742E-3</v>
      </c>
      <c r="T66" s="47">
        <f t="shared" si="47"/>
        <v>7.016748199871671E-3</v>
      </c>
      <c r="U66" s="74">
        <f t="shared" si="48"/>
        <v>-2.3564840640617479E-3</v>
      </c>
      <c r="V66" s="17"/>
      <c r="W66" s="17">
        <f t="shared" ref="W66:AK66" si="61">W30/W$3</f>
        <v>1.0686156404090859</v>
      </c>
      <c r="X66" s="17">
        <f t="shared" si="61"/>
        <v>1.0832910623103209</v>
      </c>
      <c r="Y66" s="17">
        <f t="shared" si="61"/>
        <v>1.0028648190720117</v>
      </c>
      <c r="Z66" s="17">
        <f t="shared" si="61"/>
        <v>1.0657828942748671</v>
      </c>
      <c r="AA66" s="17">
        <f t="shared" si="61"/>
        <v>0.93733059157851595</v>
      </c>
      <c r="AB66" s="17">
        <f t="shared" si="61"/>
        <v>0.91618874183229226</v>
      </c>
      <c r="AC66" s="17">
        <f t="shared" si="61"/>
        <v>0.88366510364243722</v>
      </c>
      <c r="AD66" s="17">
        <f t="shared" si="61"/>
        <v>0.98353017415025124</v>
      </c>
      <c r="AE66" s="17">
        <f t="shared" si="61"/>
        <v>1.092129711604449</v>
      </c>
      <c r="AF66" s="17">
        <f t="shared" si="61"/>
        <v>1.0283730060934224</v>
      </c>
      <c r="AG66" s="17">
        <f t="shared" si="61"/>
        <v>1.0554963872232952</v>
      </c>
      <c r="AH66" s="17">
        <f t="shared" si="61"/>
        <v>1.1966453438180953</v>
      </c>
      <c r="AI66" s="17">
        <f t="shared" si="61"/>
        <v>1.419939714497594</v>
      </c>
      <c r="AJ66" s="17">
        <f t="shared" si="61"/>
        <v>1.2473784273438728</v>
      </c>
      <c r="AK66" s="47">
        <f t="shared" si="61"/>
        <v>1.5582151785122225</v>
      </c>
      <c r="AL66" s="17"/>
      <c r="AM66" s="17"/>
      <c r="AN66" s="51">
        <f t="shared" si="9"/>
        <v>1.0123456249128491</v>
      </c>
      <c r="AO66" s="51">
        <f t="shared" si="10"/>
        <v>0.98077734746457035</v>
      </c>
      <c r="AP66" s="79">
        <f t="shared" si="11"/>
        <v>1.2510080095814169</v>
      </c>
      <c r="AQ66" s="17"/>
      <c r="AR66" s="45"/>
      <c r="AS66" s="47">
        <f t="shared" si="3"/>
        <v>2.7528352442284642E-3</v>
      </c>
      <c r="AT66" s="47">
        <f t="shared" si="3"/>
        <v>6.8818676872969362E-3</v>
      </c>
      <c r="AU66" s="74">
        <f t="shared" si="3"/>
        <v>-2.9479804385922153E-3</v>
      </c>
      <c r="AV66" s="17"/>
    </row>
    <row r="67" spans="1:48">
      <c r="A67" s="30" t="s">
        <v>27</v>
      </c>
      <c r="B67" s="17"/>
      <c r="C67" s="17">
        <f t="shared" ref="C67:P67" si="62">C31-B31</f>
        <v>5.5360605074750158E-4</v>
      </c>
      <c r="D67" s="17">
        <f t="shared" si="62"/>
        <v>-4.6191833825793421E-4</v>
      </c>
      <c r="E67" s="17">
        <f t="shared" si="62"/>
        <v>6.3845406526784332E-5</v>
      </c>
      <c r="F67" s="17">
        <f t="shared" si="62"/>
        <v>3.0533014009619247E-3</v>
      </c>
      <c r="G67" s="17">
        <f t="shared" si="62"/>
        <v>-1.5876040882231018E-4</v>
      </c>
      <c r="H67" s="17">
        <f t="shared" si="62"/>
        <v>-1.6108375246348533E-3</v>
      </c>
      <c r="I67" s="17">
        <f t="shared" si="62"/>
        <v>2.5829884915448409E-3</v>
      </c>
      <c r="J67" s="17">
        <f t="shared" si="62"/>
        <v>-2.1749852734369995E-4</v>
      </c>
      <c r="K67" s="17">
        <f t="shared" si="62"/>
        <v>-1.5581440608288741E-3</v>
      </c>
      <c r="L67" s="17">
        <f t="shared" si="62"/>
        <v>8.2832654527394828E-4</v>
      </c>
      <c r="M67" s="17">
        <f t="shared" si="62"/>
        <v>4.769564176421999E-3</v>
      </c>
      <c r="N67" s="17">
        <f t="shared" si="62"/>
        <v>1.4277559157391123E-3</v>
      </c>
      <c r="O67" s="17">
        <f t="shared" si="62"/>
        <v>-8.2896550901902927E-4</v>
      </c>
      <c r="P67" s="17">
        <f t="shared" si="62"/>
        <v>-1.0793517742875361E-3</v>
      </c>
      <c r="Q67" s="17"/>
      <c r="R67" s="17"/>
      <c r="S67" s="47">
        <f t="shared" si="46"/>
        <v>3.0500741111559662E-3</v>
      </c>
      <c r="T67" s="47">
        <f t="shared" si="47"/>
        <v>-8.0349162126258644E-4</v>
      </c>
      <c r="U67" s="74">
        <f t="shared" si="48"/>
        <v>5.1173293541284942E-3</v>
      </c>
      <c r="V67" s="17"/>
      <c r="W67" s="17">
        <f t="shared" ref="W67:AK67" si="63">W31/W$3</f>
        <v>1.1626374212564314</v>
      </c>
      <c r="X67" s="17">
        <f t="shared" si="63"/>
        <v>1.0718041681894954</v>
      </c>
      <c r="Y67" s="17">
        <f t="shared" si="63"/>
        <v>1.0206776455953066</v>
      </c>
      <c r="Z67" s="17">
        <f t="shared" si="63"/>
        <v>1.0153680596265955</v>
      </c>
      <c r="AA67" s="17">
        <f t="shared" si="63"/>
        <v>0.94136169494055433</v>
      </c>
      <c r="AB67" s="17">
        <f t="shared" si="63"/>
        <v>0.93436946166341872</v>
      </c>
      <c r="AC67" s="17">
        <f t="shared" si="63"/>
        <v>0.95466405340658034</v>
      </c>
      <c r="AD67" s="17">
        <f t="shared" si="63"/>
        <v>0.87005890153623744</v>
      </c>
      <c r="AE67" s="17">
        <f t="shared" si="63"/>
        <v>0.86595837215974425</v>
      </c>
      <c r="AF67" s="17">
        <f t="shared" si="63"/>
        <v>0.89618293436618612</v>
      </c>
      <c r="AG67" s="17">
        <f t="shared" si="63"/>
        <v>0.94390061777748968</v>
      </c>
      <c r="AH67" s="17">
        <f t="shared" si="63"/>
        <v>0.89578444630357157</v>
      </c>
      <c r="AI67" s="17">
        <f t="shared" si="63"/>
        <v>0.86462069495488336</v>
      </c>
      <c r="AJ67" s="17">
        <f t="shared" si="63"/>
        <v>0.80223299349867183</v>
      </c>
      <c r="AK67" s="47">
        <f t="shared" si="63"/>
        <v>0.76169871453394211</v>
      </c>
      <c r="AL67" s="17"/>
      <c r="AM67" s="17"/>
      <c r="AN67" s="51">
        <f t="shared" si="9"/>
        <v>1.0243697418786337</v>
      </c>
      <c r="AO67" s="51">
        <f t="shared" si="10"/>
        <v>0.9042467446264334</v>
      </c>
      <c r="AP67" s="79">
        <f t="shared" si="11"/>
        <v>0.8607367335724575</v>
      </c>
      <c r="AQ67" s="17"/>
      <c r="AR67" s="45"/>
      <c r="AS67" s="47">
        <f t="shared" si="3"/>
        <v>3.1244036299555404E-3</v>
      </c>
      <c r="AT67" s="47">
        <f t="shared" si="3"/>
        <v>-7.2655468286130897E-4</v>
      </c>
      <c r="AU67" s="74">
        <f t="shared" si="3"/>
        <v>4.4046733528870135E-3</v>
      </c>
      <c r="AV67" s="17"/>
    </row>
    <row r="68" spans="1:48">
      <c r="A68" s="29" t="s">
        <v>28</v>
      </c>
      <c r="B68" s="17"/>
      <c r="C68" s="17">
        <f t="shared" ref="C68:P71" si="64">C32-B32</f>
        <v>-2.9601478533175518E-4</v>
      </c>
      <c r="D68" s="17">
        <f t="shared" si="64"/>
        <v>-9.2669138918525379E-4</v>
      </c>
      <c r="E68" s="17">
        <f t="shared" si="64"/>
        <v>-7.6335176409268735E-4</v>
      </c>
      <c r="F68" s="17">
        <f t="shared" si="64"/>
        <v>2.1794327790993981E-3</v>
      </c>
      <c r="G68" s="17">
        <f t="shared" si="64"/>
        <v>2.0834443859018142E-3</v>
      </c>
      <c r="H68" s="17">
        <f t="shared" si="64"/>
        <v>-8.5715240589119557E-4</v>
      </c>
      <c r="I68" s="17">
        <f t="shared" si="64"/>
        <v>3.1279387781449342E-4</v>
      </c>
      <c r="J68" s="17">
        <f t="shared" si="64"/>
        <v>1.8592631403220733E-3</v>
      </c>
      <c r="K68" s="17">
        <f t="shared" si="64"/>
        <v>-7.900113121249025E-4</v>
      </c>
      <c r="L68" s="17">
        <f t="shared" si="64"/>
        <v>2.975708518622236E-3</v>
      </c>
      <c r="M68" s="17">
        <f t="shared" si="64"/>
        <v>6.9125690225590314E-3</v>
      </c>
      <c r="N68" s="17">
        <f t="shared" si="64"/>
        <v>4.3169447950596879E-3</v>
      </c>
      <c r="O68" s="17">
        <f t="shared" si="64"/>
        <v>-1.6445253170391388E-3</v>
      </c>
      <c r="P68" s="17">
        <f t="shared" si="64"/>
        <v>8.5757917534329264E-4</v>
      </c>
      <c r="Q68" s="17"/>
      <c r="R68" s="17"/>
      <c r="S68" s="47">
        <f t="shared" si="46"/>
        <v>2.276819226391516E-3</v>
      </c>
      <c r="T68" s="47">
        <f t="shared" si="47"/>
        <v>5.2489330012046864E-4</v>
      </c>
      <c r="U68" s="74">
        <f t="shared" si="48"/>
        <v>1.3418276194545109E-2</v>
      </c>
      <c r="V68" s="17"/>
      <c r="W68" s="17">
        <f t="shared" ref="W68:AK68" si="65">W32/W$3</f>
        <v>1.2661805447828736</v>
      </c>
      <c r="X68" s="17">
        <f t="shared" si="65"/>
        <v>1.155255478213514</v>
      </c>
      <c r="Y68" s="17">
        <f t="shared" si="65"/>
        <v>1.1187013205866203</v>
      </c>
      <c r="Z68" s="17">
        <f t="shared" si="65"/>
        <v>1.086015900780696</v>
      </c>
      <c r="AA68" s="17">
        <f t="shared" si="65"/>
        <v>1.0158018497317522</v>
      </c>
      <c r="AB68" s="17">
        <f t="shared" si="65"/>
        <v>0.94749910648395141</v>
      </c>
      <c r="AC68" s="17">
        <f t="shared" si="65"/>
        <v>0.92043965563347319</v>
      </c>
      <c r="AD68" s="17">
        <f t="shared" si="65"/>
        <v>0.89519948530830995</v>
      </c>
      <c r="AE68" s="17">
        <f t="shared" si="65"/>
        <v>0.82771637381651397</v>
      </c>
      <c r="AF68" s="17">
        <f t="shared" si="65"/>
        <v>0.81859326193931625</v>
      </c>
      <c r="AG68" s="17">
        <f t="shared" si="65"/>
        <v>0.78190273333032179</v>
      </c>
      <c r="AH68" s="17">
        <f t="shared" si="65"/>
        <v>0.74351097960372048</v>
      </c>
      <c r="AI68" s="17">
        <f t="shared" si="65"/>
        <v>0.71108990719659326</v>
      </c>
      <c r="AJ68" s="17">
        <f t="shared" si="65"/>
        <v>0.71277457358171814</v>
      </c>
      <c r="AK68" s="47">
        <f t="shared" si="65"/>
        <v>0.71009885475835965</v>
      </c>
      <c r="AL68" s="17"/>
      <c r="AM68" s="17"/>
      <c r="AN68" s="51">
        <f t="shared" si="9"/>
        <v>1.0982423667632346</v>
      </c>
      <c r="AO68" s="51">
        <f t="shared" si="10"/>
        <v>0.88188957663631284</v>
      </c>
      <c r="AP68" s="79">
        <f t="shared" si="11"/>
        <v>0.74632838506833821</v>
      </c>
      <c r="AQ68" s="17"/>
      <c r="AR68" s="45"/>
      <c r="AS68" s="47">
        <f t="shared" si="3"/>
        <v>2.5004993358842555E-3</v>
      </c>
      <c r="AT68" s="47">
        <f t="shared" si="3"/>
        <v>4.6289793022247721E-4</v>
      </c>
      <c r="AU68" s="74">
        <f t="shared" si="3"/>
        <v>1.0014440402675778E-2</v>
      </c>
      <c r="AV68" s="17"/>
    </row>
    <row r="69" spans="1:48">
      <c r="A69" s="30" t="s">
        <v>29</v>
      </c>
      <c r="B69" s="17"/>
      <c r="C69" s="17">
        <f t="shared" si="64"/>
        <v>-9.8075119451715431E-5</v>
      </c>
      <c r="D69" s="17">
        <f t="shared" si="64"/>
        <v>3.5153285251326438E-3</v>
      </c>
      <c r="E69" s="17">
        <f t="shared" si="64"/>
        <v>5.0121729931899561E-3</v>
      </c>
      <c r="F69" s="17">
        <f t="shared" si="64"/>
        <v>6.5741384108108786E-3</v>
      </c>
      <c r="G69" s="17">
        <f t="shared" si="64"/>
        <v>4.8807542492997208E-3</v>
      </c>
      <c r="H69" s="17">
        <f t="shared" si="64"/>
        <v>1.396348507118908E-3</v>
      </c>
      <c r="I69" s="17">
        <f t="shared" si="64"/>
        <v>2.9454428802577759E-4</v>
      </c>
      <c r="J69" s="17">
        <f t="shared" si="64"/>
        <v>3.0494789598766864E-3</v>
      </c>
      <c r="K69" s="17">
        <f t="shared" si="64"/>
        <v>2.1622602250748052E-3</v>
      </c>
      <c r="L69" s="17">
        <f t="shared" si="64"/>
        <v>4.4545070128294284E-3</v>
      </c>
      <c r="M69" s="17">
        <f t="shared" si="64"/>
        <v>1.2696606697498128E-2</v>
      </c>
      <c r="N69" s="17">
        <f t="shared" si="64"/>
        <v>8.2175215101826099E-3</v>
      </c>
      <c r="O69" s="17">
        <f t="shared" si="64"/>
        <v>4.1416079285650498E-3</v>
      </c>
      <c r="P69" s="17">
        <f t="shared" si="64"/>
        <v>2.1586737548661139E-3</v>
      </c>
      <c r="Q69" s="17"/>
      <c r="R69" s="17"/>
      <c r="S69" s="47">
        <f t="shared" si="46"/>
        <v>1.9884319058981484E-2</v>
      </c>
      <c r="T69" s="47">
        <f t="shared" si="47"/>
        <v>6.9026319800961772E-3</v>
      </c>
      <c r="U69" s="74">
        <f t="shared" si="48"/>
        <v>3.166891690394133E-2</v>
      </c>
      <c r="V69" s="17"/>
      <c r="W69" s="17">
        <f t="shared" ref="W69:AK69" si="66">W33/W$3</f>
        <v>1.1167987659978837</v>
      </c>
      <c r="X69" s="17">
        <f t="shared" si="66"/>
        <v>1.0626594276005492</v>
      </c>
      <c r="Y69" s="17">
        <f t="shared" si="66"/>
        <v>0.97931475413353863</v>
      </c>
      <c r="Z69" s="17">
        <f t="shared" si="66"/>
        <v>0.92695810544487545</v>
      </c>
      <c r="AA69" s="17">
        <f t="shared" si="66"/>
        <v>0.87224646299270181</v>
      </c>
      <c r="AB69" s="17">
        <f t="shared" si="66"/>
        <v>0.8350926992714961</v>
      </c>
      <c r="AC69" s="17">
        <f t="shared" si="66"/>
        <v>0.83529649953817364</v>
      </c>
      <c r="AD69" s="17">
        <f t="shared" si="66"/>
        <v>0.83496571411697507</v>
      </c>
      <c r="AE69" s="17">
        <f t="shared" si="66"/>
        <v>0.83136452451982101</v>
      </c>
      <c r="AF69" s="17">
        <f t="shared" si="66"/>
        <v>0.81529316137314178</v>
      </c>
      <c r="AG69" s="17">
        <f t="shared" si="66"/>
        <v>0.77840784140341979</v>
      </c>
      <c r="AH69" s="17">
        <f t="shared" si="66"/>
        <v>0.70814403012645977</v>
      </c>
      <c r="AI69" s="17">
        <f t="shared" si="66"/>
        <v>0.64834795520389177</v>
      </c>
      <c r="AJ69" s="17">
        <f t="shared" si="66"/>
        <v>0.61075850084108851</v>
      </c>
      <c r="AK69" s="47">
        <f t="shared" si="66"/>
        <v>0.59499670017681827</v>
      </c>
      <c r="AL69" s="17"/>
      <c r="AM69" s="17"/>
      <c r="AN69" s="51">
        <f t="shared" si="9"/>
        <v>0.96551170257350749</v>
      </c>
      <c r="AO69" s="51">
        <f t="shared" si="10"/>
        <v>0.83040251976392165</v>
      </c>
      <c r="AP69" s="79">
        <f t="shared" si="11"/>
        <v>0.69265803152080319</v>
      </c>
      <c r="AQ69" s="17"/>
      <c r="AR69" s="45"/>
      <c r="AS69" s="47">
        <f t="shared" si="3"/>
        <v>1.9198542749152055E-2</v>
      </c>
      <c r="AT69" s="47">
        <f t="shared" si="3"/>
        <v>5.7319629892748931E-3</v>
      </c>
      <c r="AU69" s="74">
        <f t="shared" si="3"/>
        <v>2.1935729643079889E-2</v>
      </c>
      <c r="AV69" s="17"/>
    </row>
    <row r="70" spans="1:48">
      <c r="A70" s="30" t="s">
        <v>30</v>
      </c>
      <c r="B70" s="17"/>
      <c r="C70" s="17">
        <f t="shared" si="64"/>
        <v>-1.6245967518871141E-3</v>
      </c>
      <c r="D70" s="17">
        <f t="shared" si="64"/>
        <v>-1.717869114826194E-3</v>
      </c>
      <c r="E70" s="17">
        <f t="shared" si="64"/>
        <v>2.2482170755856734E-4</v>
      </c>
      <c r="F70" s="17">
        <f t="shared" si="64"/>
        <v>9.9242699789587469E-4</v>
      </c>
      <c r="G70" s="17">
        <f t="shared" si="64"/>
        <v>6.1398150370946258E-4</v>
      </c>
      <c r="H70" s="17">
        <f t="shared" si="64"/>
        <v>3.2517330120099761E-3</v>
      </c>
      <c r="I70" s="17">
        <f t="shared" si="64"/>
        <v>-2.7972712416081333E-3</v>
      </c>
      <c r="J70" s="17">
        <f t="shared" si="64"/>
        <v>-6.9347262159048795E-5</v>
      </c>
      <c r="K70" s="17">
        <f t="shared" si="64"/>
        <v>-1.1215048436101979E-3</v>
      </c>
      <c r="L70" s="17">
        <f t="shared" si="64"/>
        <v>2.330522182321472E-3</v>
      </c>
      <c r="M70" s="17">
        <f t="shared" si="64"/>
        <v>2.1569435165239292E-3</v>
      </c>
      <c r="N70" s="17">
        <f t="shared" si="64"/>
        <v>8.1828787830962729E-4</v>
      </c>
      <c r="O70" s="17">
        <f t="shared" si="64"/>
        <v>2.0908395181725714E-3</v>
      </c>
      <c r="P70" s="17">
        <f t="shared" si="64"/>
        <v>1.6401727348317949E-3</v>
      </c>
      <c r="Q70" s="17"/>
      <c r="R70" s="17"/>
      <c r="S70" s="47">
        <f t="shared" si="46"/>
        <v>-1.5112356575494035E-3</v>
      </c>
      <c r="T70" s="47">
        <f t="shared" si="47"/>
        <v>-7.3639033536740395E-4</v>
      </c>
      <c r="U70" s="74">
        <f t="shared" si="48"/>
        <v>9.0367658301593948E-3</v>
      </c>
      <c r="V70" s="17"/>
      <c r="W70" s="17">
        <f t="shared" ref="W70:AK70" si="67">W34/W$3</f>
        <v>1.3295891321511737</v>
      </c>
      <c r="X70" s="17">
        <f t="shared" si="67"/>
        <v>1.3326050095571655</v>
      </c>
      <c r="Y70" s="17">
        <f t="shared" si="67"/>
        <v>1.2065653862932006</v>
      </c>
      <c r="Z70" s="17">
        <f t="shared" si="67"/>
        <v>1.2147988768176212</v>
      </c>
      <c r="AA70" s="17">
        <f t="shared" si="67"/>
        <v>1.1829021550057528</v>
      </c>
      <c r="AB70" s="17">
        <f t="shared" si="67"/>
        <v>1.1313006921190414</v>
      </c>
      <c r="AC70" s="17">
        <f t="shared" si="67"/>
        <v>1.0681814706061799</v>
      </c>
      <c r="AD70" s="17">
        <f t="shared" si="67"/>
        <v>1.0839859148204269</v>
      </c>
      <c r="AE70" s="17">
        <f t="shared" si="67"/>
        <v>1.0630154951369022</v>
      </c>
      <c r="AF70" s="17">
        <f t="shared" si="67"/>
        <v>1.0399521401050476</v>
      </c>
      <c r="AG70" s="17">
        <f t="shared" si="67"/>
        <v>0.99439066765946882</v>
      </c>
      <c r="AH70" s="17">
        <f t="shared" si="67"/>
        <v>0.93416170241866991</v>
      </c>
      <c r="AI70" s="17">
        <f t="shared" si="67"/>
        <v>0.84770207026805844</v>
      </c>
      <c r="AJ70" s="17">
        <f t="shared" si="67"/>
        <v>0.72953116510884941</v>
      </c>
      <c r="AK70" s="47">
        <f t="shared" si="67"/>
        <v>0.65446658932275359</v>
      </c>
      <c r="AL70" s="17"/>
      <c r="AM70" s="17"/>
      <c r="AN70" s="51">
        <f t="shared" si="9"/>
        <v>1.2329602086573259</v>
      </c>
      <c r="AO70" s="51">
        <f t="shared" si="10"/>
        <v>1.0772871425575197</v>
      </c>
      <c r="AP70" s="79">
        <f t="shared" si="11"/>
        <v>0.86670072248047469</v>
      </c>
      <c r="AQ70" s="17"/>
      <c r="AR70" s="45"/>
      <c r="AS70" s="47">
        <f t="shared" si="3"/>
        <v>-1.8632934316625037E-3</v>
      </c>
      <c r="AT70" s="47">
        <f t="shared" si="3"/>
        <v>-7.9330384019492424E-4</v>
      </c>
      <c r="AU70" s="74">
        <f t="shared" si="3"/>
        <v>7.8321714738860144E-3</v>
      </c>
      <c r="AV70" s="17"/>
    </row>
    <row r="71" spans="1:48">
      <c r="A71" s="30" t="s">
        <v>31</v>
      </c>
      <c r="B71" s="17"/>
      <c r="C71" s="17">
        <f t="shared" si="64"/>
        <v>4.07119847483867E-4</v>
      </c>
      <c r="D71" s="17">
        <f t="shared" si="64"/>
        <v>4.2770302096397685E-4</v>
      </c>
      <c r="E71" s="17">
        <f t="shared" si="64"/>
        <v>-1.500489202152646E-3</v>
      </c>
      <c r="F71" s="17">
        <f t="shared" si="64"/>
        <v>9.6821282973753343E-5</v>
      </c>
      <c r="G71" s="17">
        <f t="shared" si="64"/>
        <v>-5.1814687495840579E-4</v>
      </c>
      <c r="H71" s="17">
        <f t="shared" si="64"/>
        <v>-5.823608947021588E-4</v>
      </c>
      <c r="I71" s="17">
        <f t="shared" si="64"/>
        <v>1.4167739118524504E-3</v>
      </c>
      <c r="J71" s="17">
        <f t="shared" si="64"/>
        <v>-1.6651263463919488E-3</v>
      </c>
      <c r="K71" s="17">
        <f t="shared" si="64"/>
        <v>-9.8637971611434828E-4</v>
      </c>
      <c r="L71" s="17">
        <f t="shared" si="64"/>
        <v>9.922839882762647E-4</v>
      </c>
      <c r="M71" s="17">
        <f t="shared" si="64"/>
        <v>-1.2150597986985544E-4</v>
      </c>
      <c r="N71" s="17">
        <f t="shared" si="64"/>
        <v>7.1366337188748198E-4</v>
      </c>
      <c r="O71" s="17">
        <f t="shared" si="64"/>
        <v>-1.1568053999459439E-3</v>
      </c>
      <c r="P71" s="17">
        <f t="shared" si="64"/>
        <v>-2.9473798063922993E-3</v>
      </c>
      <c r="Q71" s="17"/>
      <c r="R71" s="17"/>
      <c r="S71" s="47">
        <f t="shared" si="46"/>
        <v>-1.0869919256894546E-3</v>
      </c>
      <c r="T71" s="47">
        <f t="shared" si="47"/>
        <v>-1.8170930453560055E-3</v>
      </c>
      <c r="U71" s="74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51"/>
      <c r="AO71" s="51"/>
      <c r="AP71" s="79"/>
      <c r="AQ71" s="17"/>
      <c r="AR71" s="45"/>
      <c r="AS71" s="31"/>
      <c r="AT71" s="17"/>
      <c r="AU71" s="17"/>
      <c r="AV71" s="17"/>
    </row>
    <row r="72" spans="1:48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83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45"/>
      <c r="AS72" s="17"/>
      <c r="AT72" s="17"/>
      <c r="AU72" s="17"/>
      <c r="AV72" s="17"/>
    </row>
    <row r="73" spans="1:48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8"/>
      <c r="X73" s="18" t="s">
        <v>52</v>
      </c>
      <c r="Y73" s="17"/>
      <c r="Z73" s="18"/>
      <c r="AA73" s="18"/>
      <c r="AB73" s="18" t="s">
        <v>53</v>
      </c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45"/>
      <c r="AS73" s="17"/>
      <c r="AT73" s="17"/>
      <c r="AU73" s="17"/>
      <c r="AV73" s="17"/>
    </row>
    <row r="74" spans="1:48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8"/>
      <c r="P74" s="18"/>
      <c r="Q74" s="18"/>
      <c r="R74" s="18"/>
      <c r="S74" s="18"/>
      <c r="T74" s="17"/>
      <c r="U74" s="17"/>
      <c r="V74" s="17"/>
      <c r="W74" s="17"/>
      <c r="X74" s="18" t="s">
        <v>49</v>
      </c>
      <c r="Y74" s="18" t="s">
        <v>43</v>
      </c>
      <c r="Z74" s="18" t="s">
        <v>44</v>
      </c>
      <c r="AA74" s="18"/>
      <c r="AB74" s="18" t="s">
        <v>49</v>
      </c>
      <c r="AC74" s="18" t="s">
        <v>43</v>
      </c>
      <c r="AD74" s="18" t="s">
        <v>44</v>
      </c>
      <c r="AE74" s="17"/>
      <c r="AF74" s="17"/>
      <c r="AG74" s="17"/>
      <c r="AH74" s="17"/>
      <c r="AI74" s="17"/>
      <c r="AJ74" s="17"/>
      <c r="AK74" s="17"/>
      <c r="AL74" s="17">
        <v>2010</v>
      </c>
      <c r="AM74" s="17"/>
      <c r="AN74" s="17"/>
      <c r="AV74" s="17"/>
    </row>
    <row r="75" spans="1:48">
      <c r="A75" s="22" t="s">
        <v>2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8"/>
      <c r="P75" s="18"/>
      <c r="Q75" s="18"/>
      <c r="R75" s="18"/>
      <c r="S75" s="18"/>
      <c r="T75" s="17"/>
      <c r="U75" s="17"/>
      <c r="V75" s="17"/>
      <c r="W75" s="17"/>
      <c r="X75" s="17">
        <v>-2</v>
      </c>
      <c r="Y75" s="17">
        <v>-1</v>
      </c>
      <c r="Z75" s="17">
        <v>0</v>
      </c>
      <c r="AA75" s="17"/>
      <c r="AB75" s="17">
        <v>-1</v>
      </c>
      <c r="AC75" s="17">
        <v>0</v>
      </c>
      <c r="AD75" s="17">
        <v>1</v>
      </c>
      <c r="AE75" s="17"/>
      <c r="AF75" s="18" t="s">
        <v>49</v>
      </c>
      <c r="AG75" s="18" t="s">
        <v>43</v>
      </c>
      <c r="AH75" s="18" t="s">
        <v>44</v>
      </c>
      <c r="AI75" s="17"/>
      <c r="AJ75" s="17"/>
      <c r="AK75" s="18" t="s">
        <v>49</v>
      </c>
      <c r="AL75" s="18" t="s">
        <v>43</v>
      </c>
      <c r="AM75" s="18" t="s">
        <v>44</v>
      </c>
      <c r="AN75" s="17"/>
      <c r="AV75" s="17"/>
    </row>
    <row r="76" spans="1:48">
      <c r="A76" s="16" t="s">
        <v>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23"/>
      <c r="O76" s="23"/>
      <c r="P76" s="23"/>
      <c r="Q76" s="23"/>
      <c r="R76" s="23"/>
      <c r="S76" s="23"/>
      <c r="T76" s="23"/>
      <c r="U76" s="49"/>
      <c r="V76" s="23"/>
      <c r="W76" s="23"/>
      <c r="X76" s="23">
        <f t="shared" ref="X76:Y76" si="68">S40</f>
        <v>-2.4872091619395117E-2</v>
      </c>
      <c r="Y76" s="23">
        <f t="shared" si="68"/>
        <v>-1.1607802259065589E-2</v>
      </c>
      <c r="Z76" s="23">
        <f>U40</f>
        <v>-5.0747525871021604E-3</v>
      </c>
      <c r="AA76" s="23"/>
      <c r="AB76" s="23">
        <f>AN40</f>
        <v>0.59879114013174595</v>
      </c>
      <c r="AC76" s="23">
        <f t="shared" ref="AC76" si="69">AO40</f>
        <v>0.55071135997911946</v>
      </c>
      <c r="AD76" s="23">
        <f>AP40</f>
        <v>0.40468733300615334</v>
      </c>
      <c r="AE76" s="23"/>
      <c r="AF76" s="49">
        <f t="shared" ref="AF76:AH91" si="70">AB76*X76</f>
        <v>-1.4893188098238846E-2</v>
      </c>
      <c r="AG76" s="49">
        <f t="shared" si="70"/>
        <v>-6.392548568458706E-3</v>
      </c>
      <c r="AH76" s="49">
        <f t="shared" si="70"/>
        <v>-2.0536880901404504E-3</v>
      </c>
      <c r="AI76" s="23"/>
      <c r="AJ76" s="23"/>
      <c r="AK76" s="50">
        <f>AF76+'[1]P growth - Sector Size '!AK45</f>
        <v>-4.8882190123179479E-3</v>
      </c>
      <c r="AL76" s="50">
        <f>AG76+'[1]P growth - Sector Size '!AL45</f>
        <v>-1.6048948539213983E-2</v>
      </c>
      <c r="AM76" s="50">
        <f>AH76+'[1]P growth - Sector Size '!AM45</f>
        <v>-5.1173666339477085E-3</v>
      </c>
      <c r="AN76" s="17"/>
      <c r="AV76" s="17"/>
    </row>
    <row r="77" spans="1:48">
      <c r="A77" s="26" t="s">
        <v>4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23"/>
      <c r="O77" s="23"/>
      <c r="P77" s="23"/>
      <c r="Q77" s="23"/>
      <c r="R77" s="23"/>
      <c r="S77" s="23"/>
      <c r="T77" s="23"/>
      <c r="U77" s="49"/>
      <c r="V77" s="23"/>
      <c r="W77" s="23"/>
      <c r="X77" s="23">
        <f t="shared" ref="X77:Z92" si="71">S42</f>
        <v>-5.9338235194820003E-3</v>
      </c>
      <c r="Y77" s="23">
        <f t="shared" si="71"/>
        <v>-4.4084322425199073E-3</v>
      </c>
      <c r="Z77" s="23">
        <f>U42</f>
        <v>2.5309432524077587E-3</v>
      </c>
      <c r="AA77" s="23"/>
      <c r="AB77" s="23">
        <f t="shared" ref="AB77:AD92" si="72">AN42</f>
        <v>1.4933824093135455</v>
      </c>
      <c r="AC77" s="23">
        <f t="shared" si="72"/>
        <v>1.5854132060375508</v>
      </c>
      <c r="AD77" s="23">
        <f>AP42</f>
        <v>1.6432766683235338</v>
      </c>
      <c r="AE77" s="23"/>
      <c r="AF77" s="49">
        <f t="shared" si="70"/>
        <v>-8.8614676639654118E-3</v>
      </c>
      <c r="AG77" s="49">
        <f t="shared" si="70"/>
        <v>-6.9891866952127958E-3</v>
      </c>
      <c r="AH77" s="49">
        <f t="shared" si="70"/>
        <v>4.1590399955325503E-3</v>
      </c>
      <c r="AI77" s="23"/>
      <c r="AJ77" s="23"/>
      <c r="AK77" s="50">
        <f>AF77+'[1]P growth - Sector Size '!AK46</f>
        <v>1.0329441878819956E-3</v>
      </c>
      <c r="AL77" s="50">
        <f>AG77+'[1]P growth - Sector Size '!AL46</f>
        <v>-1.9415345618463507E-3</v>
      </c>
      <c r="AM77" s="50">
        <f>AH77+'[1]P growth - Sector Size '!AM46</f>
        <v>7.539572821869964E-3</v>
      </c>
      <c r="AN77" s="17"/>
      <c r="AV77" s="17"/>
    </row>
    <row r="78" spans="1:48">
      <c r="A78" s="26" t="s">
        <v>5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23"/>
      <c r="O78" s="23"/>
      <c r="P78" s="23"/>
      <c r="Q78" s="23"/>
      <c r="R78" s="23"/>
      <c r="S78" s="23"/>
      <c r="T78" s="23"/>
      <c r="U78" s="49"/>
      <c r="V78" s="23"/>
      <c r="W78" s="23"/>
      <c r="X78" s="23">
        <f t="shared" si="71"/>
        <v>-7.4529882705332839E-3</v>
      </c>
      <c r="Y78" s="23">
        <f t="shared" si="71"/>
        <v>-1.6458073826382102E-3</v>
      </c>
      <c r="Z78" s="23">
        <f t="shared" si="71"/>
        <v>-2.7628233893895308E-3</v>
      </c>
      <c r="AA78" s="23"/>
      <c r="AB78" s="23">
        <f t="shared" si="72"/>
        <v>0.59912020272434285</v>
      </c>
      <c r="AC78" s="23">
        <f t="shared" si="72"/>
        <v>0.54716281187206151</v>
      </c>
      <c r="AD78" s="23">
        <f t="shared" si="72"/>
        <v>0.37879526164740501</v>
      </c>
      <c r="AE78" s="23"/>
      <c r="AF78" s="49">
        <f t="shared" si="70"/>
        <v>-4.4652358435440503E-3</v>
      </c>
      <c r="AG78" s="49">
        <f t="shared" si="70"/>
        <v>-9.0052459528412092E-4</v>
      </c>
      <c r="AH78" s="49">
        <f t="shared" si="70"/>
        <v>-1.0465444086693776E-3</v>
      </c>
      <c r="AI78" s="23"/>
      <c r="AJ78" s="23"/>
      <c r="AK78" s="50">
        <f>AF78+'[1]P growth - Sector Size '!AK47</f>
        <v>-4.59558914607993E-3</v>
      </c>
      <c r="AL78" s="50">
        <f>AG78+'[1]P growth - Sector Size '!AL47</f>
        <v>-1.7764941970246975E-3</v>
      </c>
      <c r="AM78" s="50">
        <f>AH78+'[1]P growth - Sector Size '!AM47</f>
        <v>-2.8079376033257174E-4</v>
      </c>
      <c r="AN78" s="17"/>
      <c r="AV78" s="17"/>
    </row>
    <row r="79" spans="1:48">
      <c r="A79" s="26" t="s">
        <v>6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23"/>
      <c r="O79" s="23"/>
      <c r="P79" s="23"/>
      <c r="Q79" s="23"/>
      <c r="R79" s="23"/>
      <c r="S79" s="23"/>
      <c r="T79" s="23"/>
      <c r="U79" s="49"/>
      <c r="V79" s="23"/>
      <c r="W79" s="23"/>
      <c r="X79" s="23">
        <f>S44</f>
        <v>-2.1085522521063979E-3</v>
      </c>
      <c r="Y79" s="23">
        <f t="shared" si="71"/>
        <v>-2.384745005403777E-3</v>
      </c>
      <c r="Z79" s="23">
        <f t="shared" si="71"/>
        <v>-4.6032509769809932E-3</v>
      </c>
      <c r="AA79" s="23"/>
      <c r="AB79" s="23">
        <f t="shared" si="72"/>
        <v>0.58089472670293152</v>
      </c>
      <c r="AC79" s="23">
        <f t="shared" si="72"/>
        <v>0.64133522258090991</v>
      </c>
      <c r="AD79" s="23">
        <f t="shared" si="72"/>
        <v>0.62794300956072935</v>
      </c>
      <c r="AE79" s="23"/>
      <c r="AF79" s="49">
        <f t="shared" si="70"/>
        <v>-1.2248468842261967E-3</v>
      </c>
      <c r="AG79" s="49">
        <f t="shared" si="70"/>
        <v>-1.5294209688393446E-3</v>
      </c>
      <c r="AH79" s="49">
        <f t="shared" si="70"/>
        <v>-2.8905792722488124E-3</v>
      </c>
      <c r="AI79" s="23"/>
      <c r="AJ79" s="23"/>
      <c r="AK79" s="50">
        <f>AF79+'[1]P growth - Sector Size '!AK48</f>
        <v>-1.4046229146031579E-3</v>
      </c>
      <c r="AL79" s="50">
        <f>AG79+'[1]P growth - Sector Size '!AL48</f>
        <v>-1.822153171930083E-4</v>
      </c>
      <c r="AM79" s="50">
        <f>AH79+'[1]P growth - Sector Size '!AM48</f>
        <v>-1.4656560082656317E-3</v>
      </c>
      <c r="AN79" s="17"/>
      <c r="AV79" s="17"/>
    </row>
    <row r="80" spans="1:48">
      <c r="A80" s="26" t="s">
        <v>7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23"/>
      <c r="O80" s="23"/>
      <c r="P80" s="23"/>
      <c r="Q80" s="23"/>
      <c r="R80" s="23"/>
      <c r="S80" s="23"/>
      <c r="T80" s="23"/>
      <c r="U80" s="49"/>
      <c r="V80" s="23"/>
      <c r="W80" s="23"/>
      <c r="X80" s="23">
        <f t="shared" si="71"/>
        <v>-1.437938334153665E-3</v>
      </c>
      <c r="Y80" s="23">
        <f t="shared" si="71"/>
        <v>-1.2209857421913407E-3</v>
      </c>
      <c r="Z80" s="23">
        <f t="shared" si="71"/>
        <v>3.2580830318561498E-4</v>
      </c>
      <c r="AA80" s="23"/>
      <c r="AB80" s="23">
        <f t="shared" si="72"/>
        <v>5.5279503496970728</v>
      </c>
      <c r="AC80" s="23">
        <f t="shared" si="72"/>
        <v>6.9923675630363578</v>
      </c>
      <c r="AD80" s="23">
        <f t="shared" si="72"/>
        <v>9.6357668367929552</v>
      </c>
      <c r="AE80" s="23"/>
      <c r="AF80" s="49">
        <f t="shared" si="70"/>
        <v>-7.9488517171275776E-3</v>
      </c>
      <c r="AG80" s="49">
        <f t="shared" si="70"/>
        <v>-8.5375810986286042E-3</v>
      </c>
      <c r="AH80" s="49">
        <f t="shared" si="70"/>
        <v>3.1394128429877333E-3</v>
      </c>
      <c r="AI80" s="23"/>
      <c r="AJ80" s="23"/>
      <c r="AK80" s="50">
        <f>AF80+'[1]P growth - Sector Size '!AK49</f>
        <v>-2.6954777323857084E-3</v>
      </c>
      <c r="AL80" s="50">
        <f>AG80+'[1]P growth - Sector Size '!AL49</f>
        <v>4.0157223350142587E-4</v>
      </c>
      <c r="AM80" s="50">
        <f>AH80+'[1]P growth - Sector Size '!AM49</f>
        <v>7.6780965786768345E-3</v>
      </c>
      <c r="AN80" s="17"/>
      <c r="AV80" s="17"/>
    </row>
    <row r="81" spans="1:48">
      <c r="A81" s="26" t="s">
        <v>8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23"/>
      <c r="O81" s="23"/>
      <c r="P81" s="23"/>
      <c r="Q81" s="23"/>
      <c r="R81" s="23"/>
      <c r="S81" s="23"/>
      <c r="T81" s="23"/>
      <c r="U81" s="49"/>
      <c r="V81" s="23"/>
      <c r="W81" s="23"/>
      <c r="X81" s="23">
        <f t="shared" si="71"/>
        <v>-3.7169734519245587E-3</v>
      </c>
      <c r="Y81" s="23">
        <f t="shared" si="71"/>
        <v>-3.2268057158020922E-3</v>
      </c>
      <c r="Z81" s="23">
        <f t="shared" si="71"/>
        <v>-3.5301505281388253E-3</v>
      </c>
      <c r="AA81" s="23"/>
      <c r="AB81" s="23">
        <f t="shared" si="72"/>
        <v>0.72642551913581099</v>
      </c>
      <c r="AC81" s="23">
        <f t="shared" si="72"/>
        <v>0.77514147403690659</v>
      </c>
      <c r="AD81" s="23">
        <f t="shared" si="72"/>
        <v>0.79993223117778367</v>
      </c>
      <c r="AE81" s="23"/>
      <c r="AF81" s="49">
        <f t="shared" si="70"/>
        <v>-2.7001043694283248E-3</v>
      </c>
      <c r="AG81" s="49">
        <f t="shared" si="70"/>
        <v>-2.501230938977549E-3</v>
      </c>
      <c r="AH81" s="49">
        <f t="shared" si="70"/>
        <v>-2.823881188367522E-3</v>
      </c>
      <c r="AI81" s="23"/>
      <c r="AJ81" s="23"/>
      <c r="AK81" s="50">
        <f>AF81+'[1]P growth - Sector Size '!AK50</f>
        <v>-1.2357826647610493E-3</v>
      </c>
      <c r="AL81" s="50">
        <f>AG81+'[1]P growth - Sector Size '!AL50</f>
        <v>-9.5756829451557166E-4</v>
      </c>
      <c r="AM81" s="50">
        <f>AH81+'[1]P growth - Sector Size '!AM50</f>
        <v>-3.1830232171904771E-3</v>
      </c>
      <c r="AN81" s="17"/>
      <c r="AV81" s="17"/>
    </row>
    <row r="82" spans="1:48">
      <c r="A82" s="26" t="s">
        <v>35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23"/>
      <c r="O82" s="23"/>
      <c r="P82" s="23"/>
      <c r="Q82" s="23"/>
      <c r="R82" s="23"/>
      <c r="S82" s="23"/>
      <c r="T82" s="23"/>
      <c r="U82" s="49"/>
      <c r="V82" s="23"/>
      <c r="W82" s="23"/>
      <c r="X82" s="23">
        <f t="shared" si="71"/>
        <v>2.3866795496643618E-3</v>
      </c>
      <c r="Y82" s="23">
        <f t="shared" si="71"/>
        <v>7.6608258710895299E-5</v>
      </c>
      <c r="Z82" s="23">
        <f t="shared" si="71"/>
        <v>1.7182808403941267E-3</v>
      </c>
      <c r="AA82" s="23"/>
      <c r="AB82" s="23">
        <f t="shared" si="72"/>
        <v>6.1293559301812053</v>
      </c>
      <c r="AC82" s="23">
        <f t="shared" si="72"/>
        <v>5.4749074879960933</v>
      </c>
      <c r="AD82" s="23">
        <f t="shared" si="72"/>
        <v>5.2267340916921681</v>
      </c>
      <c r="AE82" s="23"/>
      <c r="AF82" s="49">
        <f t="shared" si="70"/>
        <v>1.4628808451177465E-2</v>
      </c>
      <c r="AG82" s="49">
        <f t="shared" si="70"/>
        <v>4.1942312925862262E-4</v>
      </c>
      <c r="AH82" s="49">
        <f t="shared" si="70"/>
        <v>8.9809970475894507E-3</v>
      </c>
      <c r="AI82" s="23"/>
      <c r="AJ82" s="23"/>
      <c r="AK82" s="50">
        <f>AF82+'[1]P growth - Sector Size '!AK51</f>
        <v>6.8145624264829216E-2</v>
      </c>
      <c r="AL82" s="50">
        <f>AG82+'[1]P growth - Sector Size '!AL51</f>
        <v>-2.7837537803963829E-2</v>
      </c>
      <c r="AM82" s="50">
        <f>AH82+'[1]P growth - Sector Size '!AM51</f>
        <v>6.1064448976853591E-2</v>
      </c>
      <c r="AN82" s="17"/>
      <c r="AV82" s="17"/>
    </row>
    <row r="83" spans="1:48">
      <c r="A83" s="26" t="s">
        <v>10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23"/>
      <c r="O83" s="23"/>
      <c r="P83" s="23"/>
      <c r="Q83" s="23"/>
      <c r="R83" s="23"/>
      <c r="S83" s="23"/>
      <c r="T83" s="23"/>
      <c r="U83" s="49"/>
      <c r="V83" s="23"/>
      <c r="W83" s="23"/>
      <c r="X83" s="23">
        <f t="shared" si="71"/>
        <v>-1.7681197288347966E-3</v>
      </c>
      <c r="Y83" s="23">
        <f t="shared" si="71"/>
        <v>-1.7223611832124456E-3</v>
      </c>
      <c r="Z83" s="23">
        <f t="shared" si="71"/>
        <v>-5.0868131904336193E-3</v>
      </c>
      <c r="AA83" s="23"/>
      <c r="AB83" s="23">
        <f t="shared" si="72"/>
        <v>0.49412118909575237</v>
      </c>
      <c r="AC83" s="23">
        <f t="shared" si="72"/>
        <v>0.47462109112272344</v>
      </c>
      <c r="AD83" s="23">
        <f>AP48</f>
        <v>0.44567027231487533</v>
      </c>
      <c r="AE83" s="23"/>
      <c r="AF83" s="49">
        <f t="shared" si="70"/>
        <v>-8.7366542287550895E-4</v>
      </c>
      <c r="AG83" s="49">
        <f t="shared" si="70"/>
        <v>-8.1746894408371595E-4</v>
      </c>
      <c r="AH83" s="49">
        <f t="shared" si="70"/>
        <v>-2.267041419795451E-3</v>
      </c>
      <c r="AI83" s="23"/>
      <c r="AJ83" s="23"/>
      <c r="AK83" s="50">
        <f>AF83+'[1]P growth - Sector Size '!AK52</f>
        <v>-1.4754761745608674E-3</v>
      </c>
      <c r="AL83" s="50">
        <f>AG83+'[1]P growth - Sector Size '!AL52</f>
        <v>-1.8451683574874128E-4</v>
      </c>
      <c r="AM83" s="50">
        <f>AH83+'[1]P growth - Sector Size '!AM52</f>
        <v>-2.0919025154048027E-3</v>
      </c>
      <c r="AN83" s="17"/>
      <c r="AV83" s="17"/>
    </row>
    <row r="84" spans="1:48">
      <c r="A84" s="26" t="s">
        <v>11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23"/>
      <c r="O84" s="23"/>
      <c r="P84" s="23"/>
      <c r="Q84" s="23"/>
      <c r="R84" s="23"/>
      <c r="S84" s="23"/>
      <c r="T84" s="23"/>
      <c r="U84" s="49"/>
      <c r="V84" s="23"/>
      <c r="W84" s="23"/>
      <c r="X84" s="23">
        <f t="shared" si="71"/>
        <v>-1.7394084212899378E-3</v>
      </c>
      <c r="Y84" s="23">
        <f t="shared" si="71"/>
        <v>-1.5596239978814086E-3</v>
      </c>
      <c r="Z84" s="23">
        <f t="shared" si="71"/>
        <v>-5.1225145058897067E-4</v>
      </c>
      <c r="AA84" s="23"/>
      <c r="AB84" s="23">
        <f t="shared" si="72"/>
        <v>0.46311299002816503</v>
      </c>
      <c r="AC84" s="23">
        <f t="shared" si="72"/>
        <v>0.61597872668224984</v>
      </c>
      <c r="AD84" s="23">
        <f t="shared" si="72"/>
        <v>0.73118646655388053</v>
      </c>
      <c r="AE84" s="23"/>
      <c r="AF84" s="49">
        <f t="shared" si="70"/>
        <v>-8.0554263486375328E-4</v>
      </c>
      <c r="AG84" s="49">
        <f t="shared" si="70"/>
        <v>-9.6069520431806997E-4</v>
      </c>
      <c r="AH84" s="49">
        <f t="shared" si="70"/>
        <v>-3.7455132814324921E-4</v>
      </c>
      <c r="AI84" s="23"/>
      <c r="AJ84" s="23"/>
      <c r="AK84" s="50">
        <f>AF84+'[1]P growth - Sector Size '!AK53</f>
        <v>5.2039448366474896E-4</v>
      </c>
      <c r="AL84" s="50">
        <f>AG84+'[1]P growth - Sector Size '!AL53</f>
        <v>9.0905422627567557E-5</v>
      </c>
      <c r="AM84" s="50">
        <f>AH84+'[1]P growth - Sector Size '!AM53</f>
        <v>-2.0117121690445549E-4</v>
      </c>
      <c r="AN84" s="17"/>
      <c r="AV84" s="17"/>
    </row>
    <row r="85" spans="1:48">
      <c r="A85" s="26" t="s">
        <v>12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3"/>
      <c r="O85" s="23"/>
      <c r="P85" s="23"/>
      <c r="Q85" s="23"/>
      <c r="R85" s="23"/>
      <c r="S85" s="23"/>
      <c r="T85" s="23"/>
      <c r="U85" s="49"/>
      <c r="V85" s="23"/>
      <c r="W85" s="23"/>
      <c r="X85" s="23">
        <f t="shared" si="71"/>
        <v>-2.2147575201471939E-3</v>
      </c>
      <c r="Y85" s="23">
        <f t="shared" si="71"/>
        <v>-4.7025620886846919E-3</v>
      </c>
      <c r="Z85" s="23">
        <f t="shared" si="71"/>
        <v>-1.7954165582196469E-3</v>
      </c>
      <c r="AA85" s="23"/>
      <c r="AB85" s="23">
        <f t="shared" si="72"/>
        <v>2.1386120924487821</v>
      </c>
      <c r="AC85" s="23">
        <f t="shared" si="72"/>
        <v>2.4245770953356205</v>
      </c>
      <c r="AD85" s="23">
        <f t="shared" si="72"/>
        <v>2.9461548523402072</v>
      </c>
      <c r="AE85" s="23"/>
      <c r="AF85" s="49">
        <f t="shared" si="70"/>
        <v>-4.7365072144286658E-3</v>
      </c>
      <c r="AG85" s="49">
        <f t="shared" si="70"/>
        <v>-1.1401724329618539E-2</v>
      </c>
      <c r="AH85" s="49">
        <f t="shared" si="70"/>
        <v>-5.2895752049707673E-3</v>
      </c>
      <c r="AI85" s="23"/>
      <c r="AJ85" s="23"/>
      <c r="AK85" s="50">
        <f>AF85+'[1]P growth - Sector Size '!AK54</f>
        <v>1.884290479656392E-2</v>
      </c>
      <c r="AL85" s="50">
        <f>AG85+'[1]P growth - Sector Size '!AL54</f>
        <v>1.8317119283201393E-3</v>
      </c>
      <c r="AM85" s="50">
        <f>AH85+'[1]P growth - Sector Size '!AM54</f>
        <v>5.086862631951846E-3</v>
      </c>
      <c r="AN85" s="17"/>
      <c r="AV85" s="17"/>
    </row>
    <row r="86" spans="1:48">
      <c r="A86" s="26" t="s">
        <v>13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3"/>
      <c r="O86" s="23"/>
      <c r="P86" s="23"/>
      <c r="Q86" s="23"/>
      <c r="R86" s="23"/>
      <c r="S86" s="23"/>
      <c r="T86" s="23"/>
      <c r="U86" s="49"/>
      <c r="V86" s="23"/>
      <c r="W86" s="23"/>
      <c r="X86" s="23">
        <f t="shared" si="71"/>
        <v>-9.928150030949115E-3</v>
      </c>
      <c r="Y86" s="23">
        <f t="shared" si="71"/>
        <v>-4.0700540324883194E-3</v>
      </c>
      <c r="Z86" s="23">
        <f t="shared" si="71"/>
        <v>2.339214982450856E-4</v>
      </c>
      <c r="AA86" s="23"/>
      <c r="AB86" s="23">
        <f>AN51</f>
        <v>1.4043347895966001</v>
      </c>
      <c r="AC86" s="23">
        <f t="shared" si="72"/>
        <v>2.1324377455408294</v>
      </c>
      <c r="AD86" s="23">
        <f t="shared" si="72"/>
        <v>1.9264658330680842</v>
      </c>
      <c r="AE86" s="23"/>
      <c r="AF86" s="49">
        <f t="shared" si="70"/>
        <v>-1.3942446484796403E-2</v>
      </c>
      <c r="AG86" s="49">
        <f t="shared" si="70"/>
        <v>-8.6791368452687531E-3</v>
      </c>
      <c r="AH86" s="49">
        <f t="shared" si="70"/>
        <v>4.5064177398925322E-4</v>
      </c>
      <c r="AI86" s="23"/>
      <c r="AJ86" s="23"/>
      <c r="AK86" s="50">
        <f>AF86+'[1]P growth - Sector Size '!AK55</f>
        <v>7.5881668476021329E-3</v>
      </c>
      <c r="AL86" s="50">
        <f>AG86+'[1]P growth - Sector Size '!AL55</f>
        <v>1.8693190216162378E-2</v>
      </c>
      <c r="AM86" s="50">
        <f>AH86+'[1]P growth - Sector Size '!AM55</f>
        <v>-9.780941045179254E-3</v>
      </c>
      <c r="AN86" s="17"/>
      <c r="AV86" s="17"/>
    </row>
    <row r="87" spans="1:48">
      <c r="A87" s="16" t="s">
        <v>14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23"/>
      <c r="O87" s="23"/>
      <c r="P87" s="23"/>
      <c r="Q87" s="23"/>
      <c r="R87" s="23"/>
      <c r="S87" s="23"/>
      <c r="T87" s="23"/>
      <c r="U87" s="49"/>
      <c r="V87" s="23"/>
      <c r="W87" s="23"/>
      <c r="X87" s="23">
        <f t="shared" si="71"/>
        <v>-1.3520121725533298E-3</v>
      </c>
      <c r="Y87" s="23">
        <f t="shared" si="71"/>
        <v>-1.9782005145559541E-3</v>
      </c>
      <c r="Z87" s="23">
        <f t="shared" si="71"/>
        <v>4.8912503265145248E-4</v>
      </c>
      <c r="AA87" s="23"/>
      <c r="AB87" s="23">
        <f>AN52</f>
        <v>0.55478104794238992</v>
      </c>
      <c r="AC87" s="23">
        <f t="shared" si="72"/>
        <v>1.0815015185228585</v>
      </c>
      <c r="AD87" s="23">
        <f t="shared" si="72"/>
        <v>1.347579484286024</v>
      </c>
      <c r="AE87" s="23"/>
      <c r="AF87" s="49">
        <f t="shared" si="70"/>
        <v>-7.500707299200036E-4</v>
      </c>
      <c r="AG87" s="49">
        <f t="shared" si="70"/>
        <v>-2.1394268604349644E-3</v>
      </c>
      <c r="AH87" s="49">
        <f t="shared" si="70"/>
        <v>6.59134859251829E-4</v>
      </c>
      <c r="AI87" s="23"/>
      <c r="AJ87" s="23"/>
      <c r="AK87" s="50">
        <f>AF87+'[1]P growth - Sector Size '!AK56</f>
        <v>-1.3708412761163696E-3</v>
      </c>
      <c r="AL87" s="50">
        <f>AG87+'[1]P growth - Sector Size '!AL56</f>
        <v>4.6435257986726913E-3</v>
      </c>
      <c r="AM87" s="50">
        <f>AH87+'[1]P growth - Sector Size '!AM56</f>
        <v>6.59134859251829E-4</v>
      </c>
      <c r="AN87" s="17"/>
      <c r="AV87" s="17"/>
    </row>
    <row r="88" spans="1:48">
      <c r="A88" s="16" t="s">
        <v>15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23"/>
      <c r="O88" s="23"/>
      <c r="P88" s="23"/>
      <c r="Q88" s="23"/>
      <c r="R88" s="23"/>
      <c r="S88" s="23"/>
      <c r="T88" s="23"/>
      <c r="U88" s="49"/>
      <c r="V88" s="23"/>
      <c r="W88" s="23"/>
      <c r="X88" s="23">
        <f t="shared" si="71"/>
        <v>1.4299773296432717E-3</v>
      </c>
      <c r="Y88" s="23">
        <f t="shared" si="71"/>
        <v>-1.6224293746116749E-3</v>
      </c>
      <c r="Z88" s="23">
        <f t="shared" si="71"/>
        <v>2.0064144364201932E-3</v>
      </c>
      <c r="AA88" s="23"/>
      <c r="AB88" s="23">
        <f t="shared" ref="AB88:AD93" si="73">AN53</f>
        <v>0.49351577239222194</v>
      </c>
      <c r="AC88" s="23">
        <f t="shared" si="72"/>
        <v>0.45470534554832936</v>
      </c>
      <c r="AD88" s="23">
        <f t="shared" si="72"/>
        <v>0.37913057517867621</v>
      </c>
      <c r="AE88" s="23"/>
      <c r="AF88" s="49">
        <f t="shared" si="70"/>
        <v>7.0571636634226621E-4</v>
      </c>
      <c r="AG88" s="49">
        <f t="shared" si="70"/>
        <v>-7.377273094105615E-4</v>
      </c>
      <c r="AH88" s="49">
        <f t="shared" si="70"/>
        <v>7.606930593267873E-4</v>
      </c>
      <c r="AI88" s="23"/>
      <c r="AJ88" s="23"/>
      <c r="AK88" s="50">
        <f>AF88+'[1]P growth - Sector Size '!AK57</f>
        <v>-1.1464855130637421E-3</v>
      </c>
      <c r="AL88" s="50">
        <f>AG88+'[1]P growth - Sector Size '!AL57</f>
        <v>-2.8589475980934979E-4</v>
      </c>
      <c r="AM88" s="50">
        <f>AH88+'[1]P growth - Sector Size '!AM57</f>
        <v>-9.5519168654739878E-5</v>
      </c>
      <c r="AN88" s="17"/>
      <c r="AV88" s="17"/>
    </row>
    <row r="89" spans="1:48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23"/>
      <c r="O89" s="23"/>
      <c r="P89" s="23"/>
      <c r="Q89" s="23"/>
      <c r="R89" s="23"/>
      <c r="S89" s="23"/>
      <c r="T89" s="23"/>
      <c r="U89" s="49"/>
      <c r="V89" s="23"/>
      <c r="W89" s="23"/>
      <c r="X89" s="23">
        <f t="shared" si="71"/>
        <v>0</v>
      </c>
      <c r="Y89" s="23">
        <f t="shared" si="71"/>
        <v>0</v>
      </c>
      <c r="Z89" s="23">
        <f t="shared" si="71"/>
        <v>0</v>
      </c>
      <c r="AA89" s="23"/>
      <c r="AB89" s="23">
        <f t="shared" si="73"/>
        <v>0</v>
      </c>
      <c r="AC89" s="23">
        <f t="shared" si="72"/>
        <v>0</v>
      </c>
      <c r="AD89" s="23">
        <f t="shared" si="72"/>
        <v>0</v>
      </c>
      <c r="AE89" s="23"/>
      <c r="AF89" s="49">
        <f t="shared" si="70"/>
        <v>0</v>
      </c>
      <c r="AG89" s="49">
        <f t="shared" si="70"/>
        <v>0</v>
      </c>
      <c r="AH89" s="49">
        <f t="shared" si="70"/>
        <v>0</v>
      </c>
      <c r="AI89" s="23"/>
      <c r="AJ89" s="23"/>
      <c r="AK89" s="50">
        <f>AF89+'[1]P growth - Sector Size '!AK58</f>
        <v>0</v>
      </c>
      <c r="AL89" s="50">
        <f>AG89+'[1]P growth - Sector Size '!AL58</f>
        <v>0</v>
      </c>
      <c r="AM89" s="50">
        <f>AH89+'[1]P growth - Sector Size '!AM58</f>
        <v>0</v>
      </c>
      <c r="AN89" s="17"/>
      <c r="AV89" s="17"/>
    </row>
    <row r="90" spans="1:48">
      <c r="A90" s="16" t="s">
        <v>36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23"/>
      <c r="O90" s="23"/>
      <c r="P90" s="23"/>
      <c r="Q90" s="23"/>
      <c r="R90" s="23"/>
      <c r="S90" s="23"/>
      <c r="T90" s="23"/>
      <c r="U90" s="49"/>
      <c r="V90" s="23"/>
      <c r="W90" s="23"/>
      <c r="X90" s="23">
        <f t="shared" si="71"/>
        <v>7.1645947564375877E-5</v>
      </c>
      <c r="Y90" s="23">
        <f t="shared" si="71"/>
        <v>3.9519023788563666E-4</v>
      </c>
      <c r="Z90" s="23">
        <f t="shared" si="71"/>
        <v>-1.3914085623474852E-3</v>
      </c>
      <c r="AA90" s="23"/>
      <c r="AB90" s="23">
        <f t="shared" si="73"/>
        <v>1.5819035701066639</v>
      </c>
      <c r="AC90" s="23">
        <f t="shared" si="72"/>
        <v>1.66589666316623</v>
      </c>
      <c r="AD90" s="23">
        <f t="shared" si="72"/>
        <v>1.3884810823393046</v>
      </c>
      <c r="AE90" s="23"/>
      <c r="AF90" s="49">
        <f t="shared" si="70"/>
        <v>1.1333698023576104E-4</v>
      </c>
      <c r="AG90" s="49">
        <f t="shared" si="70"/>
        <v>6.5834609860955073E-4</v>
      </c>
      <c r="AH90" s="49">
        <f t="shared" si="70"/>
        <v>-1.931944466624412E-3</v>
      </c>
      <c r="AI90" s="23"/>
      <c r="AJ90" s="23"/>
      <c r="AK90" s="50">
        <f>AF90+'[1]P growth - Sector Size '!AK59</f>
        <v>2.8247674544723623E-3</v>
      </c>
      <c r="AL90" s="50">
        <f>AG90+'[1]P growth - Sector Size '!AL59</f>
        <v>-8.2480878645747066E-4</v>
      </c>
      <c r="AM90" s="50">
        <f>AH90+'[1]P growth - Sector Size '!AM59</f>
        <v>-1.9132976251730088E-3</v>
      </c>
      <c r="AN90" s="17"/>
      <c r="AV90" s="17"/>
    </row>
    <row r="91" spans="1:48">
      <c r="A91" s="16" t="s">
        <v>17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23"/>
      <c r="O91" s="23"/>
      <c r="P91" s="23"/>
      <c r="Q91" s="23"/>
      <c r="R91" s="23"/>
      <c r="S91" s="23"/>
      <c r="T91" s="23"/>
      <c r="U91" s="49"/>
      <c r="V91" s="23"/>
      <c r="W91" s="23"/>
      <c r="X91" s="23">
        <f t="shared" si="71"/>
        <v>-4.7853363645294043E-4</v>
      </c>
      <c r="Y91" s="23">
        <f t="shared" si="71"/>
        <v>-1.6008024051331008E-3</v>
      </c>
      <c r="Z91" s="23">
        <f t="shared" si="71"/>
        <v>1.1594964770278507E-3</v>
      </c>
      <c r="AA91" s="23"/>
      <c r="AB91" s="23">
        <f t="shared" si="73"/>
        <v>3.4687185653846018</v>
      </c>
      <c r="AC91" s="23">
        <f t="shared" si="72"/>
        <v>3.5248930719426839</v>
      </c>
      <c r="AD91" s="23">
        <f t="shared" si="72"/>
        <v>3.5300605861115315</v>
      </c>
      <c r="AE91" s="23"/>
      <c r="AF91" s="49">
        <f t="shared" si="70"/>
        <v>-1.6598985089253202E-3</v>
      </c>
      <c r="AG91" s="49">
        <f t="shared" si="70"/>
        <v>-5.6426573074028529E-3</v>
      </c>
      <c r="AH91" s="49">
        <f t="shared" si="70"/>
        <v>4.0930928132911909E-3</v>
      </c>
      <c r="AI91" s="23"/>
      <c r="AJ91" s="23"/>
      <c r="AK91" s="50">
        <f>AF91+'[1]P growth - Sector Size '!AK60</f>
        <v>2.2155212785583437E-3</v>
      </c>
      <c r="AL91" s="50">
        <f>AG91+'[1]P growth - Sector Size '!AL60</f>
        <v>-7.2602679678037112E-4</v>
      </c>
      <c r="AM91" s="50">
        <f>AH91+'[1]P growth - Sector Size '!AM60</f>
        <v>2.6668555027930395E-3</v>
      </c>
      <c r="AN91" s="17"/>
      <c r="AV91" s="17"/>
    </row>
    <row r="92" spans="1:48">
      <c r="A92" s="16" t="s">
        <v>18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23"/>
      <c r="O92" s="23"/>
      <c r="P92" s="23"/>
      <c r="Q92" s="23"/>
      <c r="R92" s="23"/>
      <c r="S92" s="23"/>
      <c r="T92" s="23"/>
      <c r="U92" s="49"/>
      <c r="V92" s="23"/>
      <c r="W92" s="23"/>
      <c r="X92" s="23">
        <f t="shared" si="71"/>
        <v>6.9486651075290409E-4</v>
      </c>
      <c r="Y92" s="23">
        <f t="shared" si="71"/>
        <v>3.0404849349226948E-3</v>
      </c>
      <c r="Z92" s="23">
        <f t="shared" si="71"/>
        <v>-1.3383174069107719E-3</v>
      </c>
      <c r="AA92" s="23"/>
      <c r="AB92" s="23">
        <f t="shared" si="73"/>
        <v>2.0882602800470753</v>
      </c>
      <c r="AC92" s="23">
        <f>AO57</f>
        <v>1.468451389292998</v>
      </c>
      <c r="AD92" s="23">
        <f t="shared" si="72"/>
        <v>1.1430199184366094</v>
      </c>
      <c r="AE92" s="23"/>
      <c r="AF92" s="49">
        <f t="shared" ref="AF92:AG104" si="74">AB92*X92</f>
        <v>1.4510621343401936E-3</v>
      </c>
      <c r="AG92" s="49">
        <f>AC92*Y92</f>
        <v>4.4648043268116621E-3</v>
      </c>
      <c r="AH92" s="49">
        <f t="shared" ref="AH92:AH104" si="75">AD92*Z92</f>
        <v>-1.5297234532894452E-3</v>
      </c>
      <c r="AI92" s="23"/>
      <c r="AJ92" s="23"/>
      <c r="AK92" s="50">
        <f>AF92+'[1]P growth - Sector Size '!AK61</f>
        <v>1.4610657544867301E-3</v>
      </c>
      <c r="AL92" s="50">
        <f>AG92+'[1]P growth - Sector Size '!AL61</f>
        <v>1.113394703088977E-3</v>
      </c>
      <c r="AM92" s="50">
        <f>AH92+'[1]P growth - Sector Size '!AM61</f>
        <v>6.390922161916006E-4</v>
      </c>
      <c r="AN92" s="17"/>
      <c r="AV92" s="17"/>
    </row>
    <row r="93" spans="1:48">
      <c r="A93" s="27" t="s">
        <v>48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23"/>
      <c r="O93" s="23"/>
      <c r="P93" s="23"/>
      <c r="Q93" s="23"/>
      <c r="R93" s="23"/>
      <c r="S93" s="23"/>
      <c r="T93" s="23"/>
      <c r="U93" s="49"/>
      <c r="V93" s="23"/>
      <c r="W93" s="23"/>
      <c r="X93" s="23">
        <f t="shared" ref="X93:Z93" si="76">S58</f>
        <v>1.9162326154107276E-2</v>
      </c>
      <c r="Y93" s="23">
        <f t="shared" si="76"/>
        <v>2.5701015389149373E-2</v>
      </c>
      <c r="Z93" s="23">
        <f t="shared" si="76"/>
        <v>-7.0748032637249408E-2</v>
      </c>
      <c r="AA93" s="23"/>
      <c r="AB93" s="23">
        <f t="shared" si="73"/>
        <v>0.3956047807226224</v>
      </c>
      <c r="AC93" s="23">
        <f t="shared" si="73"/>
        <v>0.33254986360137384</v>
      </c>
      <c r="AD93" s="23">
        <f t="shared" si="73"/>
        <v>0.30927009121146659</v>
      </c>
      <c r="AE93" s="23"/>
      <c r="AF93" s="49">
        <f t="shared" si="74"/>
        <v>7.5807078363309809E-3</v>
      </c>
      <c r="AG93" s="49">
        <f t="shared" si="74"/>
        <v>8.5468691620784343E-3</v>
      </c>
      <c r="AH93" s="49">
        <f t="shared" si="75"/>
        <v>-2.1880250506753941E-2</v>
      </c>
      <c r="AI93" s="23"/>
      <c r="AJ93" s="23"/>
      <c r="AK93" s="50">
        <f>AF93+'[1]P growth - Sector Size '!AK62</f>
        <v>4.1724538634599758E-3</v>
      </c>
      <c r="AL93" s="50">
        <f>AG93+'[1]P growth - Sector Size '!AL62</f>
        <v>3.3966360555969478E-3</v>
      </c>
      <c r="AM93" s="50">
        <f>AH93+'[1]P growth - Sector Size '!AM62</f>
        <v>-2.0376334215326704E-2</v>
      </c>
      <c r="AN93" s="17"/>
      <c r="AV93" s="17"/>
    </row>
    <row r="94" spans="1:48" ht="22.5">
      <c r="A94" s="28" t="s">
        <v>20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23"/>
      <c r="O94" s="23"/>
      <c r="P94" s="23"/>
      <c r="Q94" s="23"/>
      <c r="R94" s="23"/>
      <c r="S94" s="23"/>
      <c r="T94" s="23"/>
      <c r="U94" s="49"/>
      <c r="V94" s="23"/>
      <c r="W94" s="23"/>
      <c r="X94" s="23">
        <f t="shared" ref="X94:Z104" si="77">S60</f>
        <v>-1.138107250731879E-4</v>
      </c>
      <c r="Y94" s="23">
        <f t="shared" si="77"/>
        <v>3.1964950903075884E-3</v>
      </c>
      <c r="Z94" s="23">
        <f>U60</f>
        <v>4.537104270803588E-3</v>
      </c>
      <c r="AA94" s="23"/>
      <c r="AB94" s="23">
        <f t="shared" ref="AB94:AD104" si="78">AN60</f>
        <v>0.79157671658912643</v>
      </c>
      <c r="AC94" s="23">
        <f t="shared" si="78"/>
        <v>0.72977098529091644</v>
      </c>
      <c r="AD94" s="23">
        <f>AP60</f>
        <v>0.67847740052278749</v>
      </c>
      <c r="AE94" s="23"/>
      <c r="AF94" s="49">
        <f t="shared" si="74"/>
        <v>-9.0089920066061842E-5</v>
      </c>
      <c r="AG94" s="49">
        <f t="shared" si="74"/>
        <v>2.3327093715313457E-3</v>
      </c>
      <c r="AH94" s="49">
        <f t="shared" si="75"/>
        <v>3.0783227115556556E-3</v>
      </c>
      <c r="AI94" s="23"/>
      <c r="AJ94" s="23"/>
      <c r="AK94" s="50">
        <f>AF94+'[1]P growth - Sector Size '!AK63</f>
        <v>2.7655386265404196E-2</v>
      </c>
      <c r="AL94" s="50">
        <f>AG94+'[1]P growth - Sector Size '!AL63</f>
        <v>2.3748873553625267E-3</v>
      </c>
      <c r="AM94" s="50">
        <f>AH94+'[1]P growth - Sector Size '!AM63</f>
        <v>-2.0094774826305757E-3</v>
      </c>
      <c r="AN94" s="17"/>
      <c r="AV94" s="17"/>
    </row>
    <row r="95" spans="1:48">
      <c r="A95" s="29" t="s">
        <v>21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3"/>
      <c r="O95" s="23"/>
      <c r="P95" s="23"/>
      <c r="Q95" s="23"/>
      <c r="R95" s="23"/>
      <c r="S95" s="23"/>
      <c r="T95" s="23"/>
      <c r="U95" s="49"/>
      <c r="V95" s="23"/>
      <c r="W95" s="23"/>
      <c r="X95" s="23">
        <f t="shared" si="77"/>
        <v>3.5531122336891416E-3</v>
      </c>
      <c r="Y95" s="23">
        <f t="shared" si="77"/>
        <v>-4.5362757795834596E-3</v>
      </c>
      <c r="Z95" s="23">
        <f t="shared" si="77"/>
        <v>4.8475002514908119E-3</v>
      </c>
      <c r="AA95" s="23"/>
      <c r="AB95" s="23">
        <f t="shared" si="78"/>
        <v>1.1105351193044923</v>
      </c>
      <c r="AC95" s="23">
        <f t="shared" si="78"/>
        <v>1.0450913296744968</v>
      </c>
      <c r="AD95" s="23">
        <f t="shared" si="78"/>
        <v>0.96044632564594401</v>
      </c>
      <c r="AE95" s="23"/>
      <c r="AF95" s="49">
        <f t="shared" si="74"/>
        <v>3.9458559183422224E-3</v>
      </c>
      <c r="AG95" s="49">
        <f t="shared" si="74"/>
        <v>-4.7408224862550922E-3</v>
      </c>
      <c r="AH95" s="49">
        <f t="shared" si="75"/>
        <v>4.6557638051121395E-3</v>
      </c>
      <c r="AI95" s="23"/>
      <c r="AJ95" s="23"/>
      <c r="AK95" s="50">
        <f>AF95+'[1]P growth - Sector Size '!AK64</f>
        <v>4.0817243102409789E-3</v>
      </c>
      <c r="AL95" s="50">
        <f>AG95+'[1]P growth - Sector Size '!AL64</f>
        <v>2.2247765618584135E-4</v>
      </c>
      <c r="AM95" s="50">
        <f>AH95+'[1]P growth - Sector Size '!AM64</f>
        <v>5.3065966986018225E-4</v>
      </c>
      <c r="AN95" s="17"/>
      <c r="AV95" s="17"/>
    </row>
    <row r="96" spans="1:48">
      <c r="A96" s="29" t="s">
        <v>22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23"/>
      <c r="O96" s="23"/>
      <c r="P96" s="23"/>
      <c r="Q96" s="23"/>
      <c r="R96" s="23"/>
      <c r="S96" s="23"/>
      <c r="T96" s="23"/>
      <c r="U96" s="49"/>
      <c r="V96" s="23"/>
      <c r="W96" s="23"/>
      <c r="X96" s="23">
        <f t="shared" si="77"/>
        <v>-2.0428069744095334E-4</v>
      </c>
      <c r="Y96" s="23">
        <f t="shared" si="77"/>
        <v>-2.1424857288131066E-3</v>
      </c>
      <c r="Z96" s="23">
        <f t="shared" si="77"/>
        <v>2.3857055266543192E-3</v>
      </c>
      <c r="AA96" s="23"/>
      <c r="AB96" s="23">
        <f t="shared" si="78"/>
        <v>0.34108878742496018</v>
      </c>
      <c r="AC96" s="23">
        <f t="shared" si="78"/>
        <v>0.31340477429978414</v>
      </c>
      <c r="AD96" s="23">
        <f t="shared" si="78"/>
        <v>0.29665623643742572</v>
      </c>
      <c r="AE96" s="23"/>
      <c r="AF96" s="49">
        <f t="shared" si="74"/>
        <v>-6.9677855384459936E-5</v>
      </c>
      <c r="AG96" s="49">
        <f t="shared" si="74"/>
        <v>-6.7146525627918017E-4</v>
      </c>
      <c r="AH96" s="49">
        <f t="shared" si="75"/>
        <v>7.0773442278523695E-4</v>
      </c>
      <c r="AI96" s="23"/>
      <c r="AJ96" s="23"/>
      <c r="AK96" s="50">
        <f>AF96+'[1]P growth - Sector Size '!AK65</f>
        <v>-2.781294838770721E-4</v>
      </c>
      <c r="AL96" s="50">
        <f>AG96+'[1]P growth - Sector Size '!AL65</f>
        <v>-7.338057957294703E-4</v>
      </c>
      <c r="AM96" s="50">
        <f>AH96+'[1]P growth - Sector Size '!AM65</f>
        <v>1.9361642985860443E-3</v>
      </c>
      <c r="AN96" s="17"/>
      <c r="AV96" s="17"/>
    </row>
    <row r="97" spans="1:48">
      <c r="A97" s="29" t="s">
        <v>37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23"/>
      <c r="O97" s="23"/>
      <c r="P97" s="23"/>
      <c r="Q97" s="23"/>
      <c r="R97" s="23"/>
      <c r="S97" s="23"/>
      <c r="T97" s="23"/>
      <c r="U97" s="49"/>
      <c r="V97" s="23"/>
      <c r="W97" s="23"/>
      <c r="X97" s="23">
        <f t="shared" si="77"/>
        <v>-8.9913679751016384E-5</v>
      </c>
      <c r="Y97" s="23">
        <f t="shared" si="77"/>
        <v>-2.2929406709025144E-3</v>
      </c>
      <c r="Z97" s="23">
        <f t="shared" si="77"/>
        <v>1.1470362920263641E-2</v>
      </c>
      <c r="AA97" s="23"/>
      <c r="AB97" s="23">
        <f t="shared" si="78"/>
        <v>1.4619882418165997</v>
      </c>
      <c r="AC97" s="23">
        <f t="shared" si="78"/>
        <v>1.6593774837390562</v>
      </c>
      <c r="AD97" s="23">
        <f t="shared" si="78"/>
        <v>1.7147416526804136</v>
      </c>
      <c r="AE97" s="23"/>
      <c r="AF97" s="49">
        <f t="shared" si="74"/>
        <v>-1.3145274257444925E-4</v>
      </c>
      <c r="AG97" s="49">
        <f t="shared" si="74"/>
        <v>-3.8048541208451575E-3</v>
      </c>
      <c r="AH97" s="49">
        <f t="shared" si="75"/>
        <v>1.9668709070737009E-2</v>
      </c>
      <c r="AI97" s="23"/>
      <c r="AJ97" s="23"/>
      <c r="AK97" s="50">
        <f>AF97+'[1]P growth - Sector Size '!AK66</f>
        <v>-9.9876361702278069E-4</v>
      </c>
      <c r="AL97" s="50">
        <f>AG97+'[1]P growth - Sector Size '!AL66</f>
        <v>4.1856104356124179E-3</v>
      </c>
      <c r="AM97" s="50">
        <f>AH97+'[1]P growth - Sector Size '!AM66</f>
        <v>3.1503276046146021E-2</v>
      </c>
      <c r="AN97" s="17"/>
      <c r="AV97" s="17"/>
    </row>
    <row r="98" spans="1:48">
      <c r="A98" s="29" t="s">
        <v>38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23"/>
      <c r="O98" s="23"/>
      <c r="P98" s="23"/>
      <c r="Q98" s="23"/>
      <c r="R98" s="23"/>
      <c r="S98" s="23"/>
      <c r="T98" s="23"/>
      <c r="U98" s="49"/>
      <c r="V98" s="23"/>
      <c r="W98" s="23"/>
      <c r="X98" s="23">
        <f t="shared" si="77"/>
        <v>4.6626036835826362E-3</v>
      </c>
      <c r="Y98" s="23">
        <f t="shared" si="77"/>
        <v>2.9430805961141449E-3</v>
      </c>
      <c r="Z98" s="23">
        <f t="shared" si="77"/>
        <v>6.8042066710331389E-3</v>
      </c>
      <c r="AA98" s="23"/>
      <c r="AB98" s="23">
        <f t="shared" si="78"/>
        <v>3.7639711383997656</v>
      </c>
      <c r="AC98" s="23">
        <f t="shared" si="78"/>
        <v>3.8773244873473951</v>
      </c>
      <c r="AD98" s="23">
        <f t="shared" si="78"/>
        <v>3.5613715685951401</v>
      </c>
      <c r="AE98" s="23"/>
      <c r="AF98" s="49">
        <f t="shared" si="74"/>
        <v>1.7549905694801474E-2</v>
      </c>
      <c r="AG98" s="49">
        <f t="shared" si="74"/>
        <v>1.1411278463550343E-2</v>
      </c>
      <c r="AH98" s="49">
        <f t="shared" si="75"/>
        <v>2.4232308185062806E-2</v>
      </c>
      <c r="AI98" s="23"/>
      <c r="AJ98" s="23"/>
      <c r="AK98" s="50">
        <f>AF98+'[1]P growth - Sector Size '!AK67</f>
        <v>3.6368670155133835E-2</v>
      </c>
      <c r="AL98" s="50">
        <f>AG98+'[1]P growth - Sector Size '!AL67</f>
        <v>3.2424793441577733E-2</v>
      </c>
      <c r="AM98" s="50">
        <f>AH98+'[1]P growth - Sector Size '!AM67</f>
        <v>1.7783749427133858E-3</v>
      </c>
      <c r="AN98" s="17"/>
      <c r="AV98" s="17"/>
    </row>
    <row r="99" spans="1:48">
      <c r="A99" s="29" t="s">
        <v>25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23"/>
      <c r="O99" s="23"/>
      <c r="P99" s="23"/>
      <c r="Q99" s="23"/>
      <c r="R99" s="23"/>
      <c r="S99" s="23"/>
      <c r="T99" s="23"/>
      <c r="U99" s="49"/>
      <c r="V99" s="23"/>
      <c r="W99" s="23"/>
      <c r="X99" s="23">
        <f t="shared" si="77"/>
        <v>5.0215405180544653E-3</v>
      </c>
      <c r="Y99" s="23">
        <f t="shared" si="77"/>
        <v>4.0755473761847627E-3</v>
      </c>
      <c r="Z99" s="23">
        <f t="shared" si="77"/>
        <v>2.3753637862153967E-3</v>
      </c>
      <c r="AA99" s="23"/>
      <c r="AB99" s="23">
        <f t="shared" si="78"/>
        <v>0.88809094704296365</v>
      </c>
      <c r="AC99" s="23">
        <f t="shared" si="78"/>
        <v>0.70369191676701104</v>
      </c>
      <c r="AD99" s="23">
        <f t="shared" si="78"/>
        <v>0.71160737250966333</v>
      </c>
      <c r="AE99" s="23"/>
      <c r="AF99" s="49">
        <f t="shared" si="74"/>
        <v>4.4595846742936044E-3</v>
      </c>
      <c r="AG99" s="49">
        <f t="shared" si="74"/>
        <v>2.8679297450222184E-3</v>
      </c>
      <c r="AH99" s="49">
        <f t="shared" si="75"/>
        <v>1.6903263826633442E-3</v>
      </c>
      <c r="AI99" s="23"/>
      <c r="AJ99" s="23"/>
      <c r="AK99" s="50">
        <f>AF99+'[1]P growth - Sector Size '!AK68</f>
        <v>-1.8610721075165895E-3</v>
      </c>
      <c r="AL99" s="50">
        <f>AG99+'[1]P growth - Sector Size '!AL68</f>
        <v>-1.1468882653704162E-3</v>
      </c>
      <c r="AM99" s="50">
        <f>AH99+'[1]P growth - Sector Size '!AM68</f>
        <v>1.5293478040557801E-2</v>
      </c>
      <c r="AN99" s="17"/>
      <c r="AV99" s="17"/>
    </row>
    <row r="100" spans="1:48">
      <c r="A100" s="29" t="s">
        <v>39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23"/>
      <c r="O100" s="23"/>
      <c r="P100" s="23"/>
      <c r="Q100" s="23"/>
      <c r="R100" s="23"/>
      <c r="S100" s="23"/>
      <c r="T100" s="23"/>
      <c r="U100" s="49"/>
      <c r="V100" s="23"/>
      <c r="W100" s="23"/>
      <c r="X100" s="23">
        <f t="shared" si="77"/>
        <v>2.7192642280302742E-3</v>
      </c>
      <c r="Y100" s="23">
        <f t="shared" si="77"/>
        <v>7.016748199871671E-3</v>
      </c>
      <c r="Z100" s="23">
        <f t="shared" si="77"/>
        <v>-2.3564840640617479E-3</v>
      </c>
      <c r="AA100" s="23"/>
      <c r="AB100" s="23">
        <f t="shared" si="78"/>
        <v>1.0123456249128491</v>
      </c>
      <c r="AC100" s="23">
        <f t="shared" si="78"/>
        <v>0.98077734746457035</v>
      </c>
      <c r="AD100" s="23">
        <f t="shared" si="78"/>
        <v>1.2510080095814169</v>
      </c>
      <c r="AE100" s="23"/>
      <c r="AF100" s="49">
        <f t="shared" si="74"/>
        <v>2.7528352442284642E-3</v>
      </c>
      <c r="AG100" s="49">
        <f>AC100*Y100</f>
        <v>6.8818676872969362E-3</v>
      </c>
      <c r="AH100" s="49">
        <f t="shared" si="75"/>
        <v>-2.9479804385922153E-3</v>
      </c>
      <c r="AI100" s="23"/>
      <c r="AJ100" s="23"/>
      <c r="AK100" s="50">
        <f>AF100+'[1]P growth - Sector Size '!AK69</f>
        <v>3.1830737431281456E-3</v>
      </c>
      <c r="AL100" s="50">
        <f>AG100+'[1]P growth - Sector Size '!AL69</f>
        <v>1.1737442585081111E-2</v>
      </c>
      <c r="AM100" s="50">
        <f>AH100+'[1]P growth - Sector Size '!AM69</f>
        <v>2.9091479427537946E-2</v>
      </c>
      <c r="AN100" s="17"/>
      <c r="AV100" s="17"/>
    </row>
    <row r="101" spans="1:48">
      <c r="A101" s="30" t="s">
        <v>27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23"/>
      <c r="O101" s="23"/>
      <c r="P101" s="23"/>
      <c r="Q101" s="23"/>
      <c r="R101" s="23"/>
      <c r="S101" s="23"/>
      <c r="T101" s="23"/>
      <c r="U101" s="49"/>
      <c r="V101" s="23"/>
      <c r="W101" s="23"/>
      <c r="X101" s="23">
        <f t="shared" si="77"/>
        <v>3.0500741111559662E-3</v>
      </c>
      <c r="Y101" s="23">
        <f t="shared" si="77"/>
        <v>-8.0349162126258644E-4</v>
      </c>
      <c r="Z101" s="23">
        <f t="shared" si="77"/>
        <v>5.1173293541284942E-3</v>
      </c>
      <c r="AA101" s="23"/>
      <c r="AB101" s="23">
        <f t="shared" si="78"/>
        <v>1.0243697418786337</v>
      </c>
      <c r="AC101" s="23">
        <f t="shared" si="78"/>
        <v>0.9042467446264334</v>
      </c>
      <c r="AD101" s="23">
        <f t="shared" si="78"/>
        <v>0.8607367335724575</v>
      </c>
      <c r="AE101" s="23"/>
      <c r="AF101" s="49">
        <f t="shared" si="74"/>
        <v>3.1244036299555404E-3</v>
      </c>
      <c r="AG101" s="49">
        <f t="shared" si="74"/>
        <v>-7.2655468286130897E-4</v>
      </c>
      <c r="AH101" s="49">
        <f t="shared" si="75"/>
        <v>4.4046733528870135E-3</v>
      </c>
      <c r="AI101" s="23"/>
      <c r="AJ101" s="23"/>
      <c r="AK101" s="50">
        <f>AF101+'[1]P growth - Sector Size '!AK70</f>
        <v>7.4152133024005598E-4</v>
      </c>
      <c r="AL101" s="50">
        <f>AG101+'[1]P growth - Sector Size '!AL70</f>
        <v>-1.6716025450534615E-3</v>
      </c>
      <c r="AM101" s="50">
        <f>AH101+'[1]P growth - Sector Size '!AM70</f>
        <v>3.0336714949496042E-3</v>
      </c>
      <c r="AN101" s="17"/>
      <c r="AV101" s="17"/>
    </row>
    <row r="102" spans="1:48">
      <c r="A102" s="29" t="s">
        <v>28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23"/>
      <c r="O102" s="23"/>
      <c r="P102" s="23"/>
      <c r="Q102" s="23"/>
      <c r="R102" s="23"/>
      <c r="S102" s="23"/>
      <c r="T102" s="23"/>
      <c r="U102" s="49"/>
      <c r="V102" s="23"/>
      <c r="W102" s="23"/>
      <c r="X102" s="23">
        <f t="shared" si="77"/>
        <v>2.276819226391516E-3</v>
      </c>
      <c r="Y102" s="23">
        <f t="shared" si="77"/>
        <v>5.2489330012046864E-4</v>
      </c>
      <c r="Z102" s="23">
        <f t="shared" si="77"/>
        <v>1.3418276194545109E-2</v>
      </c>
      <c r="AA102" s="23"/>
      <c r="AB102" s="23">
        <f t="shared" si="78"/>
        <v>1.0982423667632346</v>
      </c>
      <c r="AC102" s="23">
        <f t="shared" si="78"/>
        <v>0.88188957663631284</v>
      </c>
      <c r="AD102" s="23">
        <f t="shared" si="78"/>
        <v>0.74632838506833821</v>
      </c>
      <c r="AE102" s="23"/>
      <c r="AF102" s="49">
        <f t="shared" si="74"/>
        <v>2.5004993358842555E-3</v>
      </c>
      <c r="AG102" s="49">
        <f t="shared" si="74"/>
        <v>4.6289793022247721E-4</v>
      </c>
      <c r="AH102" s="49">
        <f t="shared" si="75"/>
        <v>1.0014440402675778E-2</v>
      </c>
      <c r="AI102" s="23"/>
      <c r="AJ102" s="23"/>
      <c r="AK102" s="50">
        <f>AF102+'[1]P growth - Sector Size '!AK71</f>
        <v>-5.3341593510712396E-3</v>
      </c>
      <c r="AL102" s="50">
        <f>AG102+'[1]P growth - Sector Size '!AL71</f>
        <v>-6.3057042079499998E-3</v>
      </c>
      <c r="AM102" s="50">
        <f>AH102+'[1]P growth - Sector Size '!AM71</f>
        <v>9.4475174975390489E-3</v>
      </c>
      <c r="AN102" s="17"/>
      <c r="AV102" s="17"/>
    </row>
    <row r="103" spans="1:48">
      <c r="A103" s="30" t="s">
        <v>29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3"/>
      <c r="O103" s="23"/>
      <c r="P103" s="23"/>
      <c r="Q103" s="23"/>
      <c r="R103" s="23"/>
      <c r="S103" s="23"/>
      <c r="T103" s="23"/>
      <c r="U103" s="49"/>
      <c r="V103" s="23"/>
      <c r="W103" s="23"/>
      <c r="X103" s="23">
        <f t="shared" si="77"/>
        <v>1.9884319058981484E-2</v>
      </c>
      <c r="Y103" s="23">
        <f t="shared" si="77"/>
        <v>6.9026319800961772E-3</v>
      </c>
      <c r="Z103" s="23">
        <f t="shared" si="77"/>
        <v>3.166891690394133E-2</v>
      </c>
      <c r="AA103" s="23"/>
      <c r="AB103" s="23">
        <f t="shared" si="78"/>
        <v>0.96551170257350749</v>
      </c>
      <c r="AC103" s="23">
        <f t="shared" si="78"/>
        <v>0.83040251976392165</v>
      </c>
      <c r="AD103" s="23">
        <f t="shared" si="78"/>
        <v>0.69265803152080319</v>
      </c>
      <c r="AE103" s="23"/>
      <c r="AF103" s="49">
        <f t="shared" si="74"/>
        <v>1.9198542749152055E-2</v>
      </c>
      <c r="AG103" s="49">
        <f t="shared" si="74"/>
        <v>5.7319629892748931E-3</v>
      </c>
      <c r="AH103" s="49">
        <f t="shared" si="75"/>
        <v>2.1935729643079889E-2</v>
      </c>
      <c r="AI103" s="23"/>
      <c r="AJ103" s="23"/>
      <c r="AK103" s="50">
        <f>AF103+'[1]P growth - Sector Size '!AK72</f>
        <v>1.0171068588303972E-2</v>
      </c>
      <c r="AL103" s="50">
        <f>AG103+'[1]P growth - Sector Size '!AL72</f>
        <v>5.4323461533671829E-3</v>
      </c>
      <c r="AM103" s="50">
        <f>AH103+'[1]P growth - Sector Size '!AM72</f>
        <v>8.3148641710985016E-3</v>
      </c>
      <c r="AN103" s="17"/>
      <c r="AV103" s="17"/>
    </row>
    <row r="104" spans="1:48">
      <c r="A104" s="30" t="s">
        <v>30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3"/>
      <c r="O104" s="23"/>
      <c r="P104" s="23"/>
      <c r="Q104" s="23"/>
      <c r="R104" s="23"/>
      <c r="S104" s="23"/>
      <c r="T104" s="23"/>
      <c r="U104" s="49"/>
      <c r="V104" s="23"/>
      <c r="W104" s="23"/>
      <c r="X104" s="23">
        <f t="shared" si="77"/>
        <v>-1.5112356575494035E-3</v>
      </c>
      <c r="Y104" s="23">
        <f t="shared" si="77"/>
        <v>-7.3639033536740395E-4</v>
      </c>
      <c r="Z104" s="23">
        <f t="shared" si="77"/>
        <v>9.0367658301593948E-3</v>
      </c>
      <c r="AA104" s="23"/>
      <c r="AB104" s="23">
        <f t="shared" si="78"/>
        <v>1.2329602086573259</v>
      </c>
      <c r="AC104" s="23">
        <f t="shared" si="78"/>
        <v>1.0772871425575197</v>
      </c>
      <c r="AD104" s="23">
        <f t="shared" si="78"/>
        <v>0.86670072248047469</v>
      </c>
      <c r="AE104" s="23"/>
      <c r="AF104" s="49">
        <f t="shared" si="74"/>
        <v>-1.8632934316625037E-3</v>
      </c>
      <c r="AG104" s="49">
        <f t="shared" si="74"/>
        <v>-7.9330384019492424E-4</v>
      </c>
      <c r="AH104" s="49">
        <f t="shared" si="75"/>
        <v>7.8321714738860144E-3</v>
      </c>
      <c r="AI104" s="23"/>
      <c r="AJ104" s="23"/>
      <c r="AK104" s="50">
        <f>AF104+'[1]P growth - Sector Size '!AK73</f>
        <v>-1.482745862685404E-3</v>
      </c>
      <c r="AL104" s="50">
        <f>AG104+'[1]P growth - Sector Size '!AL73</f>
        <v>-3.8888011199035705E-3</v>
      </c>
      <c r="AM104" s="50">
        <f>AH104+'[1]P growth - Sector Size '!AM73</f>
        <v>-4.2129960940773762E-3</v>
      </c>
      <c r="AN104" s="17"/>
      <c r="AV104" s="17"/>
    </row>
    <row r="105" spans="1:48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52"/>
      <c r="AV105" s="17"/>
    </row>
    <row r="106" spans="1:48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53" t="s">
        <v>54</v>
      </c>
      <c r="W106" s="53"/>
      <c r="X106" s="17"/>
      <c r="Y106" s="17"/>
      <c r="Z106" s="17"/>
      <c r="AA106" s="17"/>
      <c r="AB106" s="17"/>
      <c r="AC106" s="17"/>
      <c r="AD106" s="17"/>
      <c r="AE106" s="17"/>
      <c r="AF106" s="54">
        <f>SUM(AF76:AF104)</f>
        <v>1.2994919493056742E-2</v>
      </c>
      <c r="AG106" s="55">
        <f>SUM(AG76:AG104)</f>
        <v>-2.4188241148717773E-2</v>
      </c>
      <c r="AH106" s="54">
        <f>SUM(AH76:AH104)</f>
        <v>7.5427432064818029E-2</v>
      </c>
      <c r="AI106" s="17"/>
      <c r="AJ106" s="17"/>
      <c r="AK106" s="17"/>
      <c r="AL106" s="17"/>
      <c r="AM106" s="17"/>
      <c r="AN106" s="17"/>
      <c r="AO106" s="17"/>
      <c r="AP106" s="56"/>
      <c r="AQ106" s="17"/>
      <c r="AR106" s="17"/>
      <c r="AS106" s="57"/>
      <c r="AT106" s="17"/>
      <c r="AU106" s="52"/>
      <c r="AV106" s="17"/>
    </row>
    <row r="107" spans="1:48">
      <c r="A107" s="1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58"/>
      <c r="AG107" s="59"/>
      <c r="AH107" s="59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</row>
    <row r="108" spans="1:48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38" t="s">
        <v>55</v>
      </c>
      <c r="W108" s="38"/>
      <c r="X108" s="17"/>
      <c r="Y108" s="17"/>
      <c r="Z108" s="17"/>
      <c r="AA108" s="17"/>
      <c r="AB108" s="17"/>
      <c r="AC108" s="17"/>
      <c r="AD108" s="17"/>
      <c r="AE108" s="17"/>
      <c r="AF108" s="60">
        <f>'P growth - Sector Size '!U70</f>
        <v>0.14724300297485202</v>
      </c>
      <c r="AG108" s="60">
        <f>'P growth - Sector Size '!V70</f>
        <v>4.6224387307314395E-2</v>
      </c>
      <c r="AH108" s="60">
        <f>'P growth - Sector Size '!W70</f>
        <v>6.0107638128671897E-2</v>
      </c>
      <c r="AI108" s="17"/>
      <c r="AJ108" s="17"/>
      <c r="AK108" s="17"/>
      <c r="AL108" s="17"/>
      <c r="AM108" s="17"/>
      <c r="AN108" s="17"/>
      <c r="AO108" s="17"/>
      <c r="AP108" s="35"/>
      <c r="AQ108" s="17"/>
      <c r="AR108" s="17"/>
      <c r="AS108" s="61"/>
      <c r="AT108" s="17"/>
      <c r="AU108" s="17"/>
      <c r="AV108" s="17"/>
    </row>
    <row r="109" spans="1:48">
      <c r="A109" s="16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 t="s">
        <v>56</v>
      </c>
      <c r="W109" s="17"/>
      <c r="X109" s="17"/>
      <c r="Y109" s="17"/>
      <c r="Z109" s="17"/>
      <c r="AA109" s="17"/>
      <c r="AB109" s="17"/>
      <c r="AC109" s="17"/>
      <c r="AD109" s="17"/>
      <c r="AE109" s="17"/>
      <c r="AF109" s="58"/>
      <c r="AG109" s="62"/>
      <c r="AH109" s="62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</row>
    <row r="110" spans="1:48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8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63" t="s">
        <v>2</v>
      </c>
      <c r="W111" s="63"/>
      <c r="X111" s="17"/>
      <c r="Y111" s="17"/>
      <c r="Z111" s="17"/>
      <c r="AA111" s="17"/>
      <c r="AB111" s="17"/>
      <c r="AC111" s="17"/>
      <c r="AD111" s="17"/>
      <c r="AE111" s="17"/>
      <c r="AF111" s="64">
        <f>SUM(AF106,AF108)</f>
        <v>0.16023792246790874</v>
      </c>
      <c r="AG111" s="64">
        <f>SUM(AG106,AG108)</f>
        <v>2.2036146158596621E-2</v>
      </c>
      <c r="AH111" s="64">
        <f t="shared" ref="AH111" si="79">SUM(AH106,AH108)</f>
        <v>0.13553507019348993</v>
      </c>
      <c r="AI111" s="17"/>
      <c r="AJ111" s="17"/>
      <c r="AK111" s="64">
        <f t="shared" ref="AK111:AL111" si="80">SUM(AK76:AK104)</f>
        <v>0.16023792246790877</v>
      </c>
      <c r="AL111" s="64">
        <f t="shared" si="80"/>
        <v>2.2036146158596642E-2</v>
      </c>
      <c r="AM111" s="64">
        <f>SUM(AM76:AM104)</f>
        <v>0.13553507019348993</v>
      </c>
      <c r="AN111" s="65"/>
      <c r="AO111" s="65"/>
      <c r="AP111" s="65"/>
      <c r="AQ111" s="65"/>
      <c r="AR111" s="66"/>
      <c r="AS111" s="17"/>
      <c r="AT111" s="17"/>
      <c r="AU111" s="67"/>
      <c r="AV111" s="17"/>
    </row>
    <row r="112" spans="1:48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</row>
    <row r="113" spans="1:48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68" t="s">
        <v>57</v>
      </c>
      <c r="W113" s="68"/>
      <c r="X113" s="17"/>
      <c r="Y113" s="68"/>
      <c r="Z113" s="68"/>
      <c r="AA113" s="68"/>
      <c r="AB113" s="68"/>
      <c r="AC113" s="68"/>
      <c r="AD113" s="68"/>
      <c r="AE113" s="68"/>
      <c r="AF113" s="69">
        <f>'[1]GVA over Empl'!S4</f>
        <v>0.18327866320660502</v>
      </c>
      <c r="AG113" s="69">
        <f>'[1]GVA over Empl'!T4</f>
        <v>2.0472840911901491E-2</v>
      </c>
      <c r="AH113" s="69">
        <f>'[1]GVA over Empl'!U4</f>
        <v>0.14093175758151699</v>
      </c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</row>
    <row r="114" spans="1:48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</row>
    <row r="115" spans="1:48">
      <c r="A115" s="1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33" t="s">
        <v>58</v>
      </c>
      <c r="W115" s="17"/>
      <c r="X115" s="17"/>
      <c r="Y115" s="17"/>
      <c r="Z115" s="17"/>
      <c r="AA115" s="17"/>
      <c r="AB115" s="17"/>
      <c r="AC115" s="17"/>
      <c r="AD115" s="17"/>
      <c r="AE115" s="17"/>
      <c r="AF115" s="70">
        <f>AF113-AF111</f>
        <v>2.3040740738696275E-2</v>
      </c>
      <c r="AG115" s="70">
        <f t="shared" ref="AG115:AH115" si="81">AG113-AG111</f>
        <v>-1.5633052466951305E-3</v>
      </c>
      <c r="AH115" s="70">
        <f t="shared" si="81"/>
        <v>5.396687388027066E-3</v>
      </c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</row>
    <row r="116" spans="1:48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58"/>
      <c r="AG116" s="62"/>
      <c r="AH116" s="62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</row>
    <row r="117" spans="1:48">
      <c r="A117" s="1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</row>
    <row r="118" spans="1:48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35"/>
      <c r="AG118" s="71"/>
      <c r="AH118" s="71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</row>
    <row r="119" spans="1:48">
      <c r="A119" s="1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</row>
    <row r="120" spans="1:48" ht="15.75" thickBot="1">
      <c r="A120" s="7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</row>
    <row r="153" spans="22:34">
      <c r="V153" s="73"/>
    </row>
    <row r="155" spans="22:34">
      <c r="V155" s="53"/>
      <c r="AF155" s="74"/>
      <c r="AG155" s="74"/>
      <c r="AH155" s="74"/>
    </row>
    <row r="156" spans="22:34">
      <c r="V156" s="17"/>
    </row>
    <row r="157" spans="22:34">
      <c r="V157" s="38"/>
      <c r="AF157" s="74"/>
      <c r="AG157" s="74"/>
      <c r="AH157" s="74"/>
    </row>
    <row r="158" spans="22:34">
      <c r="V158" s="17"/>
    </row>
    <row r="159" spans="22:34">
      <c r="V159" s="17"/>
    </row>
    <row r="160" spans="22:34">
      <c r="V160" s="63"/>
      <c r="AF160" s="74"/>
      <c r="AG160" s="74"/>
      <c r="AH160" s="74"/>
    </row>
    <row r="161" spans="22:34">
      <c r="V161" s="17"/>
    </row>
    <row r="162" spans="22:34">
      <c r="V162" s="68"/>
      <c r="AF162" s="74"/>
      <c r="AG162" s="74"/>
      <c r="AH162" s="74"/>
    </row>
    <row r="163" spans="22:34">
      <c r="V163" s="17"/>
    </row>
    <row r="164" spans="22:34">
      <c r="V164" s="33"/>
      <c r="AF164" s="2"/>
      <c r="AG164" s="2"/>
      <c r="AH164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Derivation</vt:lpstr>
      <vt:lpstr>Emp and GVA</vt:lpstr>
      <vt:lpstr>Productivity</vt:lpstr>
      <vt:lpstr>P growth - Sector Size </vt:lpstr>
      <vt:lpstr>Emp W - Relative P</vt:lpstr>
      <vt:lpstr>'Emp W - Relative P'!Print_Area</vt:lpstr>
      <vt:lpstr>'P growth - Sector Size 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andrew.hannon</dc:creator>
  <cp:lastModifiedBy>rachel.joyce</cp:lastModifiedBy>
  <dcterms:created xsi:type="dcterms:W3CDTF">2014-06-05T10:25:27Z</dcterms:created>
  <dcterms:modified xsi:type="dcterms:W3CDTF">2014-06-27T10:49:15Z</dcterms:modified>
</cp:coreProperties>
</file>