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theme/themeOverride5.xml" ContentType="application/vnd.openxmlformats-officedocument.themeOverride+xml"/>
  <Override PartName="/xl/charts/chart12.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drawings/drawing13.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6.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charts/chart17.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ml.chartshapes+xml"/>
  <Override PartName="/xl/charts/chart18.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theme/themeOverride12.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4.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theme/themeOverride15.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theme/themeOverride16.xml" ContentType="application/vnd.openxmlformats-officedocument.themeOverride+xml"/>
  <Override PartName="/xl/drawings/drawing28.xml" ContentType="application/vnd.openxmlformats-officedocument.drawingml.chartshapes+xml"/>
  <Override PartName="/xl/charts/chart28.xml" ContentType="application/vnd.openxmlformats-officedocument.drawingml.chart+xml"/>
  <Override PartName="/xl/theme/themeOverride17.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theme/themeOverride19.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32.xml" ContentType="application/vnd.openxmlformats-officedocument.drawingml.chart+xml"/>
  <Override PartName="/xl/theme/themeOverride20.xml" ContentType="application/vnd.openxmlformats-officedocument.themeOverrid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1.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Ex1.xml" ContentType="application/vnd.ms-office.chartex+xml"/>
  <Override PartName="/xl/charts/style20.xml" ContentType="application/vnd.ms-office.chartstyle+xml"/>
  <Override PartName="/xl/charts/colors20.xml" ContentType="application/vnd.ms-office.chartcolorstyle+xml"/>
  <Override PartName="/xl/theme/themeOverride22.xml" ContentType="application/vnd.openxmlformats-officedocument.themeOverride+xml"/>
  <Override PartName="/xl/drawings/drawing36.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https://fiscalcouncil.sharepoint.com/sites/Secretariat/Shared Documents/Pre-Budget Statements/Budget 2021/"/>
    </mc:Choice>
  </mc:AlternateContent>
  <xr:revisionPtr revIDLastSave="47" documentId="13_ncr:1_{0255F9DC-E48E-4532-97BD-8971769CF10D}" xr6:coauthVersionLast="45" xr6:coauthVersionMax="45" xr10:uidLastSave="{9C866327-1B46-4876-845A-11F9DAB1CA8D}"/>
  <bookViews>
    <workbookView xWindow="-19310" yWindow="-110" windowWidth="19420" windowHeight="11020" tabRatio="917" xr2:uid="{00000000-000D-0000-FFFF-FFFF00000000}"/>
  </bookViews>
  <sheets>
    <sheet name="Contents" sheetId="9" r:id="rId1"/>
    <sheet name="Figure 1" sheetId="85" r:id="rId2"/>
    <sheet name="Figure 2" sheetId="39" r:id="rId3"/>
    <sheet name="Figure 3" sheetId="87" r:id="rId4"/>
    <sheet name="Figure 4" sheetId="88" r:id="rId5"/>
    <sheet name="Figure 5" sheetId="89" r:id="rId6"/>
    <sheet name="Figure A1" sheetId="112" r:id="rId7"/>
    <sheet name="Figure 6" sheetId="90" r:id="rId8"/>
    <sheet name="Figure 7" sheetId="91" r:id="rId9"/>
    <sheet name="Figure 8" sheetId="93" r:id="rId10"/>
    <sheet name="Table 1" sheetId="94" r:id="rId11"/>
    <sheet name="Figure 9" sheetId="96" r:id="rId12"/>
    <sheet name="Table 2" sheetId="97" r:id="rId13"/>
    <sheet name="Figure 10" sheetId="98" r:id="rId14"/>
    <sheet name="Table 3" sheetId="99" r:id="rId15"/>
    <sheet name="Figure 11" sheetId="100" r:id="rId16"/>
    <sheet name="Figure 12" sheetId="101" r:id="rId17"/>
    <sheet name="Figure 13" sheetId="102" r:id="rId18"/>
    <sheet name="Figure 14" sheetId="103" r:id="rId19"/>
    <sheet name="Figure 15" sheetId="104" r:id="rId20"/>
    <sheet name="Figure 16" sheetId="107" r:id="rId21"/>
    <sheet name="Figure 17" sheetId="106" r:id="rId22"/>
    <sheet name="Figure 18" sheetId="108" r:id="rId23"/>
    <sheet name="Figure 19" sheetId="109" r:id="rId24"/>
    <sheet name="Figure D" sheetId="11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TB2" localSheetId="20">'[1]TableA data'!#REF!</definedName>
    <definedName name="_TB2" localSheetId="22">'[1]TableA data'!#REF!</definedName>
    <definedName name="_TB2" localSheetId="4">'[1]TableA data'!#REF!</definedName>
    <definedName name="_TB2" localSheetId="5">'[1]TableA data'!#REF!</definedName>
    <definedName name="_TB2" localSheetId="8">'[1]TableA data'!#REF!</definedName>
    <definedName name="_TB2" localSheetId="24">'[1]TableA data'!#REF!</definedName>
    <definedName name="_TB2">'[1]TableA data'!#REF!</definedName>
    <definedName name="_TB21" localSheetId="4">'[1]TableA data'!#REF!</definedName>
    <definedName name="_TB21" localSheetId="5">'[1]TableA data'!#REF!</definedName>
    <definedName name="_TB21" localSheetId="8">'[1]TableA data'!#REF!</definedName>
    <definedName name="_TB21" localSheetId="24">'[1]TableA data'!#REF!</definedName>
    <definedName name="_TB21">'[1]TableA data'!#REF!</definedName>
    <definedName name="_TB2a" localSheetId="4">'[2]TableA data'!#REF!</definedName>
    <definedName name="_TB2a" localSheetId="5">'[2]TableA data'!#REF!</definedName>
    <definedName name="_TB2a" localSheetId="8">'[2]TableA data'!#REF!</definedName>
    <definedName name="_TB2a" localSheetId="24">'[2]TableA data'!#REF!</definedName>
    <definedName name="_TB2a">'[2]TableA data'!#REF!</definedName>
    <definedName name="_Toc473794753" localSheetId="20">#REF!</definedName>
    <definedName name="_Toc473794753" localSheetId="22">#REF!</definedName>
    <definedName name="_Toc473794753" localSheetId="4">#REF!</definedName>
    <definedName name="_Toc473794753" localSheetId="5">#REF!</definedName>
    <definedName name="_Toc473794753" localSheetId="8">#REF!</definedName>
    <definedName name="_Toc473794753" localSheetId="24">#REF!</definedName>
    <definedName name="_Toc473794753">#REF!</definedName>
    <definedName name="_xlchart.v1.0" hidden="1">'Figure 19'!$A$1</definedName>
    <definedName name="_xlchart.v1.1" hidden="1">'Figure 19'!$B$5:$B$9</definedName>
    <definedName name="a" localSheetId="20">'[1]TableA data'!#REF!</definedName>
    <definedName name="a" localSheetId="22">'[1]TableA data'!#REF!</definedName>
    <definedName name="a" localSheetId="4">'[1]TableA data'!#REF!</definedName>
    <definedName name="a" localSheetId="5">'[1]TableA data'!#REF!</definedName>
    <definedName name="a" localSheetId="8">'[1]TableA data'!#REF!</definedName>
    <definedName name="a" localSheetId="24">'[1]TableA data'!#REF!</definedName>
    <definedName name="a">'[1]TableA data'!#REF!</definedName>
    <definedName name="asdadf" localSheetId="22">'[1]TableA data'!#REF!</definedName>
    <definedName name="asdadf" localSheetId="4">'[1]TableA data'!#REF!</definedName>
    <definedName name="asdadf" localSheetId="5">'[1]TableA data'!#REF!</definedName>
    <definedName name="asdadf" localSheetId="8">'[1]TableA data'!#REF!</definedName>
    <definedName name="asdadf" localSheetId="24">'[1]TableA data'!#REF!</definedName>
    <definedName name="asdadf">'[1]TableA data'!#REF!</definedName>
    <definedName name="asdawdgaghe" localSheetId="22">'[1]TableA data'!#REF!</definedName>
    <definedName name="asdawdgaghe" localSheetId="4">'[1]TableA data'!#REF!</definedName>
    <definedName name="asdawdgaghe" localSheetId="5">'[1]TableA data'!#REF!</definedName>
    <definedName name="asdawdgaghe" localSheetId="8">'[1]TableA data'!#REF!</definedName>
    <definedName name="asdawdgaghe">'[1]TableA data'!#REF!</definedName>
    <definedName name="BS_Differenz_West" localSheetId="22">[3]Westdeutschland!#REF!</definedName>
    <definedName name="BS_Differenz_West" localSheetId="4">[3]Westdeutschland!#REF!</definedName>
    <definedName name="BS_Differenz_West" localSheetId="5">[3]Westdeutschland!#REF!</definedName>
    <definedName name="BS_Differenz_West" localSheetId="8">[3]Westdeutschland!#REF!</definedName>
    <definedName name="BS_Differenz_West" localSheetId="24">[3]Westdeutschland!#REF!</definedName>
    <definedName name="BS_Differenz_West">[4]Westdeutschland!#REF!</definedName>
    <definedName name="ccode">[5]Sheet2!$A$1:$D$393</definedName>
    <definedName name="chart1">[6]ESA95!$A$23:$P$62</definedName>
    <definedName name="chart2">[6]ESA95!$A$86:$P$126</definedName>
    <definedName name="Correct">'[1]TableA data'!#REF!</definedName>
    <definedName name="DeposB" localSheetId="24">[7]Deposits!$B$6:OFFSET([7]Deposits!$B$6,COUNT([7]Deposits!$B$6:'[7]Deposits'!$B$10002)-1,0)</definedName>
    <definedName name="DeposB">[8]Deposits!$B$6:OFFSET([8]Deposits!$B$6,COUNT([8]Deposits!$B$6:'[8]Deposits'!$B$10002)-1,0)</definedName>
    <definedName name="DeposC" localSheetId="24">[7]Deposits!$C$6:OFFSET([7]Deposits!$C$6,COUNT([7]Deposits!$C$6:'[7]Deposits'!$C$10002)-1,0)</definedName>
    <definedName name="DeposC">[8]Deposits!$C$6:OFFSET([8]Deposits!$C$6,COUNT([8]Deposits!$C$6:'[8]Deposits'!$C$10002)-1,0)</definedName>
    <definedName name="DeposD" localSheetId="24">[7]Deposits!$D$6:OFFSET([7]Deposits!$D$6,COUNT([7]Deposits!$D$6:'[7]Deposits'!$D$10002)-1,0)</definedName>
    <definedName name="DeposD">[8]Deposits!$D$6:OFFSET([8]Deposits!$D$6,COUNT([8]Deposits!$D$6:'[8]Deposits'!$D$10002)-1,0)</definedName>
    <definedName name="DeposDate" localSheetId="24">[7]Deposits!$A$6:OFFSET([7]Deposits!$A$6,COUNT([7]Deposits!$A$6:'[7]Deposits'!$A$10002)-1,0)</definedName>
    <definedName name="DeposDate">[8]Deposits!$A$6:OFFSET([8]Deposits!$A$6,COUNT([8]Deposits!$A$6:'[8]Deposits'!$A$10002)-1,0)</definedName>
    <definedName name="DeposE" localSheetId="24">[7]Deposits!$E$6:OFFSET([7]Deposits!$E$6,COUNT([7]Deposits!$E$6:'[7]Deposits'!$E$10002)-1,0)</definedName>
    <definedName name="DeposE">[8]Deposits!$E$6:OFFSET([8]Deposits!$E$6,COUNT([8]Deposits!$E$6:'[8]Deposits'!$E$10002)-1,0)</definedName>
    <definedName name="DeposF" localSheetId="24">[7]Deposits!$F$6:OFFSET([7]Deposits!$F$6,COUNT([7]Deposits!$F$6:'[7]Deposits'!$F$10002)-1,0)</definedName>
    <definedName name="DeposF">[8]Deposits!$F$6:OFFSET([8]Deposits!$F$6,COUNT([8]Deposits!$F$6:'[8]Deposits'!$F$10002)-1,0)</definedName>
    <definedName name="DeposG" localSheetId="24">[7]Deposits!$G$6:OFFSET([7]Deposits!$G$6,COUNT([7]Deposits!$G$6:'[7]Deposits'!$G$10002)-1,0)</definedName>
    <definedName name="DeposG">[8]Deposits!$G$6:OFFSET([8]Deposits!$G$6,COUNT([8]Deposits!$G$6:'[8]Deposits'!$G$10002)-1,0)</definedName>
    <definedName name="historyrange">#REF!</definedName>
    <definedName name="Holidays" localSheetId="24">[9]Notes!$I$149:$I$231</definedName>
    <definedName name="Holidays">[10]Notes!$I$149:$I$231</definedName>
    <definedName name="htmlRange">#REF!</definedName>
    <definedName name="INPUTSdata" localSheetId="24">[11]INPUTS!$1:$1048576</definedName>
    <definedName name="INPUTSdata">[12]INPUTS!$1:$1048576</definedName>
    <definedName name="INPUTSyear" localSheetId="24">[11]INPUTS!$2:$3</definedName>
    <definedName name="INPUTSyear">[12]INPUTS!$2:$3</definedName>
    <definedName name="k">'[13]TableA data'!#REF!</definedName>
    <definedName name="LatestOutturns">[14]LatestOutturns!$1:$1048576</definedName>
    <definedName name="LatestOutturnsYear">[14]LatestOutturns!$1:$1</definedName>
    <definedName name="ModelData" localSheetId="24">[15]RawData!$6:$100</definedName>
    <definedName name="ModelData">[16]RawData!$6:$100</definedName>
    <definedName name="NEW" localSheetId="20">#REF!</definedName>
    <definedName name="NEW" localSheetId="22">#REF!</definedName>
    <definedName name="NEW" localSheetId="4">#REF!</definedName>
    <definedName name="NEW" localSheetId="5">#REF!</definedName>
    <definedName name="NEW" localSheetId="8">#REF!</definedName>
    <definedName name="NEW" localSheetId="24">#REF!</definedName>
    <definedName name="NEW">#REF!</definedName>
    <definedName name="ocgs_ct" localSheetId="24">[17]cofog_defence!$C$36,[17]cofog_defence!$C$41,[17]cofog_defence!$C$42,[17]cofog_defence!$C$47</definedName>
    <definedName name="ocgs_ct">[18]cofog_defence!$C$36,[18]cofog_defence!$C$41,[18]cofog_defence!$C$42,[18]cofog_defence!$C$47</definedName>
    <definedName name="p" localSheetId="20">#REF!</definedName>
    <definedName name="p" localSheetId="22">#REF!</definedName>
    <definedName name="p" localSheetId="4">#REF!</definedName>
    <definedName name="p" localSheetId="5">#REF!</definedName>
    <definedName name="p" localSheetId="8">#REF!</definedName>
    <definedName name="p" localSheetId="24">#REF!</definedName>
    <definedName name="p">#REF!</definedName>
    <definedName name="Prindiala" localSheetId="20">'[19]Data 1990'!#REF!</definedName>
    <definedName name="Prindiala" localSheetId="22">'[19]Data 1990'!#REF!</definedName>
    <definedName name="Prindiala" localSheetId="4">'[19]Data 1990'!#REF!</definedName>
    <definedName name="Prindiala" localSheetId="5">'[19]Data 1990'!#REF!</definedName>
    <definedName name="Prindiala" localSheetId="8">'[19]Data 1990'!#REF!</definedName>
    <definedName name="Prindiala" localSheetId="24">'[19]Data 1990'!#REF!</definedName>
    <definedName name="Prindiala">'[19]Data 1990'!#REF!</definedName>
    <definedName name="_xlnm.Print_Area" localSheetId="20">'[19]Data 1990'!#REF!</definedName>
    <definedName name="_xlnm.Print_Area" localSheetId="22">'[19]Data 1990'!#REF!</definedName>
    <definedName name="_xlnm.Print_Area" localSheetId="4">'[19]Data 1990'!#REF!</definedName>
    <definedName name="_xlnm.Print_Area" localSheetId="5">'[19]Data 1990'!#REF!</definedName>
    <definedName name="_xlnm.Print_Area" localSheetId="8">'[19]Data 1990'!#REF!</definedName>
    <definedName name="_xlnm.Print_Area" localSheetId="24">'[19]Data 1990'!#REF!</definedName>
    <definedName name="_xlnm.Print_Area">'[19]Data 1990'!#REF!</definedName>
    <definedName name="RawDataYear" localSheetId="24">[15]RawData!$2:$3</definedName>
    <definedName name="RawDataYear">[16]RawData!$2:$3</definedName>
    <definedName name="t" localSheetId="20">#REF!</definedName>
    <definedName name="t" localSheetId="22">#REF!</definedName>
    <definedName name="t" localSheetId="4">#REF!</definedName>
    <definedName name="t" localSheetId="5">#REF!</definedName>
    <definedName name="t" localSheetId="8">#REF!</definedName>
    <definedName name="t" localSheetId="24">#REF!</definedName>
    <definedName name="t">#REF!</definedName>
    <definedName name="table12">[6]ESA95!$A$1391:$K$1471</definedName>
    <definedName name="Table8TableB">[6]ESA95!$A$4:$Q$65</definedName>
    <definedName name="Tables19_29">[6]ESA95!$A$1778:$K$2986</definedName>
    <definedName name="tables30aand30b">[6]ESA95!$A$2987:$K$3112</definedName>
    <definedName name="Tax">#REF!:OFFSET(#REF!,COUNT(#REF!)-1,0)</definedName>
    <definedName name="TOTAL" localSheetId="20">#REF!</definedName>
    <definedName name="TOTAL" localSheetId="22">#REF!</definedName>
    <definedName name="TOTAL" localSheetId="4">#REF!</definedName>
    <definedName name="TOTAL" localSheetId="5">#REF!</definedName>
    <definedName name="TOTAL" localSheetId="8">#REF!</definedName>
    <definedName name="TOTAL" localSheetId="24">#REF!</definedName>
    <definedName name="TOTAL">#REF!</definedName>
    <definedName name="TRNR_749fbdc7db2c4e92b9df654b5c6b7d3c_29_1" localSheetId="20" hidden="1">#REF!</definedName>
    <definedName name="TRNR_749fbdc7db2c4e92b9df654b5c6b7d3c_29_1" localSheetId="22" hidden="1">#REF!</definedName>
    <definedName name="TRNR_749fbdc7db2c4e92b9df654b5c6b7d3c_29_1" localSheetId="4" hidden="1">#REF!</definedName>
    <definedName name="TRNR_749fbdc7db2c4e92b9df654b5c6b7d3c_29_1" localSheetId="5" hidden="1">#REF!</definedName>
    <definedName name="TRNR_749fbdc7db2c4e92b9df654b5c6b7d3c_29_1" localSheetId="8" hidden="1">#REF!</definedName>
    <definedName name="TRNR_749fbdc7db2c4e92b9df654b5c6b7d3c_29_1" localSheetId="24" hidden="1">#REF!</definedName>
    <definedName name="TRNR_749fbdc7db2c4e92b9df654b5c6b7d3c_29_1" hidden="1">#REF!</definedName>
    <definedName name="TRNR_74aacbb1498a4f8ea0b2c68d7e0c11eb_29_1" localSheetId="20" hidden="1">'[20]Figure A.1'!#REF!</definedName>
    <definedName name="TRNR_74aacbb1498a4f8ea0b2c68d7e0c11eb_29_1" localSheetId="22" hidden="1">'[20]Figure A.1'!#REF!</definedName>
    <definedName name="TRNR_74aacbb1498a4f8ea0b2c68d7e0c11eb_29_1" localSheetId="4" hidden="1">'[20]Figure A.1'!#REF!</definedName>
    <definedName name="TRNR_74aacbb1498a4f8ea0b2c68d7e0c11eb_29_1" localSheetId="5" hidden="1">'[20]Figure A.1'!#REF!</definedName>
    <definedName name="TRNR_74aacbb1498a4f8ea0b2c68d7e0c11eb_29_1" localSheetId="8" hidden="1">'[20]Figure A.1'!#REF!</definedName>
    <definedName name="TRNR_74aacbb1498a4f8ea0b2c68d7e0c11eb_29_1" localSheetId="24" hidden="1">'[21]Figure A.1'!#REF!</definedName>
    <definedName name="TRNR_74aacbb1498a4f8ea0b2c68d7e0c11eb_29_1" hidden="1">'[20]Figure A.1'!#REF!</definedName>
    <definedName name="TRNR_dfe0b2052d8041558299182b95902269_12_1" hidden="1">'Figure 7'!$AG$5</definedName>
    <definedName name="v" localSheetId="20">'[13]TableA data'!#REF!</definedName>
    <definedName name="v" localSheetId="22">'[13]TableA data'!#REF!</definedName>
    <definedName name="v" localSheetId="4">'[13]TableA data'!#REF!</definedName>
    <definedName name="v" localSheetId="5">'[13]TableA data'!#REF!</definedName>
    <definedName name="v" localSheetId="8">'[13]TableA data'!#REF!</definedName>
    <definedName name="v" localSheetId="24">'[13]TableA data'!#REF!</definedName>
    <definedName name="v">'[13]TableA data'!#REF!</definedName>
    <definedName name="w" localSheetId="20">'[19]Data 1990'!#REF!</definedName>
    <definedName name="w" localSheetId="22">'[19]Data 1990'!#REF!</definedName>
    <definedName name="w" localSheetId="4">'[19]Data 1990'!#REF!</definedName>
    <definedName name="w" localSheetId="5">'[19]Data 1990'!#REF!</definedName>
    <definedName name="w" localSheetId="8">'[19]Data 1990'!#REF!</definedName>
    <definedName name="w" localSheetId="24">'[19]Data 1990'!#REF!</definedName>
    <definedName name="w">'[19]Data 1990'!#REF!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4" i="9" l="1"/>
  <c r="D24" i="9"/>
  <c r="C42" i="9" l="1"/>
  <c r="D42" i="9"/>
  <c r="C41" i="9" l="1"/>
  <c r="D41" i="9"/>
  <c r="C30" i="96" l="1"/>
  <c r="AE75" i="90"/>
  <c r="AD72" i="90"/>
  <c r="AD71" i="90"/>
  <c r="AD70" i="90"/>
  <c r="AD69" i="90"/>
  <c r="AD68" i="90"/>
  <c r="AD67" i="90"/>
  <c r="L13" i="88"/>
  <c r="K13" i="88"/>
  <c r="L12" i="88"/>
  <c r="K12" i="88"/>
  <c r="L11" i="88"/>
  <c r="K11" i="88"/>
  <c r="L10" i="88"/>
  <c r="K10" i="88"/>
  <c r="C40" i="9"/>
  <c r="C39" i="9"/>
  <c r="C38" i="9"/>
  <c r="C37" i="9"/>
  <c r="C36" i="9"/>
  <c r="C35" i="9"/>
  <c r="C34" i="9"/>
  <c r="C33" i="9"/>
  <c r="C32" i="9"/>
  <c r="C31" i="9"/>
  <c r="C30" i="9"/>
  <c r="C29" i="9"/>
  <c r="C28" i="9"/>
  <c r="C27" i="9"/>
  <c r="C26" i="9"/>
  <c r="C25" i="9"/>
  <c r="C23" i="9"/>
  <c r="C22" i="9"/>
  <c r="C21" i="9"/>
  <c r="C20" i="9"/>
  <c r="C12" i="9"/>
  <c r="D38" i="9"/>
  <c r="D35" i="9"/>
  <c r="D29" i="9"/>
  <c r="D21" i="9"/>
  <c r="D32" i="9"/>
  <c r="D28" i="9"/>
  <c r="D40" i="9"/>
  <c r="D23" i="9"/>
  <c r="D22" i="9"/>
  <c r="D26" i="9"/>
  <c r="D37" i="9"/>
  <c r="D39" i="9"/>
  <c r="D36" i="9"/>
  <c r="D33" i="9"/>
  <c r="D27" i="9"/>
  <c r="D25" i="9"/>
  <c r="D30" i="9"/>
  <c r="D31" i="9"/>
  <c r="D20" i="9"/>
  <c r="D3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Eddie Casey</author>
  </authors>
  <commentList>
    <comment ref="AG5" authorId="0" shapeId="0" xr:uid="{4A8E2447-017A-4EDF-80D0-4CC1DBB817CE}">
      <text>
        <r>
          <rPr>
            <b/>
            <sz val="9"/>
            <color indexed="81"/>
            <rFont val="Tahoma"/>
            <family val="2"/>
          </rPr>
          <t>=DSGRID("KOFMGGW%R,TKFMGGW%R,SWFMGGW%R,CNFMGGW%R,ICFMGGW%R,MXFMGGW%R,ISFMGGW%R,USFMGGW%R,JPFMGGW%R"," ","2019","2019","Y","RowHeader=true;ColHeader=true;Heading=true;Transpose=true;DispSeriesDescription=false;YearlyTSFormat=false;QuarterlyTSFormat=false")</t>
        </r>
      </text>
    </comment>
  </commentList>
</comments>
</file>

<file path=xl/sharedStrings.xml><?xml version="1.0" encoding="utf-8"?>
<sst xmlns="http://schemas.openxmlformats.org/spreadsheetml/2006/main" count="2473" uniqueCount="345">
  <si>
    <t>admin@fiscalcouncil.ie</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</si>
  <si>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</si>
  <si>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</si>
  <si>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</si>
  <si>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Chapter 1</t>
  </si>
  <si>
    <t>Other</t>
  </si>
  <si>
    <t>Mild</t>
  </si>
  <si>
    <t>Q1</t>
  </si>
  <si>
    <t>Q2</t>
  </si>
  <si>
    <t>Q3</t>
  </si>
  <si>
    <t>Q4</t>
  </si>
  <si>
    <t/>
  </si>
  <si>
    <t>Range</t>
  </si>
  <si>
    <t xml:space="preserve"> </t>
  </si>
  <si>
    <t>Underlying domestic demand</t>
  </si>
  <si>
    <t>Government consumption</t>
  </si>
  <si>
    <t>Personal consumption</t>
  </si>
  <si>
    <t>Pre-Budget 2021 Statement</t>
  </si>
  <si>
    <t>Building and construction</t>
  </si>
  <si>
    <t>Underlying M&amp;E</t>
  </si>
  <si>
    <t>2018</t>
  </si>
  <si>
    <t>2019</t>
  </si>
  <si>
    <t>2020</t>
  </si>
  <si>
    <t>Figure 1: The domestic economy has experienced an extraordinary shock but is recovering</t>
  </si>
  <si>
    <t>Markers</t>
  </si>
  <si>
    <t>Cards+ATM</t>
  </si>
  <si>
    <t>15 - 74 years</t>
  </si>
  <si>
    <t>25 - 74 years</t>
  </si>
  <si>
    <t>Unemployment rates</t>
  </si>
  <si>
    <t>PUP</t>
  </si>
  <si>
    <t>TWSS</t>
  </si>
  <si>
    <t>Construction (F)</t>
  </si>
  <si>
    <t>Industry (B to E)</t>
  </si>
  <si>
    <t>Accomm/food</t>
  </si>
  <si>
    <t>Wholesale/retail</t>
  </si>
  <si>
    <t>Admin/support</t>
  </si>
  <si>
    <t>Arts, ents/rec</t>
  </si>
  <si>
    <t>Q4 2019 = 100</t>
  </si>
  <si>
    <t>Outturns/nowcast</t>
  </si>
  <si>
    <t xml:space="preserve">Figure 2: The collapse in domestic demand is—so far—less than feared </t>
  </si>
  <si>
    <t>Sources: CSO; and Fiscal Council workings.</t>
  </si>
  <si>
    <t>Notes: Underlying domestic demand for Q1 2020 is estimated using the year-on-year growth rate for modified machinery and equipment. This is due to suppression of data for investment in machinery and equipment and intangibles, arising due to confidentiality issues related to the onshoring of intellectual property.</t>
  </si>
  <si>
    <t>Figure 1</t>
  </si>
  <si>
    <t>Figure 2</t>
  </si>
  <si>
    <t>Figure 3</t>
  </si>
  <si>
    <t>Outbreak</t>
  </si>
  <si>
    <t>Not specified</t>
  </si>
  <si>
    <t>Netherlands</t>
  </si>
  <si>
    <t>Germany</t>
  </si>
  <si>
    <t>Austria</t>
  </si>
  <si>
    <t>Belgium</t>
  </si>
  <si>
    <t>France</t>
  </si>
  <si>
    <t>Spain</t>
  </si>
  <si>
    <t>Italy</t>
  </si>
  <si>
    <t>Ireland</t>
  </si>
  <si>
    <t>Portugal</t>
  </si>
  <si>
    <t>Per 100k</t>
  </si>
  <si>
    <t>United Kingdom</t>
  </si>
  <si>
    <t>Figure 3: Number of cases is increasing</t>
  </si>
  <si>
    <t>Source: CSO; European Centre for Disease Control; and Fiscal Council workings.</t>
  </si>
  <si>
    <t>Notes: In Panel A, cases by epidemiological date refer to the earliest of either onset date, date of diagnosis, laboratory specimen collection date, laboratory received date, laboratory reported date or event creation/notification date.</t>
  </si>
  <si>
    <t xml:space="preserve">Figure 4: Businesses slightly more confident of operating through crisis </t>
  </si>
  <si>
    <t>% enterprises indicating confidence in financial resources to operate throughout Covid-19 crisis</t>
  </si>
  <si>
    <t>Confidence in financial resources to continue operating through crisis</t>
  </si>
  <si>
    <t>More than three months</t>
  </si>
  <si>
    <t>Three months or less</t>
  </si>
  <si>
    <t>Not confident</t>
  </si>
  <si>
    <t>Wave 2</t>
  </si>
  <si>
    <t>Wave 3</t>
  </si>
  <si>
    <t xml:space="preserve">Wave 4 </t>
  </si>
  <si>
    <t xml:space="preserve">Wave 5 </t>
  </si>
  <si>
    <t>Sources: CSO (Business Impact of Covid-19 Surveys).</t>
  </si>
  <si>
    <t xml:space="preserve">Notes: Different response periods covered by each survey wave: Wave 2 (20 April - 3 May); Wave 3 (4 May - 31 May); Wave 4 (1 June - 28 June); and Wave 5 (29 June – 26 July). </t>
  </si>
  <si>
    <t>Figure 4</t>
  </si>
  <si>
    <t>WTO</t>
  </si>
  <si>
    <t>Disruptive WTO</t>
  </si>
  <si>
    <t>Figure 5: Impact on economic output of a WTO Brexit scenario (relative to FTA)</t>
  </si>
  <si>
    <t>Percentage point impact on level of output</t>
  </si>
  <si>
    <t xml:space="preserve">Sources: Central Bank of Ireland (2020); and Fiscal Council workings. </t>
  </si>
  <si>
    <t>Notes: Impacts shown are calculated as World Trade Agreement (WTO) impacts minus the Free Trade Agreement (FTA) impact, when compared to a no Brexit counterfactual.</t>
  </si>
  <si>
    <t>Figure 6: Recent fiscal context</t>
  </si>
  <si>
    <t xml:space="preserve">        </t>
  </si>
  <si>
    <t>Lower</t>
  </si>
  <si>
    <t>Upper</t>
  </si>
  <si>
    <t xml:space="preserve">Central </t>
  </si>
  <si>
    <t>CT excess</t>
  </si>
  <si>
    <t>Sources: Department of Finance; and Fiscal Council workings.</t>
  </si>
  <si>
    <t>PB</t>
  </si>
  <si>
    <t>Interest</t>
  </si>
  <si>
    <t>GGB</t>
  </si>
  <si>
    <t>SPU 20</t>
  </si>
  <si>
    <t>Budget 20</t>
  </si>
  <si>
    <t>SPU 19</t>
  </si>
  <si>
    <t>Budget 19</t>
  </si>
  <si>
    <t>SPU 18</t>
  </si>
  <si>
    <t>Budget 18</t>
  </si>
  <si>
    <t>SPU 17</t>
  </si>
  <si>
    <t>Budget 17</t>
  </si>
  <si>
    <t>SPU 16</t>
  </si>
  <si>
    <t>Budget 16</t>
  </si>
  <si>
    <t>SPU 15</t>
  </si>
  <si>
    <t>Budget 15</t>
  </si>
  <si>
    <t>SPU 14</t>
  </si>
  <si>
    <t>Budget 14</t>
  </si>
  <si>
    <t>SPU 13</t>
  </si>
  <si>
    <t>Budget 13</t>
  </si>
  <si>
    <t>€m</t>
  </si>
  <si>
    <t>Publication</t>
  </si>
  <si>
    <t>Interest costs</t>
  </si>
  <si>
    <t>Health overruns €bn</t>
  </si>
  <si>
    <r>
      <t xml:space="preserve">Note: For panel A, one-offs are also excluded from the balance shown. For panel B, the “excess” is estimated as the € billion difference between actual annual corporation tax receipts and model projections. Model projections use a suite of models together with actual nominal GNI* and domestic GVA outturns to project forward expected corporation tax receipts from 2012. Central estimates in solid line are surrounded by the upper and lower estimates from a suite of models (see Box H of the </t>
    </r>
    <r>
      <rPr>
        <i/>
        <sz val="9"/>
        <color rgb="FF7F7F7F"/>
        <rFont val="Source Sans Pro"/>
        <family val="2"/>
      </rPr>
      <t>May 2020 Fiscal Assessment Report</t>
    </r>
    <r>
      <rPr>
        <sz val="9"/>
        <color rgb="FF7F7F7F"/>
        <rFont val="Source Sans Pro"/>
        <family val="2"/>
      </rPr>
      <t xml:space="preserve">). In panel C, successive vintages of projected interest payments are shown since </t>
    </r>
    <r>
      <rPr>
        <i/>
        <sz val="9"/>
        <color rgb="FF7F7F7F"/>
        <rFont val="Source Sans Pro"/>
        <family val="2"/>
      </rPr>
      <t>SPU 2013</t>
    </r>
    <r>
      <rPr>
        <sz val="9"/>
        <color rgb="FF7F7F7F"/>
        <rFont val="Source Sans Pro"/>
        <family val="2"/>
      </rPr>
      <t xml:space="preserve">. In panel D, Overruns here are defined as the outturn of gross voted health expenditure for the year minus forecast gross voted health spending. </t>
    </r>
  </si>
  <si>
    <t>Figure 5</t>
  </si>
  <si>
    <t>Figure 6</t>
  </si>
  <si>
    <t>Figure 7</t>
  </si>
  <si>
    <t>Figure 8</t>
  </si>
  <si>
    <t>Net debt %</t>
  </si>
  <si>
    <t>Korea</t>
  </si>
  <si>
    <t>Turkey</t>
  </si>
  <si>
    <t>Switzerland</t>
  </si>
  <si>
    <t>Czechia</t>
  </si>
  <si>
    <t>Canada</t>
  </si>
  <si>
    <t>Latvia</t>
  </si>
  <si>
    <t>Iceland</t>
  </si>
  <si>
    <t>Slovakia</t>
  </si>
  <si>
    <t>Poland</t>
  </si>
  <si>
    <t>Mexico</t>
  </si>
  <si>
    <t>Israel</t>
  </si>
  <si>
    <t>United States</t>
  </si>
  <si>
    <t>Japan</t>
  </si>
  <si>
    <t>Slovenia</t>
  </si>
  <si>
    <t>Greece</t>
  </si>
  <si>
    <t>Ireland (GDP)</t>
  </si>
  <si>
    <t>Hungary</t>
  </si>
  <si>
    <t>Ireland (GNI*)</t>
  </si>
  <si>
    <t>Figure 7: Ireland had one of the OECD’s largest debt burdens last year</t>
  </si>
  <si>
    <t>% GDP (and % GNI* for Ireland), end-2019, net debt on a general government basis</t>
  </si>
  <si>
    <t xml:space="preserve">Sources: IMF (April 2019 WEO); CSO; Eurostat; and Fiscal Council workings. </t>
  </si>
  <si>
    <t>Notes: The Stability and Growth Pact criterion of a 60 per cent ceiling for government debt is set in gross terms rather than in net terms. Also, the net debt measure does not include the State’s bank investments.</t>
  </si>
  <si>
    <t>Total Revenue (excl. CT)</t>
  </si>
  <si>
    <t>Primary Expenditure</t>
  </si>
  <si>
    <t>Figure 8: Central Government Revenue &amp; Primary Expenditure</t>
  </si>
  <si>
    <t>€ million (seasonally adjusted)</t>
  </si>
  <si>
    <t xml:space="preserve">Table 1: Updated estimates of the impacts of Covid-19 on the budget balance </t>
  </si>
  <si>
    <t xml:space="preserve">% GNI* and € billions, 2020 </t>
  </si>
  <si>
    <t>Scenario</t>
  </si>
  <si>
    <t xml:space="preserve">Budget Balance </t>
  </si>
  <si>
    <t xml:space="preserve">(€ billions)  </t>
  </si>
  <si>
    <t>Budget Balance</t>
  </si>
  <si>
    <t xml:space="preserve">(% GNI*)   </t>
  </si>
  <si>
    <r>
      <t>SPU 2019</t>
    </r>
    <r>
      <rPr>
        <sz val="10"/>
        <color rgb="FF000000"/>
        <rFont val="Source Sans Pro"/>
        <family val="2"/>
      </rPr>
      <t xml:space="preserve"> forecasts (April 2019)</t>
    </r>
  </si>
  <si>
    <t xml:space="preserve">Mild Scenario </t>
  </si>
  <si>
    <t xml:space="preserve">Central Scenario </t>
  </si>
  <si>
    <t xml:space="preserve">Severe Scenario </t>
  </si>
  <si>
    <r>
      <t xml:space="preserve">Sources: </t>
    </r>
    <r>
      <rPr>
        <i/>
        <sz val="9"/>
        <color rgb="FF7F7F7F"/>
        <rFont val="Source Sans Pro"/>
        <family val="2"/>
      </rPr>
      <t>SPU 2020</t>
    </r>
    <r>
      <rPr>
        <sz val="9"/>
        <color rgb="FF7F7F7F"/>
        <rFont val="Source Sans Pro"/>
        <family val="2"/>
      </rPr>
      <t>, Department of Finance, and Fiscal Council workings.</t>
    </r>
  </si>
  <si>
    <r>
      <t xml:space="preserve">Notes: Calculations include the effects of government supports outlined in both May and July. Note that the </t>
    </r>
    <r>
      <rPr>
        <i/>
        <sz val="9"/>
        <color rgb="FF7F7F7F"/>
        <rFont val="Source Sans Pro"/>
        <family val="2"/>
      </rPr>
      <t>SPU 2019</t>
    </r>
    <r>
      <rPr>
        <sz val="9"/>
        <color rgb="FF7F7F7F"/>
        <rFont val="Source Sans Pro"/>
        <family val="2"/>
      </rPr>
      <t xml:space="preserve"> forecasts are used for comparison as, unlike the </t>
    </r>
    <r>
      <rPr>
        <i/>
        <sz val="9"/>
        <color rgb="FF7F7F7F"/>
        <rFont val="Source Sans Pro"/>
        <family val="2"/>
      </rPr>
      <t>Budget 2020</t>
    </r>
    <r>
      <rPr>
        <sz val="9"/>
        <color rgb="FF7F7F7F"/>
        <rFont val="Source Sans Pro"/>
        <family val="2"/>
      </rPr>
      <t xml:space="preserve"> forecasts, these exclude the projected impact of a disorderly Brexit in 2020. The scenarios are based on the Council’s </t>
    </r>
    <r>
      <rPr>
        <i/>
        <sz val="9"/>
        <color rgb="FF7F7F7F"/>
        <rFont val="Source Sans Pro"/>
        <family val="2"/>
      </rPr>
      <t>May 2020 Fiscal Assessment Report</t>
    </r>
    <r>
      <rPr>
        <sz val="9"/>
        <color rgb="FF7F7F7F"/>
        <rFont val="Source Sans Pro"/>
        <family val="2"/>
      </rPr>
      <t xml:space="preserve">. </t>
    </r>
  </si>
  <si>
    <t>Table 1</t>
  </si>
  <si>
    <t>Restart grant</t>
  </si>
  <si>
    <t>Sectoral Packages/Grants</t>
  </si>
  <si>
    <t>Capital Spending</t>
  </si>
  <si>
    <t>DEASP allocation</t>
  </si>
  <si>
    <t>Other Spends</t>
  </si>
  <si>
    <t>Tax / Rates Measures</t>
  </si>
  <si>
    <t>PUP/TWSS/Labour Market Activation extensions</t>
  </si>
  <si>
    <t xml:space="preserve">SPU 2020 deficit </t>
  </si>
  <si>
    <t>Revenue upside</t>
  </si>
  <si>
    <t>Additional spending*</t>
  </si>
  <si>
    <t>New policy measures</t>
  </si>
  <si>
    <t>Revised deficit</t>
  </si>
  <si>
    <t>* GG adjustment</t>
  </si>
  <si>
    <t>Additional Governmental Spending</t>
  </si>
  <si>
    <r>
      <t xml:space="preserve">Figure 9: Evolution of deficit forecast since </t>
    </r>
    <r>
      <rPr>
        <b/>
        <i/>
        <sz val="11"/>
        <color rgb="FF0070C0"/>
        <rFont val="Source Sans Pro"/>
        <family val="2"/>
      </rPr>
      <t>SPU 2020</t>
    </r>
  </si>
  <si>
    <t>€ billion, budget balance in general government terms</t>
  </si>
  <si>
    <r>
      <t xml:space="preserve">Table </t>
    </r>
    <r>
      <rPr>
        <b/>
        <sz val="10.5"/>
        <color rgb="FF0070C0"/>
        <rFont val="Source Sans Pro"/>
        <family val="2"/>
      </rPr>
      <t>2: Central Government Revenue to end-August 2020</t>
    </r>
  </si>
  <si>
    <t>€ million cumulative, unless stated</t>
  </si>
  <si>
    <t>Difference</t>
  </si>
  <si>
    <t>Difference (%)</t>
  </si>
  <si>
    <t>Exchequer Tax</t>
  </si>
  <si>
    <t>Income Tax</t>
  </si>
  <si>
    <t>VAT</t>
  </si>
  <si>
    <t>Corporation Tax</t>
  </si>
  <si>
    <t>Excise Duty</t>
  </si>
  <si>
    <t>Other Taxes</t>
  </si>
  <si>
    <t>PRSI Receipts</t>
  </si>
  <si>
    <t>Other Revenue</t>
  </si>
  <si>
    <t>Total</t>
  </si>
  <si>
    <t>Sources: Department of Finance and Fiscal Council workings.</t>
  </si>
  <si>
    <t>Note: Note: Other taxes include stamps, capital taxes, motor tax, customs and other unallocated tax receipts. Other revenue includes the National Training Fund, other A-in-As, non-tax revenue, and capital resources. PRSI and National Training Funds include their corresponding excess as indicated in the memo items.</t>
  </si>
  <si>
    <t>IT</t>
  </si>
  <si>
    <t>Excise</t>
  </si>
  <si>
    <t>CT</t>
  </si>
  <si>
    <t>PRSI_plus_excess</t>
  </si>
  <si>
    <t>Figure 10: Strong revenue outturns in early 2020 have helped offset falls</t>
  </si>
  <si>
    <t>Income tax</t>
  </si>
  <si>
    <t>PRSI</t>
  </si>
  <si>
    <t>Table 3: Income Support Schemes cumulative cost estimates and outturns</t>
  </si>
  <si>
    <t xml:space="preserve">€ billion </t>
  </si>
  <si>
    <t>Scheme</t>
  </si>
  <si>
    <t>Official cumulative cost estimate</t>
  </si>
  <si>
    <t>Cumulative cost outturn</t>
  </si>
  <si>
    <t xml:space="preserve">Difference </t>
  </si>
  <si>
    <r>
      <t xml:space="preserve">March: </t>
    </r>
    <r>
      <rPr>
        <sz val="10"/>
        <color rgb="FF575757"/>
        <rFont val="Source Sans Pro"/>
        <family val="2"/>
      </rPr>
      <t>PUP, TWSS and illness benefit (initial 12 weeks)</t>
    </r>
  </si>
  <si>
    <r>
      <t>June:</t>
    </r>
    <r>
      <rPr>
        <sz val="10"/>
        <color rgb="FF575757"/>
        <rFont val="Source Sans Pro"/>
        <family val="2"/>
      </rPr>
      <t xml:space="preserve"> PUP/TWSS extension to Aug</t>
    </r>
  </si>
  <si>
    <r>
      <t>July:</t>
    </r>
    <r>
      <rPr>
        <sz val="10"/>
        <color rgb="FF575757"/>
        <rFont val="Source Sans Pro"/>
        <family val="2"/>
      </rPr>
      <t xml:space="preserve"> PUP extension to Dec</t>
    </r>
  </si>
  <si>
    <r>
      <t xml:space="preserve">July: </t>
    </r>
    <r>
      <rPr>
        <sz val="10"/>
        <color rgb="FF575757"/>
        <rFont val="Source Sans Pro"/>
        <family val="2"/>
      </rPr>
      <t>EWSS introduction (Aug to Dec)</t>
    </r>
  </si>
  <si>
    <t>Sources: Department of Finance, Revenue Commissioners and Fiscal Council workings.</t>
  </si>
  <si>
    <t>Figure 11: Monthly costs of Covid-19 income support schemes</t>
  </si>
  <si>
    <t xml:space="preserve">€ million </t>
  </si>
  <si>
    <t>Sources: Government of Ireland, Revenue, and Fiscal Council workings.</t>
  </si>
  <si>
    <t xml:space="preserve">Notes: Dashed line indicates a path of future weekly costs for both the PUP and TWSS which would result in an annual costing of €8.9 billion. Some months have 5 payment dates rather than 4 hence may appear more costly than surrounding months (June 2020, August 2020 November 2020 and March 2021). </t>
  </si>
  <si>
    <t>March</t>
  </si>
  <si>
    <t>April</t>
  </si>
  <si>
    <t>May</t>
  </si>
  <si>
    <t>June</t>
  </si>
  <si>
    <t>July</t>
  </si>
  <si>
    <t>August</t>
  </si>
  <si>
    <t>September</t>
  </si>
  <si>
    <t>October</t>
  </si>
  <si>
    <t>November</t>
  </si>
  <si>
    <t>December</t>
  </si>
  <si>
    <t>January</t>
  </si>
  <si>
    <t>February</t>
  </si>
  <si>
    <t xml:space="preserve">Figure 12: Government fiscal responses to Covid-19 internationally </t>
  </si>
  <si>
    <t>% GDP (% GNI* for Ireland)</t>
  </si>
  <si>
    <t>Liquidity/guarantee</t>
  </si>
  <si>
    <t>Deferrals</t>
  </si>
  <si>
    <t>Direct cash</t>
  </si>
  <si>
    <t>UK</t>
  </si>
  <si>
    <t>Denmark</t>
  </si>
  <si>
    <t>Finland</t>
  </si>
  <si>
    <t>Sweden</t>
  </si>
  <si>
    <t>Sources: IMF, OECD, Bruegel, and Fiscal Council Workings.</t>
  </si>
  <si>
    <t xml:space="preserve">Notes: Credit guarantees are reported as the estimated coverage of private sector activity as a proportion of GDP, GNI* for Ireland. </t>
  </si>
  <si>
    <t xml:space="preserve">Figure 13: Initial Health spending forecasts for 2020 suggested a lower level of spending in December compared to last year </t>
  </si>
  <si>
    <t>€ billion, total gross voted health expenditure by month</t>
  </si>
  <si>
    <r>
      <t xml:space="preserve">Note: 2020 refers to the monthly profile as per the </t>
    </r>
    <r>
      <rPr>
        <i/>
        <sz val="9"/>
        <color rgb="FF7F7F7F"/>
        <rFont val="Source Sans Pro"/>
        <family val="2"/>
      </rPr>
      <t>Budget 2020</t>
    </r>
    <r>
      <rPr>
        <sz val="9"/>
        <color rgb="FF7F7F7F"/>
        <rFont val="Source Sans Pro"/>
        <family val="2"/>
      </rPr>
      <t xml:space="preserve"> forecasts. Figures for earlier years are outturns.</t>
    </r>
  </si>
  <si>
    <t>Central</t>
  </si>
  <si>
    <t>Central + WTO</t>
  </si>
  <si>
    <t>Central + Disorderly WTO</t>
  </si>
  <si>
    <t xml:space="preserve">Figure 14. Deficits and debt ratios would potentially be very large </t>
  </si>
  <si>
    <t>Sources: CSO; Department of Finance; Central Bank of Ireland; Fiscal Assessment Report, May 2020: “The Fiscal Impact of Covid-19”.</t>
  </si>
  <si>
    <t xml:space="preserve">Notes: The “Hard Brexit scenarios” are based on the macroeconomic impacts associated with the WTO and disorderly WTO scenarios in Central Bank (2020), with these impacts applied to the Central scenario. </t>
  </si>
  <si>
    <t>Figure 15: Bond yield and spread increases contained following ECB programme</t>
  </si>
  <si>
    <t>% ten-year bond yields and Irish spreads</t>
  </si>
  <si>
    <t>IE - Yield</t>
  </si>
  <si>
    <t>DE - Yield</t>
  </si>
  <si>
    <t>IE - Spread</t>
  </si>
  <si>
    <t xml:space="preserve">Source: Datastream; and Fiscal Council workings.  </t>
  </si>
  <si>
    <t>Note: Spreads are the difference between Irish and German ten-year yields. “PEPP” is the European Central Bank’s pandemic emergency purchase programme (PEPP) — a non-standard monetary policy measure initiated in March 2020.</t>
  </si>
  <si>
    <t>% GNI*, 2020 impact</t>
  </si>
  <si>
    <t>Sources: Fiscal Council workings.</t>
  </si>
  <si>
    <t>Notes: The stimulus of €10 billion is assumed to unwind in one year. The ratios are based on nominal GNI* for 2020. An overall deficit multiplier of 0.5 is the central estimate, while error bars examine multipliers ranging from zero to one.</t>
  </si>
  <si>
    <t>€10 billion Stimulus</t>
  </si>
  <si>
    <t>GNI*</t>
  </si>
  <si>
    <t>Budget balance</t>
  </si>
  <si>
    <t>Debt (t)</t>
  </si>
  <si>
    <t>Debt (t+1)</t>
  </si>
  <si>
    <t>Figure 16: A fiscal stimulus could boost growth in the short-term</t>
  </si>
  <si>
    <t>Figure 17: Impact on the GGB of an orderly/disorderly WTO Brexit scenario (relative to FTA)</t>
  </si>
  <si>
    <t>Percentage points, GNI*</t>
  </si>
  <si>
    <t>Disorderly WTO</t>
  </si>
  <si>
    <t>Sources: Conefrey and Walsh (2020); and Fiscal Council workings.</t>
  </si>
  <si>
    <t>Notes: Impact shown is calculated as WTO impact minus FTA impact.</t>
  </si>
  <si>
    <t>0-4</t>
  </si>
  <si>
    <t>5-9</t>
  </si>
  <si>
    <t>10-14</t>
  </si>
  <si>
    <t>15-19</t>
  </si>
  <si>
    <t>20-24</t>
  </si>
  <si>
    <t>25-29</t>
  </si>
  <si>
    <t>30-34</t>
  </si>
  <si>
    <t>35-39</t>
  </si>
  <si>
    <t>40-44</t>
  </si>
  <si>
    <t>45-49</t>
  </si>
  <si>
    <t>50-54</t>
  </si>
  <si>
    <t>55-59</t>
  </si>
  <si>
    <t>60-64</t>
  </si>
  <si>
    <t>65-69</t>
  </si>
  <si>
    <t>70-74</t>
  </si>
  <si>
    <t>75-79</t>
  </si>
  <si>
    <t>80-84</t>
  </si>
  <si>
    <t>85+</t>
  </si>
  <si>
    <t>Pensions</t>
  </si>
  <si>
    <t>Pensions2050</t>
  </si>
  <si>
    <t>Other social protection</t>
  </si>
  <si>
    <t>Other social protection2050</t>
  </si>
  <si>
    <t>Health</t>
  </si>
  <si>
    <t>Health2050</t>
  </si>
  <si>
    <t>Education</t>
  </si>
  <si>
    <t>Education2050</t>
  </si>
  <si>
    <t>Capital</t>
  </si>
  <si>
    <t>Capital2050</t>
  </si>
  <si>
    <t>Figure 18: An ageing population is projected to increase health and pension spending</t>
  </si>
  <si>
    <t xml:space="preserve">Sources: Eurostat; CSO; Department of Public Expenditure and Reform; Department of Finance; and Fiscal Council projections. </t>
  </si>
  <si>
    <t xml:space="preserve">Note: The bars in Panel A are in terms of shares of 5-year age cohorts, except for the 85+ age category. The underlying total population is 4.9 million in 2020 and 6.0 million in 2050. For Panel B, Pension includes public sector pensions; Health includes long-term care, and is based on the assumption that the pension age increases to 67 in 2021 and to 68 in 2028 as is currently legislated. </t>
  </si>
  <si>
    <t>Figure 19: Additional measures are needed to meet the 2030 ceiling</t>
  </si>
  <si>
    <r>
      <t>Levels of greenhouse gas emissions (Mt CO</t>
    </r>
    <r>
      <rPr>
        <vertAlign val="subscript"/>
        <sz val="9"/>
        <color rgb="FF7F7F7F"/>
        <rFont val="Source Sans Pro"/>
        <family val="2"/>
      </rPr>
      <t>2</t>
    </r>
    <r>
      <rPr>
        <sz val="9"/>
        <color rgb="FF7F7F7F"/>
        <rFont val="Source Sans Pro"/>
        <family val="2"/>
      </rPr>
      <t>eq)</t>
    </r>
  </si>
  <si>
    <t>NDP</t>
  </si>
  <si>
    <t>Land use mgmt</t>
  </si>
  <si>
    <t>Additional efforts</t>
  </si>
  <si>
    <t>Ceiling</t>
  </si>
  <si>
    <t>Figure 9</t>
  </si>
  <si>
    <t>Figure 10</t>
  </si>
  <si>
    <t>Figure 11</t>
  </si>
  <si>
    <t>Figure 12</t>
  </si>
  <si>
    <t>Figure 13</t>
  </si>
  <si>
    <t>Figure 14</t>
  </si>
  <si>
    <t>Figure 15</t>
  </si>
  <si>
    <t>Figure 16</t>
  </si>
  <si>
    <t>Figure 17</t>
  </si>
  <si>
    <t>Figure 18</t>
  </si>
  <si>
    <t>Figure 19</t>
  </si>
  <si>
    <t>Table 3</t>
  </si>
  <si>
    <t>Figure D1</t>
  </si>
  <si>
    <t>Income tax/ USC</t>
  </si>
  <si>
    <t>Corp. tax</t>
  </si>
  <si>
    <t>Property/ Carbon/ Sugar/ Plastic tax</t>
  </si>
  <si>
    <t>Other revenues</t>
  </si>
  <si>
    <t>Social benefits</t>
  </si>
  <si>
    <t xml:space="preserve">Capital </t>
  </si>
  <si>
    <t xml:space="preserve">Other </t>
  </si>
  <si>
    <t xml:space="preserve">Figure D1: Limited financing commitments in Programme for Government </t>
  </si>
  <si>
    <t>Merchandise excl. organic chemicals, medicinal and pharma products</t>
  </si>
  <si>
    <t>Agri-food and beverages</t>
  </si>
  <si>
    <t>Services excl ICT</t>
  </si>
  <si>
    <t>Exports and industrial production</t>
  </si>
  <si>
    <t>Traditional</t>
  </si>
  <si>
    <t>Modern</t>
  </si>
  <si>
    <t>Figure A1</t>
  </si>
  <si>
    <t>Agriculture and mining</t>
  </si>
  <si>
    <t>Manufacturing and utilities</t>
  </si>
  <si>
    <t>Construction</t>
  </si>
  <si>
    <t>Wholesale and retail</t>
  </si>
  <si>
    <t>Transport and storage</t>
  </si>
  <si>
    <t>Accommodation and food</t>
  </si>
  <si>
    <t>ICT</t>
  </si>
  <si>
    <t>Financial, insurance and real estate</t>
  </si>
  <si>
    <t>Professional, scientific and technical</t>
  </si>
  <si>
    <t>Admin and support</t>
  </si>
  <si>
    <t>Other services</t>
  </si>
  <si>
    <t>Figure A1: Exposures for Ireland’s exports due to a hard Brexit are not positively correlated with exposures to Ireland’s domestic economy due to Covid-19</t>
  </si>
  <si>
    <t>Measure of exposure to respective shocks (larger numbers indicate more vulnerability)</t>
  </si>
  <si>
    <t>Sources: Department of Employment Affairs and Social Protection; Revenue; and Fiscal Council workings.</t>
  </si>
  <si>
    <t>Note: Weights shown correspond to the sector’s share in taxes (VAT, income tax, corporation tax, and capital gains tax), based on data from the Revenue.</t>
  </si>
  <si>
    <t>Covid-19 (employment)</t>
  </si>
  <si>
    <t>UK exports (proportional)</t>
  </si>
  <si>
    <t>Taxes'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</si>
</sst>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mmm"/>
  </numFmts>
  <fonts count="544">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sz val="9"/>
      <color theme="1"/>
      <name val="Source Sans Pro"/>
      <family val="2"/>
    </font>
    <font>
      <sz val="10"/>
      <color theme="1"/>
      <name val="Source Sans Pro"/>
      <family val="2"/>
    </font>
    <font>
      <sz val="10"/>
      <color theme="1"/>
      <name val="Calibri"/>
      <family val="2"/>
      <scheme val="minor"/>
    </font>
    <font>
      <b/>
      <sz val="11"/>
      <color rgb="FF0070C0"/>
      <name val="Source Sans Pro"/>
      <family val="2"/>
    </font>
    <font>
      <sz val="10"/>
      <color rgb="FF0070C0"/>
      <name val="Source Sans Pro"/>
      <family val="2"/>
    </font>
    <font>
      <sz val="10"/>
      <color theme="0" tint="-0.499984740745262"/>
      <name val="Source Sans Pro"/>
      <family val="2"/>
    </font>
    <font>
      <sz val="10"/>
      <name val="Calibri"/>
      <family val="2"/>
      <scheme val="minor"/>
    </font>
    <font>
      <sz val="10"/>
      <name val="Source Sans Pro"/>
      <family val="2"/>
    </font>
    <font>
      <b/>
      <sz val="10"/>
      <color theme="1"/>
      <name val="Source Sans Pro"/>
      <family val="2"/>
    </font>
    <font>
      <b/>
      <sz val="9"/>
      <color rgb="FF0060B0"/>
      <name val="Source Sans Pro"/>
      <family val="2"/>
    </font>
    <font>
      <b/>
      <sz val="10.5"/>
      <color rgb="FF17365D"/>
      <name val="Calibri"/>
      <family val="2"/>
      <scheme val="minor"/>
    </font>
    <font>
      <b/>
      <sz val="14"/>
      <color rgb="FF7F7F7F"/>
      <name val="Source Sans Pro"/>
      <family val="2"/>
    </font>
    <font>
      <b/>
      <sz val="10.5"/>
      <color rgb="FF0060B0"/>
      <name val="Source Sans Pro"/>
      <family val="2"/>
    </font>
    <font>
      <i/>
      <sz val="9"/>
      <color rgb="FF000000"/>
      <name val="Calibri"/>
      <family val="2"/>
      <scheme val="minor"/>
    </font>
    <font>
      <b/>
      <sz val="9"/>
      <color rgb="FF7F7F7F"/>
      <name val="Calibri"/>
      <family val="2"/>
      <scheme val="minor"/>
    </font>
    <font>
      <i/>
      <sz val="9"/>
      <color rgb="FF7F7F7F"/>
      <name val="Source Sans Pro"/>
      <family val="2"/>
    </font>
    <font>
      <b/>
      <sz val="8"/>
      <color theme="1"/>
      <name val="Calibri"/>
      <family val="2"/>
      <scheme val="minor"/>
    </font>
    <font>
      <sz val="9"/>
      <color rgb="FF141414"/>
      <name val="Calibri"/>
      <family val="2"/>
      <scheme val="minor"/>
    </font>
    <font>
      <sz val="9"/>
      <color theme="1" tint="0.499984740745262"/>
      <name val="Calibri"/>
      <family val="2"/>
      <scheme val="minor"/>
    </font>
    <font>
      <sz val="9"/>
      <color theme="1"/>
      <name val="Calibri"/>
      <family val="2"/>
      <scheme val="minor"/>
    </font>
    <font>
      <sz val="8"/>
      <color theme="1" tint="0.499984740745262"/>
      <name val="Calibri"/>
      <family val="2"/>
      <scheme val="minor"/>
    </font>
    <font>
      <b/>
      <sz val="9"/>
      <color indexed="81"/>
      <name val="Tahoma"/>
      <family val="2"/>
    </font>
    <font>
      <b/>
      <sz val="10"/>
      <color rgb="FF000000"/>
      <name val="Source Sans Pro"/>
      <family val="2"/>
    </font>
    <font>
      <i/>
      <sz val="10"/>
      <color rgb="FF000000"/>
      <name val="Source Sans Pro"/>
      <family val="2"/>
    </font>
    <font>
      <sz val="10"/>
      <color rgb="FF000000"/>
      <name val="Source Sans Pro"/>
      <family val="2"/>
    </font>
    <font>
      <sz val="10"/>
      <color theme="0" tint="-0.14999847407452621"/>
      <name val="Source Sans Pro"/>
      <family val="2"/>
    </font>
    <font>
      <b/>
      <i/>
      <sz val="11"/>
      <color rgb="FF0070C0"/>
      <name val="Source Sans Pro"/>
      <family val="2"/>
    </font>
    <font>
      <b/>
      <sz val="10.5"/>
      <color rgb="FF0070C0"/>
      <name val="Source Sans Pro"/>
      <family val="2"/>
    </font>
    <font>
      <b/>
      <sz val="10.5"/>
      <color rgb="FF575757"/>
      <name val="Source Sans Pro"/>
      <family val="2"/>
    </font>
    <font>
      <sz val="10.5"/>
      <color rgb="FF575757"/>
      <name val="Source Sans Pro"/>
      <family val="2"/>
    </font>
    <font>
      <b/>
      <sz val="10"/>
      <color rgb="FF575757"/>
      <name val="Source Sans Pro"/>
      <family val="2"/>
    </font>
    <font>
      <sz val="10"/>
      <color rgb="FF575757"/>
      <name val="Source Sans Pro"/>
      <family val="2"/>
    </font>
    <font>
      <sz val="10.5"/>
      <color rgb="FF7F7F7F"/>
      <name val="Source Sans Pro"/>
      <family val="2"/>
    </font>
    <font>
      <sz val="9"/>
      <color theme="1" tint="0.499984740745262"/>
      <name val="Source Sans Pro"/>
      <family val="2"/>
    </font>
    <font>
      <vertAlign val="subscript"/>
      <sz val="9"/>
      <color rgb="FF7F7F7F"/>
      <name val="Source Sans Pro"/>
      <family val="2"/>
    </font>
    <font>
      <b/>
      <sz val="10"/>
      <color rgb="FF0070C0"/>
      <name val="Source Sans Pro"/>
      <family val="2"/>
    </font>
  </fonts>
  <fills count="1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B3DFD6"/>
        <bgColor indexed="64"/>
      </patternFill>
    </fill>
  </fills>
  <borders count="1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7F7F7F"/>
      </top>
      <bottom style="medium">
        <color rgb="FF7F7F7F"/>
      </bottom>
      <diagonal/>
    </border>
    <border>
      <left/>
      <right/>
      <top style="medium">
        <color rgb="FF7F7F7F"/>
      </top>
      <bottom/>
      <diagonal/>
    </border>
    <border>
      <left/>
      <right/>
      <top/>
      <bottom style="medium">
        <color rgb="FF7F7F7F"/>
      </bottom>
      <diagonal/>
    </border>
    <border>
      <left/>
      <right/>
      <top style="medium">
        <color rgb="FF595959"/>
      </top>
      <bottom style="medium">
        <color rgb="FF595959"/>
      </bottom>
      <diagonal/>
    </border>
    <border>
      <left/>
      <right/>
      <top/>
      <bottom style="medium">
        <color rgb="FF595959"/>
      </bottom>
      <diagonal/>
    </border>
  </borders>
  <cellStyleXfs count="61797">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xf numFmtId="0" fontId="44" fillId="37" borderId="16" applyNumberFormat="0" applyFont="0" applyAlignment="0" applyProtection="0">
      <alignment vertical="center"/>
    </xf>
    <xf numFmtId="14" fontId="45" fillId="0" borderId="0" applyProtection="0">
      <alignment vertical="center"/>
    </xf>
    <xf numFmtId="171" fontId="46"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8" fillId="0" borderId="0" applyNumberFormat="0" applyFont="0" applyFill="0" applyBorder="0" applyAlignment="0" applyProtection="0"/>
    <xf numFmtId="175" fontId="49" fillId="0" borderId="0" applyFont="0" applyFill="0" applyBorder="0" applyAlignment="0" applyProtection="0"/>
    <xf numFmtId="172" fontId="50" fillId="0" borderId="0" applyProtection="0"/>
    <xf numFmtId="172" fontId="50" fillId="0" borderId="0"/>
    <xf numFmtId="172" fontId="50" fillId="0" borderId="17" applyProtection="0"/>
    <xf numFmtId="2" fontId="50" fillId="0" borderId="0" applyProtection="0"/>
    <xf numFmtId="4" fontId="50" fillId="0" borderId="0" applyProtection="0"/>
    <xf numFmtId="172" fontId="51" fillId="0" borderId="0" applyProtection="0"/>
    <xf numFmtId="172" fontId="52" fillId="0" borderId="0" applyProtection="0"/>
    <xf numFmtId="0" fontId="50" fillId="0" borderId="0"/>
    <xf numFmtId="176" fontId="49" fillId="0" borderId="0" applyFont="0" applyFill="0" applyBorder="0" applyAlignment="0" applyProtection="0"/>
    <xf numFmtId="39" fontId="45" fillId="0" borderId="0"/>
    <xf numFmtId="172" fontId="53" fillId="0" borderId="0"/>
    <xf numFmtId="172" fontId="26" fillId="0" borderId="0"/>
    <xf numFmtId="172" fontId="26" fillId="0" borderId="0"/>
    <xf numFmtId="17" fontId="54"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6"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5" fillId="0" borderId="0" applyProtection="0">
      <alignment vertical="center"/>
    </xf>
    <xf numFmtId="0" fontId="26" fillId="0" borderId="0"/>
    <xf numFmtId="172" fontId="45"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26" fillId="0" borderId="0"/>
    <xf numFmtId="172" fontId="26"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26" fillId="0" borderId="0"/>
    <xf numFmtId="172" fontId="26"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55"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5" fillId="0" borderId="0"/>
    <xf numFmtId="172" fontId="55" fillId="0" borderId="0"/>
    <xf numFmtId="172" fontId="55" fillId="0" borderId="0"/>
    <xf numFmtId="172" fontId="55" fillId="0" borderId="0"/>
    <xf numFmtId="172" fontId="55" fillId="0" borderId="0"/>
    <xf numFmtId="172" fontId="55"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6" fillId="0" borderId="0">
      <alignment vertical="top"/>
    </xf>
    <xf numFmtId="0" fontId="56" fillId="0" borderId="0">
      <alignment vertical="top"/>
    </xf>
    <xf numFmtId="180" fontId="56" fillId="0" borderId="0">
      <alignment vertical="top"/>
    </xf>
    <xf numFmtId="180" fontId="56"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7" fillId="0" borderId="0"/>
    <xf numFmtId="0" fontId="26" fillId="0" borderId="0"/>
    <xf numFmtId="172" fontId="26" fillId="0" borderId="0"/>
    <xf numFmtId="172" fontId="26" fillId="0" borderId="0"/>
    <xf numFmtId="172" fontId="56"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8" fillId="0" borderId="0"/>
    <xf numFmtId="172" fontId="26" fillId="0" borderId="0" applyNumberFormat="0" applyFill="0" applyBorder="0" applyAlignment="0" applyProtection="0"/>
    <xf numFmtId="172" fontId="26" fillId="0" borderId="0" applyNumberFormat="0" applyFill="0" applyBorder="0" applyAlignment="0" applyProtection="0"/>
    <xf numFmtId="0" fontId="56"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9"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9" fillId="0" borderId="0"/>
    <xf numFmtId="172" fontId="55" fillId="0" borderId="0"/>
    <xf numFmtId="172" fontId="55" fillId="0" borderId="0"/>
    <xf numFmtId="172" fontId="55"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7" fillId="0" borderId="0"/>
    <xf numFmtId="37" fontId="57" fillId="0" borderId="0"/>
    <xf numFmtId="37" fontId="57" fillId="0" borderId="0"/>
    <xf numFmtId="0" fontId="26" fillId="0" borderId="0">
      <alignment horizontal="left" wrapText="1"/>
    </xf>
    <xf numFmtId="0" fontId="58"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7"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8" fillId="0" borderId="0"/>
    <xf numFmtId="179" fontId="58"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9" fillId="0" borderId="0"/>
    <xf numFmtId="172" fontId="59"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5"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9"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5"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6" fillId="0" borderId="0">
      <alignment vertical="top"/>
    </xf>
    <xf numFmtId="172" fontId="26" fillId="0" borderId="0">
      <alignment horizontal="left" wrapText="1"/>
    </xf>
    <xf numFmtId="172" fontId="61" fillId="0" borderId="0" applyNumberFormat="0" applyFill="0" applyBorder="0" applyProtection="0">
      <alignment vertical="top"/>
    </xf>
    <xf numFmtId="172" fontId="61" fillId="0" borderId="0" applyNumberFormat="0" applyFill="0" applyBorder="0" applyProtection="0">
      <alignment vertical="top"/>
    </xf>
    <xf numFmtId="172" fontId="61" fillId="0" borderId="0" applyNumberFormat="0" applyFill="0" applyBorder="0" applyProtection="0">
      <alignment vertical="top"/>
    </xf>
    <xf numFmtId="172" fontId="58" fillId="0" borderId="0"/>
    <xf numFmtId="172" fontId="62" fillId="0" borderId="18" applyNumberFormat="0" applyFill="0" applyAlignment="0" applyProtection="0"/>
    <xf numFmtId="172" fontId="56" fillId="0" borderId="0">
      <alignment vertical="top"/>
    </xf>
    <xf numFmtId="172" fontId="56" fillId="0" borderId="0">
      <alignment vertical="top"/>
    </xf>
    <xf numFmtId="172" fontId="63" fillId="0" borderId="19" applyNumberFormat="0" applyFill="0" applyProtection="0">
      <alignment horizontal="center"/>
    </xf>
    <xf numFmtId="172" fontId="63" fillId="0" borderId="0" applyNumberFormat="0" applyFill="0" applyBorder="0" applyProtection="0">
      <alignment horizontal="left"/>
    </xf>
    <xf numFmtId="172" fontId="64" fillId="0" borderId="0" applyNumberFormat="0" applyFill="0" applyBorder="0" applyProtection="0">
      <alignment horizontal="centerContinuous"/>
    </xf>
    <xf numFmtId="0" fontId="26" fillId="0" borderId="0"/>
    <xf numFmtId="14" fontId="45" fillId="0" borderId="0" applyProtection="0">
      <alignment vertical="center"/>
    </xf>
    <xf numFmtId="0" fontId="45" fillId="0" borderId="0">
      <alignment vertical="center"/>
    </xf>
    <xf numFmtId="0" fontId="26" fillId="0" borderId="0"/>
    <xf numFmtId="172" fontId="58" fillId="0" borderId="0"/>
    <xf numFmtId="172" fontId="56" fillId="0" borderId="0">
      <alignment vertical="top"/>
    </xf>
    <xf numFmtId="0" fontId="56" fillId="0" borderId="0">
      <alignment vertical="top"/>
    </xf>
    <xf numFmtId="180" fontId="56" fillId="0" borderId="0">
      <alignment vertical="top"/>
    </xf>
    <xf numFmtId="180" fontId="56" fillId="0" borderId="0">
      <alignment vertical="top"/>
    </xf>
    <xf numFmtId="194" fontId="45" fillId="0" borderId="0"/>
    <xf numFmtId="172" fontId="26" fillId="0" borderId="0">
      <alignment vertical="top"/>
    </xf>
    <xf numFmtId="0" fontId="26" fillId="0" borderId="0"/>
    <xf numFmtId="172" fontId="53"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5" fillId="0" borderId="0">
      <protection locked="0"/>
    </xf>
    <xf numFmtId="0" fontId="66" fillId="0" borderId="0"/>
    <xf numFmtId="0" fontId="67" fillId="0" borderId="0" applyNumberFormat="0" applyFill="0" applyBorder="0" applyAlignment="0" applyProtection="0">
      <alignment vertical="center"/>
    </xf>
    <xf numFmtId="0" fontId="68" fillId="39" borderId="20" applyNumberFormat="0" applyAlignment="0" applyProtection="0">
      <alignment vertical="center"/>
    </xf>
    <xf numFmtId="0" fontId="69" fillId="40" borderId="0" applyNumberFormat="0" applyBorder="0" applyAlignment="0" applyProtection="0">
      <alignment vertical="center"/>
    </xf>
    <xf numFmtId="0" fontId="70" fillId="0" borderId="21" applyNumberFormat="0" applyFill="0" applyAlignment="0" applyProtection="0">
      <alignment vertical="center"/>
    </xf>
    <xf numFmtId="0" fontId="71" fillId="0" borderId="22" applyNumberFormat="0" applyFill="0" applyAlignment="0" applyProtection="0">
      <alignment vertical="center"/>
    </xf>
    <xf numFmtId="0" fontId="72" fillId="0" borderId="23" applyNumberFormat="0" applyFill="0" applyAlignment="0" applyProtection="0">
      <alignment vertical="center"/>
    </xf>
    <xf numFmtId="0" fontId="72" fillId="0" borderId="0" applyNumberFormat="0" applyFill="0" applyBorder="0" applyAlignment="0" applyProtection="0">
      <alignment vertical="center"/>
    </xf>
    <xf numFmtId="0" fontId="44" fillId="37" borderId="16" applyNumberFormat="0" applyFont="0" applyAlignment="0" applyProtection="0">
      <alignment vertical="center"/>
    </xf>
    <xf numFmtId="0" fontId="44" fillId="37" borderId="16" applyNumberFormat="0" applyFont="0" applyAlignment="0" applyProtection="0">
      <alignment vertical="center"/>
    </xf>
    <xf numFmtId="0" fontId="73" fillId="0" borderId="24" applyNumberFormat="0" applyFill="0" applyAlignment="0" applyProtection="0">
      <alignment vertical="center"/>
    </xf>
    <xf numFmtId="0" fontId="74" fillId="0" borderId="0" applyNumberFormat="0" applyFill="0" applyBorder="0" applyAlignment="0" applyProtection="0">
      <alignment vertical="center"/>
    </xf>
    <xf numFmtId="0" fontId="75" fillId="41" borderId="0" applyNumberFormat="0" applyBorder="0" applyAlignment="0" applyProtection="0">
      <alignment vertical="center"/>
    </xf>
    <xf numFmtId="0" fontId="75" fillId="42" borderId="0" applyNumberFormat="0" applyBorder="0" applyAlignment="0" applyProtection="0">
      <alignment vertical="center"/>
    </xf>
    <xf numFmtId="0" fontId="75" fillId="43" borderId="0" applyNumberFormat="0" applyBorder="0" applyAlignment="0" applyProtection="0">
      <alignment vertical="center"/>
    </xf>
    <xf numFmtId="0" fontId="75" fillId="44" borderId="0" applyNumberFormat="0" applyBorder="0" applyAlignment="0" applyProtection="0">
      <alignment vertical="center"/>
    </xf>
    <xf numFmtId="0" fontId="75" fillId="41" borderId="0" applyNumberFormat="0" applyBorder="0" applyAlignment="0" applyProtection="0">
      <alignment vertical="center"/>
    </xf>
    <xf numFmtId="0" fontId="75" fillId="45" borderId="0" applyNumberFormat="0" applyBorder="0" applyAlignment="0" applyProtection="0">
      <alignment vertical="center"/>
    </xf>
    <xf numFmtId="0" fontId="76" fillId="38" borderId="0" applyNumberFormat="0" applyBorder="0" applyAlignment="0" applyProtection="0">
      <alignment vertical="center"/>
    </xf>
    <xf numFmtId="0" fontId="77" fillId="46" borderId="0" applyNumberFormat="0" applyBorder="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1" fillId="0" borderId="0"/>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3" fillId="0" borderId="0" applyNumberFormat="0" applyFill="0" applyBorder="0" applyAlignment="0" applyProtection="0">
      <alignment vertical="center"/>
    </xf>
    <xf numFmtId="196" fontId="42" fillId="0" borderId="0"/>
    <xf numFmtId="196" fontId="42" fillId="0" borderId="0"/>
    <xf numFmtId="196" fontId="42" fillId="0" borderId="0"/>
    <xf numFmtId="49" fontId="42" fillId="0" borderId="0"/>
    <xf numFmtId="49" fontId="42" fillId="0" borderId="0"/>
    <xf numFmtId="49" fontId="42" fillId="0" borderId="0"/>
    <xf numFmtId="168" fontId="84" fillId="48" borderId="28" applyFont="0"/>
    <xf numFmtId="197" fontId="85"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6"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8" fontId="42" fillId="0" borderId="0">
      <alignment horizontal="center"/>
    </xf>
    <xf numFmtId="198" fontId="42" fillId="0" borderId="0">
      <alignment horizontal="center"/>
    </xf>
    <xf numFmtId="198" fontId="42" fillId="0" borderId="0">
      <alignment horizontal="center"/>
    </xf>
    <xf numFmtId="199" fontId="42" fillId="0" borderId="0"/>
    <xf numFmtId="199" fontId="42" fillId="0" borderId="0"/>
    <xf numFmtId="199" fontId="42" fillId="0" borderId="0"/>
    <xf numFmtId="200" fontId="42" fillId="0" borderId="0"/>
    <xf numFmtId="200" fontId="42" fillId="0" borderId="0"/>
    <xf numFmtId="200" fontId="42" fillId="0" borderId="0"/>
    <xf numFmtId="201" fontId="42" fillId="0" borderId="0"/>
    <xf numFmtId="201" fontId="42" fillId="0" borderId="0"/>
    <xf numFmtId="201" fontId="42" fillId="0" borderId="0"/>
    <xf numFmtId="167" fontId="87" fillId="0" borderId="0" applyBorder="0"/>
    <xf numFmtId="38" fontId="88" fillId="0" borderId="0" applyFill="0" applyBorder="0" applyAlignment="0">
      <protection locked="0"/>
    </xf>
    <xf numFmtId="202" fontId="42" fillId="0" borderId="0"/>
    <xf numFmtId="202" fontId="42" fillId="0" borderId="0"/>
    <xf numFmtId="202" fontId="42" fillId="0" borderId="0"/>
    <xf numFmtId="203" fontId="89" fillId="0" borderId="0"/>
    <xf numFmtId="204" fontId="90" fillId="0" borderId="0"/>
    <xf numFmtId="205" fontId="85"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6"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0" fontId="91" fillId="49" borderId="0" applyNumberFormat="0" applyBorder="0" applyProtection="0"/>
    <xf numFmtId="172" fontId="33" fillId="50" borderId="0" applyNumberFormat="0" applyBorder="0" applyAlignment="0" applyProtection="0"/>
    <xf numFmtId="0" fontId="91" fillId="51" borderId="0" applyNumberFormat="0" applyBorder="0" applyProtection="0"/>
    <xf numFmtId="172" fontId="33" fillId="40" borderId="0" applyNumberFormat="0" applyBorder="0" applyAlignment="0" applyProtection="0"/>
    <xf numFmtId="0" fontId="91" fillId="52" borderId="0" applyNumberFormat="0" applyBorder="0" applyProtection="0"/>
    <xf numFmtId="172" fontId="33" fillId="46" borderId="0" applyNumberFormat="0" applyBorder="0" applyAlignment="0" applyProtection="0"/>
    <xf numFmtId="0" fontId="91" fillId="53" borderId="0" applyNumberFormat="0" applyBorder="0" applyProtection="0"/>
    <xf numFmtId="172" fontId="33" fillId="54" borderId="0" applyNumberFormat="0" applyBorder="0" applyAlignment="0" applyProtection="0"/>
    <xf numFmtId="0" fontId="91" fillId="55" borderId="0" applyNumberFormat="0" applyBorder="0" applyProtection="0"/>
    <xf numFmtId="172" fontId="33" fillId="56" borderId="0" applyNumberFormat="0" applyBorder="0" applyAlignment="0" applyProtection="0"/>
    <xf numFmtId="0" fontId="91" fillId="57" borderId="0" applyNumberFormat="0" applyBorder="0" applyProtection="0"/>
    <xf numFmtId="172" fontId="33" fillId="58"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7" borderId="0" applyNumberFormat="0" applyBorder="0" applyAlignment="0" applyProtection="0">
      <alignment vertical="center"/>
    </xf>
    <xf numFmtId="0" fontId="92" fillId="59" borderId="0" applyNumberFormat="0" applyBorder="0" applyAlignment="0" applyProtection="0">
      <alignment vertical="center"/>
    </xf>
    <xf numFmtId="0" fontId="92" fillId="56" borderId="0" applyNumberFormat="0" applyBorder="0" applyAlignment="0" applyProtection="0">
      <alignment vertical="center"/>
    </xf>
    <xf numFmtId="0" fontId="92" fillId="37" borderId="0" applyNumberFormat="0" applyBorder="0" applyAlignment="0" applyProtection="0">
      <alignment vertical="center"/>
    </xf>
    <xf numFmtId="172" fontId="93" fillId="50" borderId="0" applyNumberFormat="0" applyBorder="0" applyAlignment="0" applyProtection="0"/>
    <xf numFmtId="172" fontId="93" fillId="40" borderId="0" applyNumberFormat="0" applyBorder="0" applyAlignment="0" applyProtection="0"/>
    <xf numFmtId="172" fontId="93" fillId="46" borderId="0" applyNumberFormat="0" applyBorder="0" applyAlignment="0" applyProtection="0"/>
    <xf numFmtId="172" fontId="93" fillId="54" borderId="0" applyNumberFormat="0" applyBorder="0" applyAlignment="0" applyProtection="0"/>
    <xf numFmtId="172" fontId="93" fillId="56" borderId="0" applyNumberFormat="0" applyBorder="0" applyAlignment="0" applyProtection="0"/>
    <xf numFmtId="172" fontId="93"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3" fillId="50" borderId="0" applyNumberFormat="0" applyBorder="0" applyAlignment="0" applyProtection="0"/>
    <xf numFmtId="172" fontId="56"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56"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3" fillId="40" borderId="0" applyNumberFormat="0" applyBorder="0" applyAlignment="0" applyProtection="0"/>
    <xf numFmtId="172" fontId="56"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56"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3" fillId="46" borderId="0" applyNumberFormat="0" applyBorder="0" applyAlignment="0" applyProtection="0"/>
    <xf numFmtId="172" fontId="56"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56"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5" fillId="37" borderId="0" applyNumberFormat="0" applyBorder="0" applyAlignment="0" applyProtection="0"/>
    <xf numFmtId="172" fontId="95"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3" fillId="54" borderId="0" applyNumberFormat="0" applyBorder="0" applyAlignment="0" applyProtection="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56"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4"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56"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56"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3" fillId="58" borderId="0" applyNumberFormat="0" applyBorder="0" applyAlignment="0" applyProtection="0"/>
    <xf numFmtId="172" fontId="56"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56"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50" borderId="0" applyNumberFormat="0" applyBorder="0" applyAlignment="0" applyProtection="0"/>
    <xf numFmtId="0" fontId="96" fillId="40"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7" fillId="50" borderId="0" applyNumberFormat="0" applyBorder="0" applyAlignment="0" applyProtection="0"/>
    <xf numFmtId="0" fontId="97" fillId="40" borderId="0" applyNumberFormat="0" applyBorder="0" applyAlignment="0" applyProtection="0"/>
    <xf numFmtId="0" fontId="97" fillId="46"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58"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8"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8" fillId="10" borderId="0"/>
    <xf numFmtId="0" fontId="98" fillId="10" borderId="0"/>
    <xf numFmtId="0" fontId="98"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27"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27" fillId="10" borderId="0"/>
    <xf numFmtId="0" fontId="98" fillId="10" borderId="0"/>
    <xf numFmtId="0" fontId="98"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8"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8" fillId="14" borderId="0"/>
    <xf numFmtId="0" fontId="98" fillId="14" borderId="0"/>
    <xf numFmtId="0" fontId="98"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27"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27" fillId="14" borderId="0"/>
    <xf numFmtId="0" fontId="98" fillId="14" borderId="0"/>
    <xf numFmtId="0" fontId="98"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8"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8" fillId="18" borderId="0"/>
    <xf numFmtId="0" fontId="98" fillId="18" borderId="0"/>
    <xf numFmtId="0" fontId="98"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27"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27" fillId="18" borderId="0"/>
    <xf numFmtId="0" fontId="98" fillId="18" borderId="0"/>
    <xf numFmtId="0" fontId="98"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8"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8" fillId="22" borderId="0"/>
    <xf numFmtId="0" fontId="98" fillId="22" borderId="0"/>
    <xf numFmtId="0" fontId="98"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27"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27" fillId="22" borderId="0"/>
    <xf numFmtId="0" fontId="98" fillId="22" borderId="0"/>
    <xf numFmtId="0" fontId="98"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8"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8" fillId="26" borderId="0"/>
    <xf numFmtId="0" fontId="98" fillId="26" borderId="0"/>
    <xf numFmtId="0" fontId="98"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27"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27" fillId="26" borderId="0"/>
    <xf numFmtId="0" fontId="98" fillId="26" borderId="0"/>
    <xf numFmtId="0" fontId="98"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8"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8" fillId="30" borderId="0"/>
    <xf numFmtId="0" fontId="98" fillId="30" borderId="0"/>
    <xf numFmtId="0" fontId="98"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27"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27" fillId="30" borderId="0"/>
    <xf numFmtId="0" fontId="98" fillId="30" borderId="0"/>
    <xf numFmtId="0" fontId="98"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9" fillId="63" borderId="0" applyNumberFormat="0" applyBorder="0" applyAlignment="0" applyProtection="0"/>
    <xf numFmtId="179" fontId="99" fillId="60" borderId="0" applyNumberFormat="0" applyBorder="0" applyAlignment="0" applyProtection="0"/>
    <xf numFmtId="179" fontId="99" fillId="37" borderId="0" applyNumberFormat="0" applyBorder="0" applyAlignment="0" applyProtection="0"/>
    <xf numFmtId="179" fontId="99" fillId="58"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63" borderId="0" applyNumberFormat="0" applyBorder="0" applyAlignment="0" applyProtection="0"/>
    <xf numFmtId="0" fontId="100" fillId="50" borderId="0" applyNumberFormat="0" applyBorder="0" applyAlignment="0" applyProtection="0"/>
    <xf numFmtId="0" fontId="100" fillId="60" borderId="0" applyNumberFormat="0" applyBorder="0" applyAlignment="0" applyProtection="0"/>
    <xf numFmtId="0" fontId="100" fillId="40" borderId="0" applyNumberFormat="0" applyBorder="0" applyAlignment="0" applyProtection="0"/>
    <xf numFmtId="0" fontId="100" fillId="37" borderId="0" applyNumberFormat="0" applyBorder="0" applyAlignment="0" applyProtection="0"/>
    <xf numFmtId="0" fontId="100" fillId="46" borderId="0" applyNumberFormat="0" applyBorder="0" applyAlignment="0" applyProtection="0"/>
    <xf numFmtId="0" fontId="100" fillId="58"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37" borderId="0" applyNumberFormat="0" applyBorder="0" applyAlignment="0" applyProtection="0"/>
    <xf numFmtId="0" fontId="100" fillId="58" borderId="0" applyNumberFormat="0" applyBorder="0" applyAlignment="0" applyProtection="0"/>
    <xf numFmtId="206" fontId="101" fillId="0" borderId="0"/>
    <xf numFmtId="207" fontId="89" fillId="0" borderId="0"/>
    <xf numFmtId="208" fontId="85"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9" fontId="42" fillId="0" borderId="0"/>
    <xf numFmtId="209" fontId="42" fillId="0" borderId="0"/>
    <xf numFmtId="209" fontId="42" fillId="0" borderId="0"/>
    <xf numFmtId="210" fontId="42" fillId="0" borderId="0"/>
    <xf numFmtId="210" fontId="42" fillId="0" borderId="0"/>
    <xf numFmtId="210" fontId="42" fillId="0" borderId="0"/>
    <xf numFmtId="211" fontId="85"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6"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0" fontId="91" fillId="69" borderId="0" applyNumberFormat="0" applyBorder="0" applyProtection="0"/>
    <xf numFmtId="172" fontId="33" fillId="63" borderId="0" applyNumberFormat="0" applyBorder="0" applyAlignment="0" applyProtection="0"/>
    <xf numFmtId="0" fontId="91" fillId="70" borderId="0" applyNumberFormat="0" applyBorder="0" applyProtection="0"/>
    <xf numFmtId="172" fontId="33" fillId="60" borderId="0" applyNumberFormat="0" applyBorder="0" applyAlignment="0" applyProtection="0"/>
    <xf numFmtId="0" fontId="91" fillId="71" borderId="0" applyNumberFormat="0" applyBorder="0" applyProtection="0"/>
    <xf numFmtId="172" fontId="33" fillId="72" borderId="0" applyNumberFormat="0" applyBorder="0" applyAlignment="0" applyProtection="0"/>
    <xf numFmtId="0" fontId="91" fillId="53" borderId="0" applyNumberFormat="0" applyBorder="0" applyProtection="0"/>
    <xf numFmtId="172" fontId="33" fillId="54" borderId="0" applyNumberFormat="0" applyBorder="0" applyAlignment="0" applyProtection="0"/>
    <xf numFmtId="0" fontId="91" fillId="69" borderId="0" applyNumberFormat="0" applyBorder="0" applyProtection="0"/>
    <xf numFmtId="172" fontId="33" fillId="63" borderId="0" applyNumberFormat="0" applyBorder="0" applyAlignment="0" applyProtection="0"/>
    <xf numFmtId="0" fontId="91" fillId="73" borderId="0" applyNumberFormat="0" applyBorder="0" applyProtection="0"/>
    <xf numFmtId="172" fontId="33" fillId="74"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8" borderId="0" applyNumberFormat="0" applyBorder="0" applyAlignment="0" applyProtection="0">
      <alignment vertical="center"/>
    </xf>
    <xf numFmtId="0" fontId="92" fillId="59" borderId="0" applyNumberFormat="0" applyBorder="0" applyAlignment="0" applyProtection="0">
      <alignment vertical="center"/>
    </xf>
    <xf numFmtId="0" fontId="92" fillId="63" borderId="0" applyNumberFormat="0" applyBorder="0" applyAlignment="0" applyProtection="0">
      <alignment vertical="center"/>
    </xf>
    <xf numFmtId="0" fontId="92" fillId="38" borderId="0" applyNumberFormat="0" applyBorder="0" applyAlignment="0" applyProtection="0">
      <alignment vertical="center"/>
    </xf>
    <xf numFmtId="172" fontId="93" fillId="63" borderId="0" applyNumberFormat="0" applyBorder="0" applyAlignment="0" applyProtection="0"/>
    <xf numFmtId="172" fontId="93" fillId="60" borderId="0" applyNumberFormat="0" applyBorder="0" applyAlignment="0" applyProtection="0"/>
    <xf numFmtId="172" fontId="93" fillId="72" borderId="0" applyNumberFormat="0" applyBorder="0" applyAlignment="0" applyProtection="0"/>
    <xf numFmtId="172" fontId="93" fillId="54" borderId="0" applyNumberFormat="0" applyBorder="0" applyAlignment="0" applyProtection="0"/>
    <xf numFmtId="172" fontId="93" fillId="63" borderId="0" applyNumberFormat="0" applyBorder="0" applyAlignment="0" applyProtection="0"/>
    <xf numFmtId="172" fontId="93"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3" fillId="63" borderId="0" applyNumberFormat="0" applyBorder="0" applyAlignment="0" applyProtection="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56"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4"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56"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56"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4"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3" fillId="72" borderId="0" applyNumberFormat="0" applyBorder="0" applyAlignment="0" applyProtection="0"/>
    <xf numFmtId="172" fontId="56"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56"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172" fontId="102" fillId="0" borderId="0"/>
    <xf numFmtId="172" fontId="102" fillId="0" borderId="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2" fillId="0" borderId="0"/>
    <xf numFmtId="191"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2" fillId="0" borderId="0"/>
    <xf numFmtId="172" fontId="33" fillId="54" borderId="0" applyNumberFormat="0" applyBorder="0" applyAlignment="0" applyProtection="0"/>
    <xf numFmtId="172" fontId="102"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2" fillId="0" borderId="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102" fillId="0" borderId="0"/>
    <xf numFmtId="172" fontId="102" fillId="0" borderId="0"/>
    <xf numFmtId="180" fontId="33" fillId="54" borderId="0" applyNumberFormat="0" applyBorder="0" applyAlignment="0" applyProtection="0"/>
    <xf numFmtId="180" fontId="33" fillId="54" borderId="0" applyNumberFormat="0" applyBorder="0" applyAlignment="0" applyProtection="0"/>
    <xf numFmtId="172" fontId="102" fillId="0" borderId="0"/>
    <xf numFmtId="172" fontId="102"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23" borderId="0" applyNumberFormat="0" applyBorder="0" applyAlignment="0" applyProtection="0"/>
    <xf numFmtId="0" fontId="33" fillId="54" borderId="0" applyNumberFormat="0" applyBorder="0" applyAlignment="0" applyProtection="0"/>
    <xf numFmtId="172" fontId="102" fillId="0" borderId="0"/>
    <xf numFmtId="172" fontId="33" fillId="54" borderId="0" applyNumberFormat="0" applyBorder="0" applyAlignment="0" applyProtection="0"/>
    <xf numFmtId="172" fontId="102" fillId="0" borderId="0"/>
    <xf numFmtId="172" fontId="102" fillId="0" borderId="0"/>
    <xf numFmtId="172" fontId="102" fillId="0" borderId="0"/>
    <xf numFmtId="172"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172" fontId="102" fillId="0" borderId="0"/>
    <xf numFmtId="172" fontId="102" fillId="0" borderId="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2" fillId="0" borderId="0"/>
    <xf numFmtId="191"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2" fillId="0" borderId="0"/>
    <xf numFmtId="172" fontId="33" fillId="63" borderId="0" applyNumberFormat="0" applyBorder="0" applyAlignment="0" applyProtection="0"/>
    <xf numFmtId="172" fontId="102"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2" fillId="0" borderId="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102" fillId="0" borderId="0"/>
    <xf numFmtId="172" fontId="102" fillId="0" borderId="0"/>
    <xf numFmtId="180" fontId="33" fillId="63" borderId="0" applyNumberFormat="0" applyBorder="0" applyAlignment="0" applyProtection="0"/>
    <xf numFmtId="180" fontId="33" fillId="63" borderId="0" applyNumberFormat="0" applyBorder="0" applyAlignment="0" applyProtection="0"/>
    <xf numFmtId="172" fontId="102" fillId="0" borderId="0"/>
    <xf numFmtId="172" fontId="102"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27" borderId="0" applyNumberFormat="0" applyBorder="0" applyAlignment="0" applyProtection="0"/>
    <xf numFmtId="0" fontId="33" fillId="63" borderId="0" applyNumberFormat="0" applyBorder="0" applyAlignment="0" applyProtection="0"/>
    <xf numFmtId="172" fontId="102" fillId="0" borderId="0"/>
    <xf numFmtId="172" fontId="33" fillId="63" borderId="0" applyNumberFormat="0" applyBorder="0" applyAlignment="0" applyProtection="0"/>
    <xf numFmtId="172" fontId="102" fillId="0" borderId="0"/>
    <xf numFmtId="172" fontId="102" fillId="0" borderId="0"/>
    <xf numFmtId="172" fontId="102" fillId="0" borderId="0"/>
    <xf numFmtId="172"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172" fontId="102" fillId="0" borderId="0"/>
    <xf numFmtId="172" fontId="102" fillId="0" borderId="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2" fillId="0" borderId="0"/>
    <xf numFmtId="191"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2" fillId="0" borderId="0"/>
    <xf numFmtId="172" fontId="33" fillId="74" borderId="0" applyNumberFormat="0" applyBorder="0" applyAlignment="0" applyProtection="0"/>
    <xf numFmtId="172" fontId="102"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2" fillId="0" borderId="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102" fillId="0" borderId="0"/>
    <xf numFmtId="172" fontId="102" fillId="0" borderId="0"/>
    <xf numFmtId="180" fontId="33" fillId="74" borderId="0" applyNumberFormat="0" applyBorder="0" applyAlignment="0" applyProtection="0"/>
    <xf numFmtId="180" fontId="33" fillId="74" borderId="0" applyNumberFormat="0" applyBorder="0" applyAlignment="0" applyProtection="0"/>
    <xf numFmtId="172" fontId="102" fillId="0" borderId="0"/>
    <xf numFmtId="172" fontId="102"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3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31" borderId="0" applyNumberFormat="0" applyBorder="0" applyAlignment="0" applyProtection="0"/>
    <xf numFmtId="0" fontId="33" fillId="74" borderId="0" applyNumberFormat="0" applyBorder="0" applyAlignment="0" applyProtection="0"/>
    <xf numFmtId="172" fontId="102" fillId="0" borderId="0"/>
    <xf numFmtId="172" fontId="33" fillId="74" borderId="0" applyNumberFormat="0" applyBorder="0" applyAlignment="0" applyProtection="0"/>
    <xf numFmtId="172" fontId="102" fillId="0" borderId="0"/>
    <xf numFmtId="172" fontId="102" fillId="0" borderId="0"/>
    <xf numFmtId="172" fontId="102" fillId="0" borderId="0"/>
    <xf numFmtId="172"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172" fontId="102" fillId="0" borderId="0"/>
    <xf numFmtId="172" fontId="102" fillId="0" borderId="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0" fontId="97" fillId="63" borderId="0" applyNumberFormat="0" applyBorder="0" applyAlignment="0" applyProtection="0"/>
    <xf numFmtId="0" fontId="97" fillId="60" borderId="0" applyNumberFormat="0" applyBorder="0" applyAlignment="0" applyProtection="0"/>
    <xf numFmtId="0" fontId="97" fillId="72" borderId="0" applyNumberFormat="0" applyBorder="0" applyAlignment="0" applyProtection="0"/>
    <xf numFmtId="0" fontId="97" fillId="54" borderId="0" applyNumberFormat="0" applyBorder="0" applyAlignment="0" applyProtection="0"/>
    <xf numFmtId="0" fontId="97" fillId="63" borderId="0" applyNumberFormat="0" applyBorder="0" applyAlignment="0" applyProtection="0"/>
    <xf numFmtId="0" fontId="97" fillId="74"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8"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8" fillId="11" borderId="0"/>
    <xf numFmtId="0" fontId="98" fillId="11" borderId="0"/>
    <xf numFmtId="0" fontId="98"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27"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27" fillId="11" borderId="0"/>
    <xf numFmtId="0" fontId="98" fillId="11" borderId="0"/>
    <xf numFmtId="0" fontId="98"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27" fillId="15" borderId="0" applyNumberFormat="0" applyBorder="0" applyAlignment="0" applyProtection="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56" fillId="76" borderId="0" applyNumberFormat="0" applyBorder="0" applyAlignment="0" applyProtection="0"/>
    <xf numFmtId="0" fontId="27" fillId="15" borderId="0"/>
    <xf numFmtId="0" fontId="27" fillId="15" borderId="0"/>
    <xf numFmtId="0" fontId="27"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xf numFmtId="0" fontId="98" fillId="15" borderId="0"/>
    <xf numFmtId="0" fontId="98" fillId="15" borderId="0"/>
    <xf numFmtId="0" fontId="98" fillId="15" borderId="0"/>
    <xf numFmtId="0" fontId="98" fillId="15" borderId="0"/>
    <xf numFmtId="0" fontId="98" fillId="15" borderId="0"/>
    <xf numFmtId="0" fontId="98" fillId="15" borderId="0"/>
    <xf numFmtId="0" fontId="27" fillId="15" borderId="0"/>
    <xf numFmtId="0" fontId="98" fillId="15" borderId="0"/>
    <xf numFmtId="0" fontId="98"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6" fillId="76" borderId="0" applyNumberFormat="0" applyBorder="0" applyAlignment="0" applyProtection="0"/>
    <xf numFmtId="0" fontId="27" fillId="15" borderId="0"/>
    <xf numFmtId="0" fontId="27" fillId="15" borderId="0"/>
    <xf numFmtId="0" fontId="27"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8" fillId="15" borderId="0"/>
    <xf numFmtId="0" fontId="98" fillId="15" borderId="0"/>
    <xf numFmtId="0" fontId="98" fillId="15" borderId="0"/>
    <xf numFmtId="0" fontId="98"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8"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8" fillId="19" borderId="0"/>
    <xf numFmtId="0" fontId="98" fillId="19" borderId="0"/>
    <xf numFmtId="0" fontId="98"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27"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27" fillId="19" borderId="0"/>
    <xf numFmtId="0" fontId="98" fillId="19" borderId="0"/>
    <xf numFmtId="0" fontId="98"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8"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8" fillId="23" borderId="0"/>
    <xf numFmtId="0" fontId="98" fillId="23" borderId="0"/>
    <xf numFmtId="0" fontId="98"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27"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27" fillId="23" borderId="0"/>
    <xf numFmtId="0" fontId="98" fillId="23" borderId="0"/>
    <xf numFmtId="0" fontId="98"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8"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8" fillId="27" borderId="0"/>
    <xf numFmtId="0" fontId="98" fillId="27" borderId="0"/>
    <xf numFmtId="0" fontId="98"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27"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27" fillId="27" borderId="0"/>
    <xf numFmtId="0" fontId="98" fillId="27" borderId="0"/>
    <xf numFmtId="0" fontId="98"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8"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8" fillId="31" borderId="0"/>
    <xf numFmtId="0" fontId="98" fillId="31" borderId="0"/>
    <xf numFmtId="0" fontId="98"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27"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27" fillId="31" borderId="0"/>
    <xf numFmtId="0" fontId="98" fillId="31" borderId="0"/>
    <xf numFmtId="0" fontId="98"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9" fillId="56" borderId="0" applyNumberFormat="0" applyBorder="0" applyAlignment="0" applyProtection="0"/>
    <xf numFmtId="179" fontId="99" fillId="60" borderId="0" applyNumberFormat="0" applyBorder="0" applyAlignment="0" applyProtection="0"/>
    <xf numFmtId="179" fontId="99" fillId="38" borderId="0" applyNumberFormat="0" applyBorder="0" applyAlignment="0" applyProtection="0"/>
    <xf numFmtId="179" fontId="99" fillId="40"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60" borderId="0" applyNumberFormat="0" applyBorder="0" applyAlignment="0" applyProtection="0"/>
    <xf numFmtId="0" fontId="100" fillId="38" borderId="0" applyNumberFormat="0" applyBorder="0" applyAlignment="0" applyProtection="0"/>
    <xf numFmtId="0" fontId="100" fillId="72" borderId="0" applyNumberFormat="0" applyBorder="0" applyAlignment="0" applyProtection="0"/>
    <xf numFmtId="0" fontId="100" fillId="40"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37" borderId="0" applyNumberFormat="0" applyBorder="0" applyAlignment="0" applyProtection="0"/>
    <xf numFmtId="0" fontId="100" fillId="74" borderId="0" applyNumberFormat="0" applyBorder="0" applyAlignment="0" applyProtection="0"/>
    <xf numFmtId="212" fontId="42" fillId="0" borderId="0"/>
    <xf numFmtId="212" fontId="42" fillId="0" borderId="0"/>
    <xf numFmtId="212" fontId="42" fillId="0" borderId="0"/>
    <xf numFmtId="213" fontId="89" fillId="0" borderId="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103" fillId="79" borderId="0" applyNumberFormat="0" applyBorder="0" applyProtection="0"/>
    <xf numFmtId="172" fontId="95" fillId="80" borderId="0" applyNumberFormat="0" applyBorder="0" applyAlignment="0" applyProtection="0"/>
    <xf numFmtId="0" fontId="103" fillId="70" borderId="0" applyNumberFormat="0" applyBorder="0" applyProtection="0"/>
    <xf numFmtId="172" fontId="95" fillId="60" borderId="0" applyNumberFormat="0" applyBorder="0" applyAlignment="0" applyProtection="0"/>
    <xf numFmtId="0" fontId="103" fillId="71" borderId="0" applyNumberFormat="0" applyBorder="0" applyProtection="0"/>
    <xf numFmtId="172" fontId="95" fillId="72" borderId="0" applyNumberFormat="0" applyBorder="0" applyAlignment="0" applyProtection="0"/>
    <xf numFmtId="0" fontId="103" fillId="81" borderId="0" applyNumberFormat="0" applyBorder="0" applyProtection="0"/>
    <xf numFmtId="172" fontId="95" fillId="82" borderId="0" applyNumberFormat="0" applyBorder="0" applyAlignment="0" applyProtection="0"/>
    <xf numFmtId="0" fontId="103" fillId="83" borderId="0" applyNumberFormat="0" applyBorder="0" applyProtection="0"/>
    <xf numFmtId="172" fontId="95" fillId="41" borderId="0" applyNumberFormat="0" applyBorder="0" applyAlignment="0" applyProtection="0"/>
    <xf numFmtId="0" fontId="103" fillId="84" borderId="0" applyNumberFormat="0" applyBorder="0" applyProtection="0"/>
    <xf numFmtId="172" fontId="95" fillId="85" borderId="0" applyNumberFormat="0" applyBorder="0" applyAlignment="0" applyProtection="0"/>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0" fontId="75" fillId="38" borderId="0" applyNumberFormat="0" applyBorder="0" applyAlignment="0" applyProtection="0">
      <alignment vertical="center"/>
    </xf>
    <xf numFmtId="0" fontId="75" fillId="59" borderId="0" applyNumberFormat="0" applyBorder="0" applyAlignment="0" applyProtection="0">
      <alignment vertical="center"/>
    </xf>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172" fontId="104" fillId="80" borderId="0" applyNumberFormat="0" applyBorder="0" applyAlignment="0" applyProtection="0"/>
    <xf numFmtId="172" fontId="104" fillId="60" borderId="0" applyNumberFormat="0" applyBorder="0" applyAlignment="0" applyProtection="0"/>
    <xf numFmtId="172" fontId="104" fillId="72"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85" borderId="0" applyNumberFormat="0" applyBorder="0" applyAlignment="0" applyProtection="0"/>
    <xf numFmtId="172" fontId="95" fillId="86" borderId="0" applyNumberFormat="0" applyBorder="0" applyAlignment="0" applyProtection="0"/>
    <xf numFmtId="191"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38"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172" fontId="102" fillId="0" borderId="0"/>
    <xf numFmtId="191"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172" fontId="21" fillId="12"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2" fillId="0" borderId="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95" fillId="80" borderId="0" applyNumberFormat="0" applyBorder="0" applyAlignment="0" applyProtection="0"/>
    <xf numFmtId="172" fontId="102" fillId="0" borderId="0"/>
    <xf numFmtId="172" fontId="102" fillId="0" borderId="0"/>
    <xf numFmtId="172"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95" fillId="76" borderId="0" applyNumberFormat="0" applyBorder="0" applyAlignment="0" applyProtection="0"/>
    <xf numFmtId="191"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172" fontId="102" fillId="0" borderId="0"/>
    <xf numFmtId="191"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21" fillId="16"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2" fillId="0" borderId="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95" fillId="60" borderId="0" applyNumberFormat="0" applyBorder="0" applyAlignment="0" applyProtection="0"/>
    <xf numFmtId="172" fontId="102" fillId="0" borderId="0"/>
    <xf numFmtId="172" fontId="102" fillId="0" borderId="0"/>
    <xf numFmtId="172"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95" fillId="77" borderId="0" applyNumberFormat="0" applyBorder="0" applyAlignment="0" applyProtection="0"/>
    <xf numFmtId="191"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8"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172" fontId="102" fillId="0" borderId="0"/>
    <xf numFmtId="191"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172" fontId="21" fillId="20"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2" fillId="0" borderId="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95" fillId="72" borderId="0" applyNumberFormat="0" applyBorder="0" applyAlignment="0" applyProtection="0"/>
    <xf numFmtId="172" fontId="102" fillId="0" borderId="0"/>
    <xf numFmtId="172" fontId="102" fillId="0" borderId="0"/>
    <xf numFmtId="172"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88"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172" fontId="102" fillId="0" borderId="0"/>
    <xf numFmtId="191"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172" fontId="21" fillId="24"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102" fillId="0" borderId="0"/>
    <xf numFmtId="172" fontId="102" fillId="0" borderId="0"/>
    <xf numFmtId="172"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9"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172" fontId="102" fillId="0" borderId="0"/>
    <xf numFmtId="191"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172" fontId="21" fillId="28"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102" fillId="0" borderId="0"/>
    <xf numFmtId="172" fontId="102" fillId="0" borderId="0"/>
    <xf numFmtId="172"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95" fillId="90" borderId="0" applyNumberFormat="0" applyBorder="0" applyAlignment="0" applyProtection="0"/>
    <xf numFmtId="191"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1"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172" fontId="102" fillId="0" borderId="0"/>
    <xf numFmtId="191"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172" fontId="21" fillId="32"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2" fillId="0" borderId="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95" fillId="85" borderId="0" applyNumberFormat="0" applyBorder="0" applyAlignment="0" applyProtection="0"/>
    <xf numFmtId="172" fontId="102" fillId="0" borderId="0"/>
    <xf numFmtId="172" fontId="102" fillId="0" borderId="0"/>
    <xf numFmtId="172"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07" fillId="80" borderId="0" applyNumberFormat="0" applyBorder="0" applyAlignment="0" applyProtection="0"/>
    <xf numFmtId="0" fontId="107" fillId="60" borderId="0" applyNumberFormat="0" applyBorder="0" applyAlignment="0" applyProtection="0"/>
    <xf numFmtId="0" fontId="107" fillId="72"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8" fillId="80" borderId="0" applyNumberFormat="0" applyBorder="0" applyAlignment="0" applyProtection="0"/>
    <xf numFmtId="0" fontId="108" fillId="60" borderId="0" applyNumberFormat="0" applyBorder="0" applyAlignment="0" applyProtection="0"/>
    <xf numFmtId="0" fontId="108" fillId="72"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85" borderId="0" applyNumberFormat="0" applyBorder="0" applyAlignment="0" applyProtection="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9" fillId="12" borderId="0" applyNumberFormat="0" applyBorder="0" applyAlignment="0" applyProtection="0"/>
    <xf numFmtId="0" fontId="110" fillId="12" borderId="0" applyNumberFormat="0" applyBorder="0" applyAlignment="0" applyProtection="0"/>
    <xf numFmtId="0" fontId="110" fillId="12" borderId="0"/>
    <xf numFmtId="0" fontId="110" fillId="12" borderId="0"/>
    <xf numFmtId="0" fontId="110" fillId="12" borderId="0"/>
    <xf numFmtId="0" fontId="110" fillId="12" borderId="0"/>
    <xf numFmtId="0" fontId="110" fillId="12" borderId="0"/>
    <xf numFmtId="0" fontId="110" fillId="12" borderId="0"/>
    <xf numFmtId="0" fontId="109" fillId="12" borderId="0"/>
    <xf numFmtId="0" fontId="109" fillId="12" borderId="0"/>
    <xf numFmtId="0" fontId="109"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10" fillId="12" borderId="0"/>
    <xf numFmtId="0" fontId="110" fillId="12" borderId="0"/>
    <xf numFmtId="0" fontId="110" fillId="12" borderId="0"/>
    <xf numFmtId="0" fontId="21" fillId="12" borderId="0" applyNumberFormat="0" applyBorder="0" applyAlignment="0" applyProtection="0"/>
    <xf numFmtId="0" fontId="106" fillId="86" borderId="0"/>
    <xf numFmtId="0" fontId="106" fillId="86" borderId="0"/>
    <xf numFmtId="0" fontId="106"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10" fillId="12" borderId="0" applyNumberFormat="0" applyBorder="0" applyAlignment="0" applyProtection="0"/>
    <xf numFmtId="0" fontId="110" fillId="12"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06" fillId="91" borderId="0"/>
    <xf numFmtId="0" fontId="106" fillId="91" borderId="0"/>
    <xf numFmtId="0" fontId="106" fillId="91"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9" fillId="16" borderId="0" applyNumberFormat="0" applyBorder="0" applyAlignment="0" applyProtection="0"/>
    <xf numFmtId="0" fontId="110" fillId="16" borderId="0" applyNumberFormat="0" applyBorder="0" applyAlignment="0" applyProtection="0"/>
    <xf numFmtId="0" fontId="110" fillId="16" borderId="0"/>
    <xf numFmtId="0" fontId="110" fillId="16" borderId="0"/>
    <xf numFmtId="0" fontId="110" fillId="16" borderId="0"/>
    <xf numFmtId="0" fontId="110" fillId="16" borderId="0"/>
    <xf numFmtId="0" fontId="110" fillId="16" borderId="0"/>
    <xf numFmtId="0" fontId="110" fillId="16" borderId="0"/>
    <xf numFmtId="0" fontId="109" fillId="16" borderId="0"/>
    <xf numFmtId="0" fontId="109" fillId="16" borderId="0"/>
    <xf numFmtId="0" fontId="109"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10" fillId="16" borderId="0"/>
    <xf numFmtId="0" fontId="110" fillId="16" borderId="0"/>
    <xf numFmtId="0" fontId="110" fillId="16" borderId="0"/>
    <xf numFmtId="0" fontId="21" fillId="16" borderId="0" applyNumberFormat="0" applyBorder="0" applyAlignment="0" applyProtection="0"/>
    <xf numFmtId="0" fontId="106" fillId="76" borderId="0"/>
    <xf numFmtId="0" fontId="106" fillId="76" borderId="0"/>
    <xf numFmtId="0" fontId="106"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10" fillId="16" borderId="0" applyNumberFormat="0" applyBorder="0" applyAlignment="0" applyProtection="0"/>
    <xf numFmtId="0" fontId="110" fillId="16"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06" fillId="92" borderId="0"/>
    <xf numFmtId="0" fontId="106" fillId="92" borderId="0"/>
    <xf numFmtId="0" fontId="106" fillId="92"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9" fillId="20" borderId="0" applyNumberFormat="0" applyBorder="0" applyAlignment="0" applyProtection="0"/>
    <xf numFmtId="0" fontId="110" fillId="20" borderId="0" applyNumberFormat="0" applyBorder="0" applyAlignment="0" applyProtection="0"/>
    <xf numFmtId="0" fontId="110" fillId="20" borderId="0"/>
    <xf numFmtId="0" fontId="110" fillId="20" borderId="0"/>
    <xf numFmtId="0" fontId="110" fillId="20" borderId="0"/>
    <xf numFmtId="0" fontId="110" fillId="20" borderId="0"/>
    <xf numFmtId="0" fontId="110" fillId="20" borderId="0"/>
    <xf numFmtId="0" fontId="110" fillId="20" borderId="0"/>
    <xf numFmtId="0" fontId="109" fillId="20" borderId="0"/>
    <xf numFmtId="0" fontId="109" fillId="20" borderId="0"/>
    <xf numFmtId="0" fontId="109"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10" fillId="20" borderId="0"/>
    <xf numFmtId="0" fontId="110" fillId="20" borderId="0"/>
    <xf numFmtId="0" fontId="110" fillId="20" borderId="0"/>
    <xf numFmtId="0" fontId="21" fillId="20" borderId="0" applyNumberFormat="0" applyBorder="0" applyAlignment="0" applyProtection="0"/>
    <xf numFmtId="0" fontId="106" fillId="77" borderId="0"/>
    <xf numFmtId="0" fontId="106" fillId="77" borderId="0"/>
    <xf numFmtId="0" fontId="106"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10" fillId="20" borderId="0" applyNumberFormat="0" applyBorder="0" applyAlignment="0" applyProtection="0"/>
    <xf numFmtId="0" fontId="110" fillId="20"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06" fillId="93" borderId="0"/>
    <xf numFmtId="0" fontId="106" fillId="93" borderId="0"/>
    <xf numFmtId="0" fontId="106" fillId="93"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4" borderId="0" applyNumberFormat="0" applyBorder="0" applyAlignment="0" applyProtection="0"/>
    <xf numFmtId="0" fontId="110" fillId="24" borderId="0" applyNumberFormat="0" applyBorder="0" applyAlignment="0" applyProtection="0"/>
    <xf numFmtId="0" fontId="110" fillId="24" borderId="0"/>
    <xf numFmtId="0" fontId="110" fillId="24" borderId="0"/>
    <xf numFmtId="0" fontId="110" fillId="24" borderId="0"/>
    <xf numFmtId="0" fontId="110" fillId="24" borderId="0"/>
    <xf numFmtId="0" fontId="110" fillId="24" borderId="0"/>
    <xf numFmtId="0" fontId="110" fillId="24" borderId="0"/>
    <xf numFmtId="0" fontId="109" fillId="24" borderId="0"/>
    <xf numFmtId="0" fontId="109" fillId="24" borderId="0"/>
    <xf numFmtId="0" fontId="109"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10" fillId="24" borderId="0"/>
    <xf numFmtId="0" fontId="110" fillId="24" borderId="0"/>
    <xf numFmtId="0" fontId="110" fillId="24" borderId="0"/>
    <xf numFmtId="0" fontId="21" fillId="24" borderId="0" applyNumberFormat="0" applyBorder="0" applyAlignment="0" applyProtection="0"/>
    <xf numFmtId="0" fontId="106" fillId="87" borderId="0"/>
    <xf numFmtId="0" fontId="106" fillId="87" borderId="0"/>
    <xf numFmtId="0" fontId="106"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10" fillId="24" borderId="0" applyNumberFormat="0" applyBorder="0" applyAlignment="0" applyProtection="0"/>
    <xf numFmtId="0" fontId="110" fillId="2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06" fillId="94" borderId="0"/>
    <xf numFmtId="0" fontId="106" fillId="94" borderId="0"/>
    <xf numFmtId="0" fontId="106" fillId="9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9" fillId="28" borderId="0" applyNumberFormat="0" applyBorder="0" applyAlignment="0" applyProtection="0"/>
    <xf numFmtId="0" fontId="110" fillId="28" borderId="0" applyNumberFormat="0" applyBorder="0" applyAlignment="0" applyProtection="0"/>
    <xf numFmtId="0" fontId="110" fillId="28" borderId="0"/>
    <xf numFmtId="0" fontId="110" fillId="28" borderId="0"/>
    <xf numFmtId="0" fontId="110" fillId="28" borderId="0"/>
    <xf numFmtId="0" fontId="110" fillId="28" borderId="0"/>
    <xf numFmtId="0" fontId="110" fillId="28" borderId="0"/>
    <xf numFmtId="0" fontId="110" fillId="28" borderId="0"/>
    <xf numFmtId="0" fontId="109" fillId="28" borderId="0"/>
    <xf numFmtId="0" fontId="109" fillId="28" borderId="0"/>
    <xf numFmtId="0" fontId="109"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10" fillId="28" borderId="0"/>
    <xf numFmtId="0" fontId="110" fillId="28" borderId="0"/>
    <xf numFmtId="0" fontId="110" fillId="28" borderId="0"/>
    <xf numFmtId="0" fontId="21" fillId="28" borderId="0" applyNumberFormat="0" applyBorder="0" applyAlignment="0" applyProtection="0"/>
    <xf numFmtId="0" fontId="106" fillId="89" borderId="0"/>
    <xf numFmtId="0" fontId="106" fillId="89" borderId="0"/>
    <xf numFmtId="0" fontId="106"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10" fillId="28" borderId="0" applyNumberFormat="0" applyBorder="0" applyAlignment="0" applyProtection="0"/>
    <xf numFmtId="0" fontId="110" fillId="28"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06" fillId="91" borderId="0"/>
    <xf numFmtId="0" fontId="106" fillId="91" borderId="0"/>
    <xf numFmtId="0" fontId="106" fillId="91"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9" fillId="32" borderId="0" applyNumberFormat="0" applyBorder="0" applyAlignment="0" applyProtection="0"/>
    <xf numFmtId="0" fontId="110" fillId="32" borderId="0" applyNumberFormat="0" applyBorder="0" applyAlignment="0" applyProtection="0"/>
    <xf numFmtId="0" fontId="110" fillId="32" borderId="0"/>
    <xf numFmtId="0" fontId="110" fillId="32" borderId="0"/>
    <xf numFmtId="0" fontId="110" fillId="32" borderId="0"/>
    <xf numFmtId="0" fontId="110" fillId="32" borderId="0"/>
    <xf numFmtId="0" fontId="110" fillId="32" borderId="0"/>
    <xf numFmtId="0" fontId="110" fillId="32" borderId="0"/>
    <xf numFmtId="0" fontId="109" fillId="32" borderId="0"/>
    <xf numFmtId="0" fontId="109" fillId="32" borderId="0"/>
    <xf numFmtId="0" fontId="109"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10" fillId="32" borderId="0"/>
    <xf numFmtId="0" fontId="110" fillId="32" borderId="0"/>
    <xf numFmtId="0" fontId="110" fillId="32" borderId="0"/>
    <xf numFmtId="0" fontId="21" fillId="32" borderId="0" applyNumberFormat="0" applyBorder="0" applyAlignment="0" applyProtection="0"/>
    <xf numFmtId="0" fontId="106" fillId="90" borderId="0"/>
    <xf numFmtId="0" fontId="106" fillId="90" borderId="0"/>
    <xf numFmtId="0" fontId="106"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10" fillId="32" borderId="0" applyNumberFormat="0" applyBorder="0" applyAlignment="0" applyProtection="0"/>
    <xf numFmtId="0" fontId="110" fillId="32"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06" fillId="76" borderId="0"/>
    <xf numFmtId="0" fontId="106" fillId="76" borderId="0"/>
    <xf numFmtId="0" fontId="106" fillId="76"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95" fillId="80"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85" borderId="0" applyNumberFormat="0" applyBorder="0" applyAlignment="0" applyProtection="0"/>
    <xf numFmtId="179" fontId="111" fillId="56"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0" borderId="0" applyNumberFormat="0" applyBorder="0" applyAlignment="0" applyProtection="0"/>
    <xf numFmtId="179" fontId="111" fillId="56" borderId="0" applyNumberFormat="0" applyBorder="0" applyAlignment="0" applyProtection="0"/>
    <xf numFmtId="179" fontId="111" fillId="60" borderId="0" applyNumberFormat="0" applyBorder="0" applyAlignment="0" applyProtection="0"/>
    <xf numFmtId="0" fontId="112" fillId="56" borderId="0" applyNumberFormat="0" applyBorder="0" applyAlignment="0" applyProtection="0"/>
    <xf numFmtId="0" fontId="112" fillId="80" borderId="0" applyNumberFormat="0" applyBorder="0" applyAlignment="0" applyProtection="0"/>
    <xf numFmtId="0" fontId="112" fillId="45" borderId="0" applyNumberFormat="0" applyBorder="0" applyAlignment="0" applyProtection="0"/>
    <xf numFmtId="0" fontId="112" fillId="60" borderId="0" applyNumberFormat="0" applyBorder="0" applyAlignment="0" applyProtection="0"/>
    <xf numFmtId="0" fontId="112" fillId="74" borderId="0" applyNumberFormat="0" applyBorder="0" applyAlignment="0" applyProtection="0"/>
    <xf numFmtId="0" fontId="112" fillId="72" borderId="0" applyNumberFormat="0" applyBorder="0" applyAlignment="0" applyProtection="0"/>
    <xf numFmtId="0" fontId="112" fillId="40" borderId="0" applyNumberFormat="0" applyBorder="0" applyAlignment="0" applyProtection="0"/>
    <xf numFmtId="0" fontId="112" fillId="82" borderId="0" applyNumberFormat="0" applyBorder="0" applyAlignment="0" applyProtection="0"/>
    <xf numFmtId="0" fontId="112" fillId="56" borderId="0" applyNumberFormat="0" applyBorder="0" applyAlignment="0" applyProtection="0"/>
    <xf numFmtId="0" fontId="112" fillId="41" borderId="0" applyNumberFormat="0" applyBorder="0" applyAlignment="0" applyProtection="0"/>
    <xf numFmtId="0" fontId="112" fillId="60" borderId="0" applyNumberFormat="0" applyBorder="0" applyAlignment="0" applyProtection="0"/>
    <xf numFmtId="0" fontId="112" fillId="85" borderId="0" applyNumberFormat="0" applyBorder="0" applyAlignment="0" applyProtection="0"/>
    <xf numFmtId="215" fontId="42" fillId="0" borderId="0">
      <alignment horizontal="center"/>
    </xf>
    <xf numFmtId="215" fontId="42" fillId="0" borderId="0">
      <alignment horizontal="center"/>
    </xf>
    <xf numFmtId="215" fontId="42" fillId="0" borderId="0">
      <alignment horizontal="center"/>
    </xf>
    <xf numFmtId="216" fontId="42" fillId="0" borderId="0">
      <alignment horizontal="center"/>
    </xf>
    <xf numFmtId="216" fontId="42" fillId="0" borderId="0">
      <alignment horizontal="center"/>
    </xf>
    <xf numFmtId="216" fontId="42" fillId="0" borderId="0">
      <alignment horizontal="center"/>
    </xf>
    <xf numFmtId="9" fontId="113" fillId="0" borderId="0"/>
    <xf numFmtId="217" fontId="42" fillId="0" borderId="0">
      <alignment horizontal="center"/>
    </xf>
    <xf numFmtId="217" fontId="42" fillId="0" borderId="0">
      <alignment horizontal="center"/>
    </xf>
    <xf numFmtId="217" fontId="42" fillId="0" borderId="0">
      <alignment horizontal="center"/>
    </xf>
    <xf numFmtId="218" fontId="42" fillId="0" borderId="0">
      <alignment horizontal="center"/>
    </xf>
    <xf numFmtId="218" fontId="42" fillId="0" borderId="0">
      <alignment horizontal="center"/>
    </xf>
    <xf numFmtId="218" fontId="42" fillId="0" borderId="0">
      <alignment horizontal="center"/>
    </xf>
    <xf numFmtId="219" fontId="42" fillId="0" borderId="0">
      <alignment horizontal="center"/>
    </xf>
    <xf numFmtId="219" fontId="42" fillId="0" borderId="0">
      <alignment horizontal="center"/>
    </xf>
    <xf numFmtId="219" fontId="42" fillId="0" borderId="0">
      <alignment horizontal="center"/>
    </xf>
    <xf numFmtId="1" fontId="87"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5" fillId="98"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100" borderId="0" applyNumberFormat="0" applyBorder="0" applyAlignment="0" applyProtection="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21" fillId="9"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101" borderId="0" applyNumberFormat="0" applyBorder="0" applyAlignment="0" applyProtection="0"/>
    <xf numFmtId="180" fontId="106" fillId="101" borderId="0" applyNumberFormat="0" applyBorder="0" applyAlignment="0" applyProtection="0"/>
    <xf numFmtId="180" fontId="106"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101" borderId="0" applyNumberFormat="0" applyBorder="0" applyAlignment="0" applyProtection="0"/>
    <xf numFmtId="180" fontId="95" fillId="101" borderId="0" applyNumberFormat="0" applyBorder="0" applyAlignment="0" applyProtection="0"/>
    <xf numFmtId="172" fontId="102" fillId="0" borderId="0"/>
    <xf numFmtId="172" fontId="108" fillId="97"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102" fillId="0" borderId="0"/>
    <xf numFmtId="172" fontId="95"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7" borderId="0" applyNumberFormat="0" applyBorder="0" applyAlignment="0" applyProtection="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21" fillId="13"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42" borderId="0" applyNumberFormat="0" applyBorder="0" applyAlignment="0" applyProtection="0"/>
    <xf numFmtId="180" fontId="106" fillId="42" borderId="0" applyNumberFormat="0" applyBorder="0" applyAlignment="0" applyProtection="0"/>
    <xf numFmtId="180" fontId="106"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80" fontId="95" fillId="42" borderId="0" applyNumberFormat="0" applyBorder="0" applyAlignment="0" applyProtection="0"/>
    <xf numFmtId="180" fontId="95" fillId="42" borderId="0" applyNumberFormat="0" applyBorder="0" applyAlignment="0" applyProtection="0"/>
    <xf numFmtId="172" fontId="102" fillId="0" borderId="0"/>
    <xf numFmtId="172" fontId="108" fillId="109"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102" fillId="0" borderId="0"/>
    <xf numFmtId="172"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13" borderId="0" applyNumberFormat="0" applyBorder="0" applyAlignment="0" applyProtection="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21" fillId="17"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43" borderId="0" applyNumberFormat="0" applyBorder="0" applyAlignment="0" applyProtection="0"/>
    <xf numFmtId="180" fontId="106" fillId="43" borderId="0" applyNumberFormat="0" applyBorder="0" applyAlignment="0" applyProtection="0"/>
    <xf numFmtId="180" fontId="106"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80" fontId="95" fillId="43" borderId="0" applyNumberFormat="0" applyBorder="0" applyAlignment="0" applyProtection="0"/>
    <xf numFmtId="180" fontId="95" fillId="43" borderId="0" applyNumberFormat="0" applyBorder="0" applyAlignment="0" applyProtection="0"/>
    <xf numFmtId="172" fontId="102" fillId="0" borderId="0"/>
    <xf numFmtId="172" fontId="108" fillId="106"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102" fillId="0" borderId="0"/>
    <xf numFmtId="172"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5" fillId="105"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21" fillId="21"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8" fillId="97"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5" fillId="97"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21" fillId="25"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8" fillId="116"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5" fillId="96"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9" borderId="0" applyNumberFormat="0" applyBorder="0" applyAlignment="0" applyProtection="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21" fillId="29"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45" borderId="0" applyNumberFormat="0" applyBorder="0" applyAlignment="0" applyProtection="0"/>
    <xf numFmtId="180" fontId="106" fillId="45" borderId="0" applyNumberFormat="0" applyBorder="0" applyAlignment="0" applyProtection="0"/>
    <xf numFmtId="180" fontId="106"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80" fontId="95" fillId="45" borderId="0" applyNumberFormat="0" applyBorder="0" applyAlignment="0" applyProtection="0"/>
    <xf numFmtId="180" fontId="95" fillId="45" borderId="0" applyNumberFormat="0" applyBorder="0" applyAlignment="0" applyProtection="0"/>
    <xf numFmtId="172" fontId="102" fillId="0" borderId="0"/>
    <xf numFmtId="172" fontId="108" fillId="121"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102" fillId="0" borderId="0"/>
    <xf numFmtId="172"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220" fontId="46" fillId="0" borderId="0" applyFont="0" applyFill="0" applyBorder="0" applyAlignment="0" applyProtection="0"/>
    <xf numFmtId="0" fontId="107" fillId="10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8" fillId="10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171" fontId="46" fillId="0" borderId="0" applyFon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3" fillId="0" borderId="0" applyNumberFormat="0" applyFill="0" applyBorder="0" applyAlignment="0" applyProtection="0"/>
    <xf numFmtId="0" fontId="115" fillId="0" borderId="0" applyNumberFormat="0" applyFill="0" applyBorder="0" applyAlignment="0" applyProtection="0"/>
    <xf numFmtId="191" fontId="115" fillId="0" borderId="0" applyNumberFormat="0" applyFill="0" applyBorder="0" applyAlignment="0" applyProtection="0"/>
    <xf numFmtId="191" fontId="115" fillId="0" borderId="0" applyNumberFormat="0" applyFill="0" applyBorder="0" applyAlignment="0" applyProtection="0"/>
    <xf numFmtId="0" fontId="115"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26" fillId="0" borderId="0" applyNumberFormat="0" applyFill="0" applyBorder="0" applyAlignment="0" applyProtection="0"/>
    <xf numFmtId="0" fontId="53" fillId="0" borderId="29">
      <alignment horizontal="center" vertical="center"/>
    </xf>
    <xf numFmtId="0" fontId="53" fillId="0" borderId="29">
      <alignment horizontal="center" vertical="center"/>
    </xf>
    <xf numFmtId="0" fontId="53" fillId="0" borderId="29">
      <alignment horizontal="center" vertical="center"/>
    </xf>
    <xf numFmtId="0" fontId="53" fillId="0" borderId="29">
      <alignment horizontal="center" vertical="center"/>
    </xf>
    <xf numFmtId="180" fontId="53" fillId="0" borderId="29">
      <alignment horizontal="center" vertical="center"/>
    </xf>
    <xf numFmtId="172" fontId="102" fillId="0" borderId="0"/>
    <xf numFmtId="172" fontId="116" fillId="0" borderId="0">
      <alignment horizontal="left" wrapText="1"/>
    </xf>
    <xf numFmtId="179" fontId="117" fillId="0" borderId="30">
      <protection hidden="1"/>
    </xf>
    <xf numFmtId="179"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0" fontId="117" fillId="0" borderId="30">
      <protection hidden="1"/>
    </xf>
    <xf numFmtId="180" fontId="117" fillId="0" borderId="30">
      <protection hidden="1"/>
    </xf>
    <xf numFmtId="180" fontId="117" fillId="0" borderId="30">
      <protection hidden="1"/>
    </xf>
    <xf numFmtId="172" fontId="117" fillId="0" borderId="30">
      <protection hidden="1"/>
    </xf>
    <xf numFmtId="172"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0" fontId="117" fillId="0" borderId="30">
      <protection hidden="1"/>
    </xf>
    <xf numFmtId="180" fontId="117" fillId="0" borderId="30">
      <protection hidden="1"/>
    </xf>
    <xf numFmtId="180" fontId="117" fillId="0" borderId="30">
      <protection hidden="1"/>
    </xf>
    <xf numFmtId="179"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8" fillId="59" borderId="30" applyNumberFormat="0" applyFont="0" applyBorder="0" applyAlignment="0" applyProtection="0">
      <protection hidden="1"/>
    </xf>
    <xf numFmtId="172"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9" fillId="0" borderId="30">
      <protection hidden="1"/>
    </xf>
    <xf numFmtId="1" fontId="120" fillId="0" borderId="0">
      <alignment horizontal="right"/>
      <protection locked="0"/>
    </xf>
    <xf numFmtId="0" fontId="121" fillId="0" borderId="0">
      <alignment horizontal="right"/>
    </xf>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22"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3" fillId="0" borderId="0" applyNumberFormat="0" applyBorder="0" applyProtection="0"/>
    <xf numFmtId="172" fontId="102" fillId="0" borderId="0"/>
    <xf numFmtId="172" fontId="102" fillId="0" borderId="0"/>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124" fillId="0" borderId="32"/>
    <xf numFmtId="0" fontId="45" fillId="0" borderId="31"/>
    <xf numFmtId="0" fontId="45" fillId="0" borderId="31"/>
    <xf numFmtId="0" fontId="124" fillId="0" borderId="32"/>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172" fontId="125" fillId="122" borderId="0" applyNumberFormat="0" applyFont="0" applyBorder="0" applyAlignment="0"/>
    <xf numFmtId="172" fontId="126" fillId="64" borderId="0" applyNumberFormat="0" applyBorder="0" applyAlignment="0" applyProtection="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1" fillId="3"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40" borderId="0" applyNumberFormat="0" applyBorder="0" applyAlignment="0" applyProtection="0"/>
    <xf numFmtId="0" fontId="126" fillId="40"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9" fillId="40" borderId="0" applyNumberFormat="0" applyBorder="0" applyAlignment="0" applyProtection="0"/>
    <xf numFmtId="180" fontId="129" fillId="40" borderId="0" applyNumberFormat="0" applyBorder="0" applyAlignment="0" applyProtection="0"/>
    <xf numFmtId="180" fontId="129"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0" fillId="123" borderId="0" applyNumberFormat="0" applyBorder="0" applyAlignment="0" applyProtection="0"/>
    <xf numFmtId="172" fontId="102" fillId="0" borderId="0"/>
    <xf numFmtId="180" fontId="126" fillId="40" borderId="0" applyNumberFormat="0" applyBorder="0" applyAlignment="0" applyProtection="0"/>
    <xf numFmtId="180" fontId="126" fillId="40" borderId="0" applyNumberFormat="0" applyBorder="0" applyAlignment="0" applyProtection="0"/>
    <xf numFmtId="172" fontId="102" fillId="0" borderId="0"/>
    <xf numFmtId="172" fontId="128" fillId="104"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02" fillId="0" borderId="0"/>
    <xf numFmtId="172"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30" fillId="123"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 fontId="132" fillId="124" borderId="33" applyNumberFormat="0" applyBorder="0" applyAlignment="0">
      <alignment horizontal="center" vertical="top" wrapText="1"/>
      <protection hidden="1"/>
    </xf>
    <xf numFmtId="221" fontId="47" fillId="0" borderId="34" applyBorder="0">
      <alignment horizontal="center" vertical="center"/>
    </xf>
    <xf numFmtId="0" fontId="133" fillId="59" borderId="26" applyNumberFormat="0" applyAlignment="0" applyProtection="0"/>
    <xf numFmtId="0" fontId="134" fillId="59" borderId="26" applyNumberFormat="0" applyAlignment="0" applyProtection="0"/>
    <xf numFmtId="172" fontId="135" fillId="58" borderId="26" applyNumberFormat="0" applyAlignment="0" applyProtection="0"/>
    <xf numFmtId="172" fontId="136" fillId="125" borderId="0" applyNumberFormat="0" applyBorder="0">
      <alignment horizontal="left"/>
    </xf>
    <xf numFmtId="0" fontId="137" fillId="0" borderId="0"/>
    <xf numFmtId="0" fontId="42" fillId="126" borderId="35"/>
    <xf numFmtId="172" fontId="102" fillId="0" borderId="0"/>
    <xf numFmtId="222" fontId="53" fillId="0" borderId="0" applyFont="0" applyFill="0" applyBorder="0" applyAlignment="0" applyProtection="0"/>
    <xf numFmtId="0" fontId="138" fillId="127" borderId="0"/>
    <xf numFmtId="172" fontId="102" fillId="0" borderId="0"/>
    <xf numFmtId="0" fontId="139" fillId="0" borderId="0" applyNumberFormat="0" applyFill="0" applyBorder="0" applyAlignment="0" applyProtection="0"/>
    <xf numFmtId="194" fontId="140" fillId="0" borderId="0">
      <alignment vertical="top"/>
    </xf>
    <xf numFmtId="194" fontId="26" fillId="0" borderId="0">
      <alignment vertical="top"/>
    </xf>
    <xf numFmtId="172" fontId="102" fillId="0" borderId="0"/>
    <xf numFmtId="172" fontId="102" fillId="0" borderId="0"/>
    <xf numFmtId="194" fontId="141" fillId="0" borderId="0">
      <alignment horizontal="right"/>
    </xf>
    <xf numFmtId="223" fontId="141" fillId="0" borderId="0" applyFill="0" applyBorder="0" applyProtection="0"/>
    <xf numFmtId="194" fontId="142" fillId="0" borderId="36"/>
    <xf numFmtId="194" fontId="142" fillId="0" borderId="37"/>
    <xf numFmtId="194" fontId="142" fillId="0" borderId="36"/>
    <xf numFmtId="194" fontId="142" fillId="0" borderId="37"/>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4" fillId="2" borderId="0" applyNumberFormat="0" applyBorder="0" applyAlignment="0" applyProtection="0"/>
    <xf numFmtId="0" fontId="145" fillId="2" borderId="0" applyNumberFormat="0" applyBorder="0" applyAlignment="0" applyProtection="0"/>
    <xf numFmtId="0" fontId="145" fillId="2" borderId="0"/>
    <xf numFmtId="0" fontId="145" fillId="2" borderId="0"/>
    <xf numFmtId="0" fontId="145" fillId="2" borderId="0"/>
    <xf numFmtId="0" fontId="145" fillId="2" borderId="0"/>
    <xf numFmtId="0" fontId="145" fillId="2" borderId="0"/>
    <xf numFmtId="0" fontId="145" fillId="2" borderId="0"/>
    <xf numFmtId="0" fontId="144" fillId="2" borderId="0"/>
    <xf numFmtId="0" fontId="144" fillId="2" borderId="0"/>
    <xf numFmtId="0" fontId="144"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5" fillId="2" borderId="0"/>
    <xf numFmtId="0" fontId="145" fillId="2" borderId="0"/>
    <xf numFmtId="0" fontId="145" fillId="2" borderId="0"/>
    <xf numFmtId="0" fontId="10" fillId="2" borderId="0" applyNumberFormat="0" applyBorder="0" applyAlignment="0" applyProtection="0"/>
    <xf numFmtId="0" fontId="143" fillId="65" borderId="0"/>
    <xf numFmtId="0" fontId="143" fillId="65" borderId="0"/>
    <xf numFmtId="0" fontId="143"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5" fillId="2" borderId="0" applyNumberFormat="0" applyBorder="0" applyAlignment="0" applyProtection="0"/>
    <xf numFmtId="0" fontId="145" fillId="2"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3" fillId="91" borderId="0"/>
    <xf numFmtId="0" fontId="143" fillId="91" borderId="0"/>
    <xf numFmtId="0" fontId="143" fillId="91"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172" fontId="102" fillId="0" borderId="0"/>
    <xf numFmtId="172" fontId="102" fillId="0" borderId="0"/>
    <xf numFmtId="0" fontId="26" fillId="0" borderId="0">
      <alignment vertical="center"/>
    </xf>
    <xf numFmtId="0" fontId="146" fillId="46"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0" fontId="147" fillId="0" borderId="0"/>
    <xf numFmtId="2"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149"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0" fontId="150" fillId="0" borderId="0" applyNumberFormat="0" applyFont="0" applyFill="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ont="0" applyFill="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1" fillId="0" borderId="0" applyNumberFormat="0" applyFont="0" applyFill="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ont="0" applyFill="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94" fontId="152" fillId="0" borderId="0">
      <alignment vertical="top"/>
    </xf>
    <xf numFmtId="224" fontId="153" fillId="0" borderId="0" applyFill="0" applyBorder="0" applyAlignment="0"/>
    <xf numFmtId="225" fontId="26" fillId="0" borderId="0" applyFill="0" applyBorder="0" applyAlignment="0"/>
    <xf numFmtId="225" fontId="26" fillId="0" borderId="0" applyFill="0" applyBorder="0" applyAlignment="0"/>
    <xf numFmtId="226" fontId="153" fillId="0" borderId="0" applyFill="0" applyBorder="0" applyAlignment="0"/>
    <xf numFmtId="227" fontId="153" fillId="0" borderId="0" applyFill="0" applyBorder="0" applyAlignment="0"/>
    <xf numFmtId="228" fontId="153"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4" fillId="128" borderId="38" applyNumberFormat="0" applyProtection="0"/>
    <xf numFmtId="172" fontId="134" fillId="59" borderId="26" applyNumberFormat="0" applyAlignment="0" applyProtection="0"/>
    <xf numFmtId="172" fontId="134" fillId="129" borderId="26" applyNumberFormat="0" applyAlignment="0" applyProtection="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 fillId="6" borderId="4" applyNumberFormat="0" applyAlignment="0" applyProtection="0"/>
    <xf numFmtId="172" fontId="155"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7" fillId="59" borderId="26" applyNumberFormat="0" applyAlignment="0" applyProtection="0"/>
    <xf numFmtId="0" fontId="157" fillId="59" borderId="26"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0" fontId="157" fillId="59" borderId="26"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7" fillId="59" borderId="26" applyNumberFormat="0" applyAlignment="0" applyProtection="0"/>
    <xf numFmtId="180" fontId="157" fillId="59" borderId="26" applyNumberFormat="0" applyAlignment="0" applyProtection="0"/>
    <xf numFmtId="180" fontId="157"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8" fillId="63" borderId="39" applyNumberFormat="0" applyAlignment="0" applyProtection="0"/>
    <xf numFmtId="172" fontId="102" fillId="0" borderId="0"/>
    <xf numFmtId="180" fontId="134" fillId="59" borderId="26" applyNumberFormat="0" applyAlignment="0" applyProtection="0"/>
    <xf numFmtId="180" fontId="134" fillId="59" borderId="26" applyNumberFormat="0" applyAlignment="0" applyProtection="0"/>
    <xf numFmtId="172" fontId="102" fillId="0" borderId="0"/>
    <xf numFmtId="172" fontId="156" fillId="123" borderId="26" applyNumberFormat="0" applyAlignment="0" applyProtection="0"/>
    <xf numFmtId="0" fontId="134" fillId="59" borderId="26" applyNumberFormat="0" applyAlignment="0" applyProtection="0"/>
    <xf numFmtId="180" fontId="134" fillId="59" borderId="26" applyNumberFormat="0" applyAlignment="0" applyProtection="0"/>
    <xf numFmtId="180"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02" fillId="0" borderId="0"/>
    <xf numFmtId="172"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8" fillId="63" borderId="39"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0" fontId="134" fillId="59" borderId="26" applyNumberFormat="0" applyAlignment="0" applyProtection="0"/>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60" fillId="6" borderId="4" applyNumberFormat="0" applyAlignment="0" applyProtection="0"/>
    <xf numFmtId="0" fontId="160" fillId="6" borderId="4"/>
    <xf numFmtId="0" fontId="160" fillId="6" borderId="4"/>
    <xf numFmtId="0" fontId="160" fillId="6" borderId="4"/>
    <xf numFmtId="0" fontId="160" fillId="6" borderId="4"/>
    <xf numFmtId="0" fontId="160" fillId="6" borderId="4"/>
    <xf numFmtId="0" fontId="160" fillId="6" borderId="4"/>
    <xf numFmtId="0" fontId="161" fillId="6" borderId="4"/>
    <xf numFmtId="0" fontId="161" fillId="6" borderId="4"/>
    <xf numFmtId="0" fontId="161"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0" fillId="6" borderId="4"/>
    <xf numFmtId="0" fontId="160" fillId="6" borderId="4"/>
    <xf numFmtId="0" fontId="160" fillId="6" borderId="4"/>
    <xf numFmtId="0" fontId="15" fillId="6" borderId="4" applyNumberFormat="0" applyAlignment="0" applyProtection="0"/>
    <xf numFmtId="0" fontId="157" fillId="129" borderId="26"/>
    <xf numFmtId="0" fontId="157" fillId="129" borderId="26"/>
    <xf numFmtId="0" fontId="157"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60" fillId="6" borderId="4" applyNumberFormat="0" applyAlignment="0" applyProtection="0"/>
    <xf numFmtId="0" fontId="160" fillId="6" borderId="4"/>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2" fillId="130" borderId="26"/>
    <xf numFmtId="0" fontId="162" fillId="130" borderId="26"/>
    <xf numFmtId="0" fontId="162" fillId="130" borderId="26"/>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26" fillId="0" borderId="0"/>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38" fillId="39"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0" fontId="164"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9" fontId="165" fillId="0" borderId="40" applyNumberFormat="0" applyFont="0" applyFill="0" applyAlignment="0" applyProtection="0"/>
    <xf numFmtId="0" fontId="42" fillId="0" borderId="41"/>
    <xf numFmtId="0" fontId="42" fillId="0" borderId="41"/>
    <xf numFmtId="0" fontId="166" fillId="0" borderId="42" applyNumberFormat="0" applyProtection="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9" fillId="7" borderId="7" applyNumberFormat="0" applyAlignment="0" applyProtection="0"/>
    <xf numFmtId="0" fontId="168" fillId="7" borderId="7" applyNumberFormat="0" applyAlignment="0" applyProtection="0"/>
    <xf numFmtId="0" fontId="168" fillId="7" borderId="7"/>
    <xf numFmtId="0" fontId="168" fillId="7" borderId="7"/>
    <xf numFmtId="0" fontId="168" fillId="7" borderId="7"/>
    <xf numFmtId="0" fontId="169" fillId="7" borderId="7"/>
    <xf numFmtId="0" fontId="169" fillId="7" borderId="7"/>
    <xf numFmtId="0" fontId="169" fillId="7" borderId="7"/>
    <xf numFmtId="0" fontId="17" fillId="7" borderId="7" applyNumberFormat="0" applyAlignment="0" applyProtection="0"/>
    <xf numFmtId="0" fontId="17" fillId="7" borderId="7"/>
    <xf numFmtId="0" fontId="17" fillId="7" borderId="7"/>
    <xf numFmtId="0" fontId="17" fillId="7" borderId="7"/>
    <xf numFmtId="0" fontId="168" fillId="7" borderId="7" applyNumberFormat="0" applyAlignment="0" applyProtection="0"/>
    <xf numFmtId="0" fontId="168" fillId="7" borderId="7"/>
    <xf numFmtId="0" fontId="168" fillId="7" borderId="7"/>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1" fillId="0" borderId="6" applyNumberFormat="0" applyFill="0" applyAlignment="0" applyProtection="0"/>
    <xf numFmtId="0" fontId="172" fillId="0" borderId="6" applyNumberFormat="0" applyFill="0" applyAlignment="0" applyProtection="0"/>
    <xf numFmtId="0" fontId="172" fillId="0" borderId="6"/>
    <xf numFmtId="0" fontId="172" fillId="0" borderId="6"/>
    <xf numFmtId="0" fontId="172" fillId="0" borderId="6"/>
    <xf numFmtId="0" fontId="172" fillId="0" borderId="6"/>
    <xf numFmtId="0" fontId="172" fillId="0" borderId="6"/>
    <xf numFmtId="0" fontId="172" fillId="0" borderId="6"/>
    <xf numFmtId="0" fontId="171" fillId="0" borderId="6"/>
    <xf numFmtId="0" fontId="171" fillId="0" borderId="6"/>
    <xf numFmtId="0" fontId="171"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2" fillId="0" borderId="6"/>
    <xf numFmtId="0" fontId="172" fillId="0" borderId="6"/>
    <xf numFmtId="0" fontId="172" fillId="0" borderId="6"/>
    <xf numFmtId="0" fontId="16" fillId="0" borderId="6" applyNumberFormat="0" applyFill="0" applyAlignment="0" applyProtection="0"/>
    <xf numFmtId="0" fontId="170" fillId="0" borderId="24"/>
    <xf numFmtId="0" fontId="170" fillId="0" borderId="24"/>
    <xf numFmtId="0" fontId="170"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2" fillId="0" borderId="6" applyNumberFormat="0" applyFill="0" applyAlignment="0" applyProtection="0"/>
    <xf numFmtId="0" fontId="172" fillId="0" borderId="6"/>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3" fillId="0" borderId="43"/>
    <xf numFmtId="0" fontId="173" fillId="0" borderId="43"/>
    <xf numFmtId="0" fontId="173" fillId="0" borderId="43"/>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172" fontId="102" fillId="0" borderId="0"/>
    <xf numFmtId="172" fontId="102" fillId="0" borderId="0"/>
    <xf numFmtId="172" fontId="138" fillId="131" borderId="20" applyNumberFormat="0" applyAlignment="0" applyProtection="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7" fillId="7" borderId="7" applyNumberFormat="0" applyAlignment="0" applyProtection="0"/>
    <xf numFmtId="172" fontId="138"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8" fillId="39" borderId="20" applyNumberFormat="0" applyAlignment="0" applyProtection="0"/>
    <xf numFmtId="0" fontId="138" fillId="39"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7" fillId="39" borderId="20" applyNumberFormat="0" applyAlignment="0" applyProtection="0"/>
    <xf numFmtId="180" fontId="167" fillId="39" borderId="20" applyNumberFormat="0" applyAlignment="0" applyProtection="0"/>
    <xf numFmtId="180" fontId="167"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5" fillId="0" borderId="0" applyNumberFormat="0" applyFill="0" applyBorder="0" applyAlignment="0" applyProtection="0"/>
    <xf numFmtId="172" fontId="102" fillId="0" borderId="0"/>
    <xf numFmtId="180" fontId="138" fillId="39" borderId="20" applyNumberFormat="0" applyAlignment="0" applyProtection="0"/>
    <xf numFmtId="180" fontId="138" fillId="39" borderId="20" applyNumberFormat="0" applyAlignment="0" applyProtection="0"/>
    <xf numFmtId="172" fontId="102" fillId="0" borderId="0"/>
    <xf numFmtId="172" fontId="174" fillId="106"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02" fillId="0" borderId="0"/>
    <xf numFmtId="172"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75" fillId="0" borderId="0" applyNumberFormat="0" applyFill="0" applyBorder="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229" fontId="116" fillId="0" borderId="0"/>
    <xf numFmtId="229" fontId="116" fillId="0" borderId="0"/>
    <xf numFmtId="191" fontId="116" fillId="0" borderId="0"/>
    <xf numFmtId="191" fontId="116" fillId="0" borderId="0"/>
    <xf numFmtId="180" fontId="116" fillId="0" borderId="0"/>
    <xf numFmtId="180" fontId="116" fillId="0" borderId="0"/>
    <xf numFmtId="229"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29" fontId="116" fillId="0" borderId="0"/>
    <xf numFmtId="180" fontId="116" fillId="0" borderId="0"/>
    <xf numFmtId="180" fontId="116" fillId="0" borderId="0"/>
    <xf numFmtId="172" fontId="177" fillId="0" borderId="0" applyNumberFormat="0" applyFill="0" applyBorder="0" applyAlignment="0" applyProtection="0"/>
    <xf numFmtId="194" fontId="178" fillId="0" borderId="0" applyNumberFormat="0" applyFill="0" applyBorder="0" applyProtection="0">
      <alignment horizontal="left"/>
      <protection locked="0"/>
    </xf>
    <xf numFmtId="172" fontId="179" fillId="0" borderId="44" applyNumberFormat="0" applyFill="0" applyAlignment="0" applyProtection="0"/>
    <xf numFmtId="172" fontId="180" fillId="0" borderId="22" applyNumberFormat="0" applyFill="0" applyAlignment="0" applyProtection="0"/>
    <xf numFmtId="172" fontId="181" fillId="0" borderId="45" applyNumberFormat="0" applyFill="0" applyAlignment="0" applyProtection="0"/>
    <xf numFmtId="172" fontId="181"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5" fillId="132" borderId="41">
      <alignment horizontal="center" vertical="center"/>
    </xf>
    <xf numFmtId="179"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58" borderId="41">
      <alignment horizontal="center" vertical="center"/>
    </xf>
    <xf numFmtId="172" fontId="185" fillId="58"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6" fillId="48" borderId="41">
      <alignment horizontal="left" vertical="center"/>
    </xf>
    <xf numFmtId="179"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7" borderId="41">
      <alignment horizontal="left" vertical="center"/>
    </xf>
    <xf numFmtId="172" fontId="186" fillId="47" borderId="41">
      <alignment horizontal="left" vertical="center"/>
    </xf>
    <xf numFmtId="179" fontId="186" fillId="48" borderId="47">
      <alignment vertical="center"/>
    </xf>
    <xf numFmtId="172" fontId="186" fillId="47"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7" borderId="47">
      <alignment vertical="center"/>
    </xf>
    <xf numFmtId="172" fontId="186" fillId="47" borderId="47">
      <alignment vertical="center"/>
    </xf>
    <xf numFmtId="172" fontId="186" fillId="47" borderId="47">
      <alignment vertical="center"/>
    </xf>
    <xf numFmtId="179" fontId="187" fillId="48" borderId="48">
      <alignment vertical="center"/>
    </xf>
    <xf numFmtId="172" fontId="187" fillId="47"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7" borderId="48">
      <alignment vertical="center"/>
    </xf>
    <xf numFmtId="172" fontId="187" fillId="47" borderId="48">
      <alignment vertical="center"/>
    </xf>
    <xf numFmtId="172" fontId="187" fillId="47" borderId="48">
      <alignment vertical="center"/>
    </xf>
    <xf numFmtId="179" fontId="186" fillId="48" borderId="41"/>
    <xf numFmtId="0" fontId="186" fillId="48" borderId="41">
      <alignment horizontal="left" indent="1"/>
    </xf>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xf numFmtId="172" fontId="186" fillId="48" borderId="41"/>
    <xf numFmtId="172" fontId="186" fillId="47" borderId="41"/>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97" fillId="48" borderId="46"/>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4" fillId="48" borderId="41">
      <alignment horizontal="left" vertical="center"/>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72" fontId="184" fillId="47"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indent="1"/>
    </xf>
    <xf numFmtId="0"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9" fontId="97" fillId="48" borderId="46"/>
    <xf numFmtId="172" fontId="97" fillId="48" borderId="46"/>
    <xf numFmtId="172" fontId="97" fillId="48" borderId="46"/>
    <xf numFmtId="172" fontId="97" fillId="47" borderId="46"/>
    <xf numFmtId="172" fontId="97" fillId="48" borderId="46"/>
    <xf numFmtId="172" fontId="97" fillId="47" borderId="46"/>
    <xf numFmtId="172" fontId="97" fillId="47" borderId="46"/>
    <xf numFmtId="172" fontId="97" fillId="48" borderId="46"/>
    <xf numFmtId="172" fontId="97" fillId="47" borderId="46"/>
    <xf numFmtId="172" fontId="97" fillId="48" borderId="46"/>
    <xf numFmtId="172" fontId="97" fillId="47" borderId="46"/>
    <xf numFmtId="172" fontId="97" fillId="47" borderId="46"/>
    <xf numFmtId="172" fontId="97" fillId="47" borderId="46"/>
    <xf numFmtId="172" fontId="97" fillId="48" borderId="46"/>
    <xf numFmtId="172" fontId="97" fillId="47" borderId="46"/>
    <xf numFmtId="172" fontId="97" fillId="47" borderId="46"/>
    <xf numFmtId="172" fontId="97" fillId="47" borderId="46"/>
    <xf numFmtId="172" fontId="97" fillId="47" borderId="46"/>
    <xf numFmtId="172" fontId="97" fillId="47" borderId="46"/>
    <xf numFmtId="172" fontId="97" fillId="47" borderId="46"/>
    <xf numFmtId="172" fontId="97" fillId="48" borderId="46"/>
    <xf numFmtId="179" fontId="185" fillId="122" borderId="41">
      <alignment horizontal="left" vertical="center"/>
    </xf>
    <xf numFmtId="0" fontId="189" fillId="135" borderId="49" applyNumberFormat="0" applyProtection="0">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59" borderId="41">
      <alignment horizontal="left" vertical="center"/>
    </xf>
    <xf numFmtId="172" fontId="185" fillId="48" borderId="41">
      <alignment horizontal="left" vertical="center" indent="1"/>
    </xf>
    <xf numFmtId="0" fontId="190" fillId="122" borderId="0">
      <alignment horizontal="center"/>
    </xf>
    <xf numFmtId="0" fontId="191" fillId="122" borderId="0">
      <alignment horizontal="center" vertical="center"/>
    </xf>
    <xf numFmtId="172" fontId="192" fillId="0" borderId="0" applyNumberFormat="0" applyFill="0" applyBorder="0" applyAlignment="0" applyProtection="0">
      <alignment vertical="top"/>
      <protection locked="0"/>
    </xf>
    <xf numFmtId="0" fontId="26" fillId="136" borderId="0">
      <alignment horizontal="center" wrapText="1"/>
    </xf>
    <xf numFmtId="0" fontId="193" fillId="122" borderId="0">
      <alignment horizontal="center"/>
    </xf>
    <xf numFmtId="49" fontId="194" fillId="0" borderId="11">
      <alignment horizontal="center" wrapText="1"/>
    </xf>
    <xf numFmtId="49" fontId="194" fillId="0" borderId="11">
      <alignment horizontal="center" wrapText="1"/>
    </xf>
    <xf numFmtId="49" fontId="194" fillId="0" borderId="11">
      <alignment horizontal="center" wrapText="1"/>
    </xf>
    <xf numFmtId="49" fontId="58" fillId="0" borderId="11">
      <alignment horizontal="center" wrapText="1"/>
    </xf>
    <xf numFmtId="49" fontId="58" fillId="0" borderId="11">
      <alignment horizontal="center" wrapText="1"/>
    </xf>
    <xf numFmtId="49" fontId="194" fillId="0" borderId="11">
      <alignment horizontal="center" wrapText="1"/>
    </xf>
    <xf numFmtId="49" fontId="194" fillId="0" borderId="11">
      <alignment horizontal="center" wrapText="1"/>
    </xf>
    <xf numFmtId="49" fontId="194" fillId="0" borderId="11">
      <alignment horizontal="center" wrapText="1"/>
    </xf>
    <xf numFmtId="49" fontId="195" fillId="0" borderId="50">
      <alignment horizontal="center" wrapText="1"/>
    </xf>
    <xf numFmtId="49" fontId="195" fillId="0" borderId="50">
      <alignment horizontal="center" wrapText="1"/>
    </xf>
    <xf numFmtId="49" fontId="195" fillId="0" borderId="10">
      <alignment horizontal="center" wrapText="1"/>
    </xf>
    <xf numFmtId="49" fontId="194" fillId="0" borderId="10">
      <alignment horizontal="center" wrapText="1"/>
    </xf>
    <xf numFmtId="49" fontId="194" fillId="0" borderId="10">
      <alignment horizontal="center" wrapText="1"/>
    </xf>
    <xf numFmtId="49" fontId="58" fillId="0" borderId="10">
      <alignment horizontal="center" wrapText="1"/>
    </xf>
    <xf numFmtId="49" fontId="58" fillId="0" borderId="10">
      <alignment horizontal="center" wrapText="1"/>
    </xf>
    <xf numFmtId="49" fontId="194" fillId="0" borderId="10">
      <alignment horizontal="center" wrapText="1"/>
    </xf>
    <xf numFmtId="49" fontId="194" fillId="0" borderId="10">
      <alignment horizontal="center" wrapText="1"/>
    </xf>
    <xf numFmtId="49" fontId="195" fillId="0" borderId="10">
      <alignment horizontal="center" wrapText="1"/>
    </xf>
    <xf numFmtId="167" fontId="196" fillId="0" borderId="0" applyBorder="0">
      <alignment horizontal="right"/>
    </xf>
    <xf numFmtId="167" fontId="196" fillId="0" borderId="11" applyAlignment="0">
      <alignment horizontal="right"/>
    </xf>
    <xf numFmtId="232" fontId="197" fillId="0" borderId="0"/>
    <xf numFmtId="0" fontId="198" fillId="0" borderId="0"/>
    <xf numFmtId="172" fontId="198"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165" fontId="53"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9" fillId="0" borderId="0">
      <alignment vertical="top"/>
    </xf>
    <xf numFmtId="0" fontId="200" fillId="0" borderId="0" applyFont="0" applyFill="0" applyBorder="0" applyAlignment="0" applyProtection="0">
      <alignment horizontal="right"/>
    </xf>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233" fontId="201" fillId="0" borderId="0" applyFont="0" applyFill="0" applyBorder="0" applyAlignment="0" applyProtection="0"/>
    <xf numFmtId="233" fontId="26" fillId="0" borderId="0" applyFont="0" applyFill="0" applyBorder="0" applyAlignment="0" applyProtection="0"/>
    <xf numFmtId="43" fontId="4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01"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172" fontId="102" fillId="0" borderId="0"/>
    <xf numFmtId="43" fontId="26" fillId="0" borderId="0" applyFont="0" applyFill="0" applyBorder="0" applyAlignment="0" applyProtection="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2"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02"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43" fontId="202"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3"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43" fontId="202"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172" fontId="102" fillId="0" borderId="0"/>
    <xf numFmtId="172" fontId="102" fillId="0" borderId="0"/>
    <xf numFmtId="172" fontId="102" fillId="0" borderId="0"/>
    <xf numFmtId="233" fontId="26" fillId="0" borderId="0" applyFont="0" applyFill="0" applyBorder="0" applyAlignment="0" applyProtection="0"/>
    <xf numFmtId="4"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02"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2"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2" fillId="0" borderId="0" applyFont="0" applyFill="0" applyBorder="0" applyAlignment="0" applyProtection="0"/>
    <xf numFmtId="172" fontId="102"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239" fontId="26" fillId="0" borderId="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47"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4"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4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43" fontId="4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43" fontId="202" fillId="0" borderId="0" applyFont="0" applyFill="0" applyBorder="0" applyAlignment="0" applyProtection="0"/>
    <xf numFmtId="43" fontId="47"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43" fontId="47"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43" fontId="47" fillId="0" borderId="0" applyFont="0" applyFill="0" applyBorder="0" applyAlignment="0" applyProtection="0"/>
    <xf numFmtId="43" fontId="4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4" fontId="26" fillId="0" borderId="0"/>
    <xf numFmtId="172" fontId="102" fillId="0" borderId="0"/>
    <xf numFmtId="43" fontId="4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2"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2"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7" fillId="0" borderId="0" applyFont="0" applyFill="0" applyBorder="0" applyAlignment="0" applyProtection="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43" fontId="47"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2" fillId="0" borderId="0"/>
    <xf numFmtId="172" fontId="102" fillId="0" borderId="0"/>
    <xf numFmtId="43" fontId="33"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2"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172" fontId="102" fillId="0" borderId="0"/>
    <xf numFmtId="172" fontId="102" fillId="0" borderId="0"/>
    <xf numFmtId="233" fontId="102"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43" fontId="26"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6" fillId="0" borderId="0" applyFont="0" applyFill="0" applyBorder="0" applyAlignment="0" applyProtection="0">
      <alignment vertical="top"/>
    </xf>
    <xf numFmtId="4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43" fontId="26"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06"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3" fontId="199" fillId="0" borderId="0" applyFill="0" applyBorder="0">
      <alignment horizontal="right" vertical="top"/>
    </xf>
    <xf numFmtId="168" fontId="152" fillId="0" borderId="0" applyFont="0" applyFill="0" applyBorder="0">
      <alignment horizontal="right" vertical="top"/>
    </xf>
    <xf numFmtId="170" fontId="207" fillId="0" borderId="0">
      <alignment horizontal="right" vertical="top"/>
    </xf>
    <xf numFmtId="170" fontId="199" fillId="0" borderId="0" applyFill="0" applyBorder="0">
      <alignment horizontal="right" vertical="top"/>
    </xf>
    <xf numFmtId="3" fontId="199" fillId="0" borderId="0" applyFill="0" applyBorder="0">
      <alignment horizontal="right" vertical="top"/>
    </xf>
    <xf numFmtId="168" fontId="152" fillId="0" borderId="0" applyFont="0" applyFill="0" applyBorder="0">
      <alignment horizontal="right" vertical="top"/>
    </xf>
    <xf numFmtId="245" fontId="85" fillId="0" borderId="0" applyFont="0" applyFill="0" applyBorder="0" applyAlignment="0" applyProtection="0">
      <alignment horizontal="right" vertical="top"/>
    </xf>
    <xf numFmtId="170" fontId="199" fillId="0" borderId="0">
      <alignment horizontal="right" vertical="top"/>
    </xf>
    <xf numFmtId="246" fontId="53" fillId="0" borderId="0"/>
    <xf numFmtId="246" fontId="53" fillId="0" borderId="0"/>
    <xf numFmtId="246" fontId="53" fillId="0" borderId="0"/>
    <xf numFmtId="246" fontId="53" fillId="0" borderId="0"/>
    <xf numFmtId="246" fontId="53" fillId="0" borderId="0"/>
    <xf numFmtId="246" fontId="53" fillId="0" borderId="0"/>
    <xf numFmtId="3" fontId="26" fillId="137" borderId="0" applyFont="0" applyFill="0" applyBorder="0" applyAlignment="0" applyProtection="0"/>
    <xf numFmtId="0" fontId="208" fillId="0" borderId="0"/>
    <xf numFmtId="0" fontId="58" fillId="0" borderId="0"/>
    <xf numFmtId="0" fontId="58" fillId="0" borderId="0"/>
    <xf numFmtId="0" fontId="58" fillId="0" borderId="0"/>
    <xf numFmtId="180" fontId="58" fillId="0" borderId="0"/>
    <xf numFmtId="180" fontId="58"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6" fillId="0" borderId="0"/>
    <xf numFmtId="3" fontId="46" fillId="0" borderId="0"/>
    <xf numFmtId="3" fontId="46" fillId="0" borderId="0"/>
    <xf numFmtId="3" fontId="46" fillId="0" borderId="0"/>
    <xf numFmtId="3" fontId="4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2"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5" fillId="0" borderId="0" applyFont="0" applyFill="0" applyBorder="0" applyAlignment="0" applyProtection="0"/>
    <xf numFmtId="0" fontId="208" fillId="0" borderId="0"/>
    <xf numFmtId="0" fontId="58" fillId="0" borderId="0"/>
    <xf numFmtId="172" fontId="209" fillId="0" borderId="0"/>
    <xf numFmtId="0" fontId="210" fillId="138" borderId="51" applyNumberFormat="0" applyFont="0" applyProtection="0"/>
    <xf numFmtId="0" fontId="5" fillId="8" borderId="8" applyNumberFormat="0" applyFont="0" applyAlignment="0" applyProtection="0"/>
    <xf numFmtId="172" fontId="211" fillId="0" borderId="0" applyNumberFormat="0" applyFont="0" applyFill="0" applyBorder="0" applyAlignment="0"/>
    <xf numFmtId="0" fontId="42" fillId="0" borderId="52">
      <alignment horizontal="right" vertical="top" wrapText="1"/>
    </xf>
    <xf numFmtId="0" fontId="212" fillId="0" borderId="53">
      <alignment horizontal="right" vertical="top" wrapText="1"/>
    </xf>
    <xf numFmtId="0" fontId="213" fillId="0" borderId="53">
      <alignment horizontal="right" vertical="top" wrapText="1"/>
    </xf>
    <xf numFmtId="0" fontId="212" fillId="0" borderId="53">
      <alignment horizontal="right" vertical="top" wrapText="1"/>
    </xf>
    <xf numFmtId="0" fontId="214" fillId="0" borderId="0" applyNumberFormat="0" applyAlignment="0">
      <alignment horizontal="left"/>
    </xf>
    <xf numFmtId="0" fontId="45" fillId="0" borderId="0" applyNumberFormat="0" applyAlignment="0"/>
    <xf numFmtId="0" fontId="45" fillId="38" borderId="54"/>
    <xf numFmtId="0" fontId="45" fillId="139" borderId="54"/>
    <xf numFmtId="194" fontId="215" fillId="0" borderId="0"/>
    <xf numFmtId="194" fontId="216" fillId="0" borderId="0"/>
    <xf numFmtId="179" fontId="198" fillId="0" borderId="0"/>
    <xf numFmtId="0" fontId="198" fillId="0" borderId="0"/>
    <xf numFmtId="179" fontId="198" fillId="0" borderId="0"/>
    <xf numFmtId="0" fontId="198" fillId="0" borderId="0"/>
    <xf numFmtId="247" fontId="217" fillId="0" borderId="41"/>
    <xf numFmtId="247" fontId="217" fillId="0" borderId="41"/>
    <xf numFmtId="225" fontId="26" fillId="0" borderId="0" applyFont="0" applyFill="0" applyBorder="0" applyAlignment="0" applyProtection="0"/>
    <xf numFmtId="225" fontId="26" fillId="0" borderId="0" applyFont="0" applyFill="0" applyBorder="0" applyAlignment="0" applyProtection="0"/>
    <xf numFmtId="172" fontId="102" fillId="0" borderId="0"/>
    <xf numFmtId="172" fontId="102" fillId="0" borderId="0"/>
    <xf numFmtId="0" fontId="200"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00"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6" fillId="0" borderId="0"/>
    <xf numFmtId="250" fontId="46" fillId="0" borderId="0"/>
    <xf numFmtId="249" fontId="45" fillId="0" borderId="0" applyFont="0" applyFill="0" applyBorder="0" applyAlignment="0" applyProtection="0"/>
    <xf numFmtId="250" fontId="46" fillId="0" borderId="0"/>
    <xf numFmtId="250" fontId="4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6" fillId="0" borderId="0"/>
    <xf numFmtId="254" fontId="46" fillId="0" borderId="0"/>
    <xf numFmtId="254" fontId="46" fillId="0" borderId="0"/>
    <xf numFmtId="254" fontId="46" fillId="0" borderId="0"/>
    <xf numFmtId="254" fontId="46" fillId="0" borderId="0"/>
    <xf numFmtId="254" fontId="46"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2" fillId="0" borderId="0"/>
    <xf numFmtId="257" fontId="46" fillId="0" borderId="0"/>
    <xf numFmtId="257" fontId="45" fillId="0" borderId="0"/>
    <xf numFmtId="257" fontId="46" fillId="0" borderId="0"/>
    <xf numFmtId="258" fontId="45" fillId="0" borderId="0"/>
    <xf numFmtId="164" fontId="46" fillId="0" borderId="0"/>
    <xf numFmtId="172" fontId="102" fillId="0" borderId="0"/>
    <xf numFmtId="0" fontId="218" fillId="58" borderId="26" applyNumberFormat="0" applyAlignment="0" applyProtection="0"/>
    <xf numFmtId="0" fontId="219" fillId="59" borderId="25" applyNumberFormat="0" applyAlignment="0" applyProtection="0"/>
    <xf numFmtId="0" fontId="126" fillId="40" borderId="0" applyNumberFormat="0" applyBorder="0" applyAlignment="0" applyProtection="0"/>
    <xf numFmtId="2"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195" fillId="0" borderId="0" applyNumberFormat="0">
      <alignment horizontal="right"/>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26" fillId="0" borderId="0" applyFont="0" applyFill="0" applyBorder="0" applyAlignment="0" applyProtection="0"/>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91" fontId="65" fillId="0" borderId="0">
      <protection locked="0"/>
    </xf>
    <xf numFmtId="0" fontId="65" fillId="0" borderId="0">
      <protection locked="0"/>
    </xf>
    <xf numFmtId="3" fontId="194" fillId="0" borderId="0">
      <alignment horizontal="right" vertical="center"/>
    </xf>
    <xf numFmtId="3" fontId="58" fillId="0" borderId="0">
      <alignment horizontal="right" vertical="center"/>
    </xf>
    <xf numFmtId="0" fontId="194" fillId="0" borderId="0" applyNumberFormat="0">
      <alignment horizontal="right" vertical="center"/>
    </xf>
    <xf numFmtId="0" fontId="58" fillId="0" borderId="0" applyNumberFormat="0">
      <alignment horizontal="right" vertical="center"/>
    </xf>
    <xf numFmtId="0" fontId="194" fillId="0" borderId="0" applyNumberFormat="0">
      <alignment horizontal="right" vertical="center"/>
    </xf>
    <xf numFmtId="0" fontId="194" fillId="0" borderId="0" applyNumberFormat="0">
      <alignment horizontal="center" vertical="center"/>
    </xf>
    <xf numFmtId="0" fontId="58" fillId="0" borderId="0" applyNumberFormat="0">
      <alignment horizontal="center" vertical="center"/>
    </xf>
    <xf numFmtId="0" fontId="194" fillId="0" borderId="0" applyNumberFormat="0">
      <alignment horizontal="center" vertical="center"/>
    </xf>
    <xf numFmtId="0" fontId="48"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2"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2" fillId="0" borderId="0"/>
    <xf numFmtId="191" fontId="26" fillId="0" borderId="0" applyFont="0" applyFill="0" applyBorder="0" applyAlignment="0" applyProtection="0"/>
    <xf numFmtId="0" fontId="46" fillId="0" borderId="0"/>
    <xf numFmtId="172" fontId="102" fillId="0" borderId="0"/>
    <xf numFmtId="0" fontId="46" fillId="0" borderId="0"/>
    <xf numFmtId="172" fontId="102" fillId="0" borderId="0"/>
    <xf numFmtId="172" fontId="102" fillId="0" borderId="0"/>
    <xf numFmtId="172" fontId="102" fillId="0" borderId="0"/>
    <xf numFmtId="172" fontId="102"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5"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2"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00" fillId="0" borderId="0" applyFont="0" applyFill="0" applyBorder="0" applyAlignment="0" applyProtection="0"/>
    <xf numFmtId="172" fontId="102" fillId="0" borderId="0"/>
    <xf numFmtId="14" fontId="56" fillId="0" borderId="0" applyFill="0" applyBorder="0" applyAlignment="0"/>
    <xf numFmtId="172" fontId="102"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5" fillId="0" borderId="0" applyFont="0" applyFill="0" applyBorder="0" applyAlignment="0" applyProtection="0"/>
    <xf numFmtId="172" fontId="102" fillId="0" borderId="0"/>
    <xf numFmtId="15" fontId="220" fillId="0" borderId="0"/>
    <xf numFmtId="261" fontId="45" fillId="0" borderId="0" applyFont="0" applyFill="0" applyBorder="0" applyAlignment="0" applyProtection="0"/>
    <xf numFmtId="262" fontId="46" fillId="0" borderId="55">
      <alignment vertical="center"/>
    </xf>
    <xf numFmtId="263"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263"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263" fontId="53" fillId="0" borderId="0"/>
    <xf numFmtId="180" fontId="53" fillId="0" borderId="0"/>
    <xf numFmtId="263" fontId="53" fillId="0" borderId="0"/>
    <xf numFmtId="172" fontId="102" fillId="0" borderId="0"/>
    <xf numFmtId="264" fontId="26" fillId="0" borderId="0" applyFont="0" applyFill="0" applyBorder="0" applyAlignment="0" applyProtection="0"/>
    <xf numFmtId="233" fontId="26" fillId="0" borderId="0" applyFont="0" applyFill="0" applyBorder="0" applyAlignment="0" applyProtection="0"/>
    <xf numFmtId="0" fontId="65" fillId="0" borderId="0">
      <protection locked="0"/>
    </xf>
    <xf numFmtId="167" fontId="221" fillId="0" borderId="0"/>
    <xf numFmtId="167" fontId="207" fillId="0" borderId="0"/>
    <xf numFmtId="4" fontId="120" fillId="0" borderId="0" applyFill="0" applyBorder="0" applyAlignment="0" applyProtection="0"/>
    <xf numFmtId="0" fontId="222" fillId="46" borderId="0" applyNumberFormat="0" applyBorder="0" applyAlignment="0" applyProtection="0"/>
    <xf numFmtId="167" fontId="53" fillId="0" borderId="0" applyBorder="0"/>
    <xf numFmtId="167" fontId="53" fillId="0" borderId="0" applyBorder="0"/>
    <xf numFmtId="167" fontId="53" fillId="0" borderId="33"/>
    <xf numFmtId="167" fontId="53" fillId="0" borderId="33"/>
    <xf numFmtId="0" fontId="200" fillId="0" borderId="56" applyNumberFormat="0" applyFont="0" applyFill="0" applyAlignment="0" applyProtection="0"/>
    <xf numFmtId="37" fontId="223" fillId="0" borderId="0"/>
    <xf numFmtId="172" fontId="102"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4" fillId="58" borderId="26" applyNumberFormat="0" applyAlignment="0" applyProtection="0"/>
    <xf numFmtId="172" fontId="225" fillId="39" borderId="20" applyNumberFormat="0" applyAlignment="0" applyProtection="0"/>
    <xf numFmtId="179"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9"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9"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0" fontId="228" fillId="0" borderId="0">
      <protection locked="0"/>
    </xf>
    <xf numFmtId="0" fontId="228" fillId="0" borderId="0">
      <protection locked="0"/>
    </xf>
    <xf numFmtId="0" fontId="229"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9" fillId="9" borderId="0" applyNumberFormat="0" applyBorder="0" applyAlignment="0" applyProtection="0"/>
    <xf numFmtId="0" fontId="110" fillId="9" borderId="0" applyNumberFormat="0" applyBorder="0" applyAlignment="0" applyProtection="0"/>
    <xf numFmtId="0" fontId="110" fillId="9" borderId="0"/>
    <xf numFmtId="0" fontId="110" fillId="9" borderId="0"/>
    <xf numFmtId="0" fontId="110" fillId="9" borderId="0"/>
    <xf numFmtId="0" fontId="110" fillId="9" borderId="0"/>
    <xf numFmtId="0" fontId="110" fillId="9" borderId="0"/>
    <xf numFmtId="0" fontId="110" fillId="9" borderId="0"/>
    <xf numFmtId="0" fontId="109" fillId="9" borderId="0"/>
    <xf numFmtId="0" fontId="109" fillId="9" borderId="0"/>
    <xf numFmtId="0" fontId="109"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10" fillId="9" borderId="0"/>
    <xf numFmtId="0" fontId="110" fillId="9" borderId="0"/>
    <xf numFmtId="0" fontId="110" fillId="9" borderId="0"/>
    <xf numFmtId="0" fontId="21" fillId="9" borderId="0" applyNumberFormat="0" applyBorder="0" applyAlignment="0" applyProtection="0"/>
    <xf numFmtId="0" fontId="106" fillId="100" borderId="0"/>
    <xf numFmtId="0" fontId="106" fillId="100" borderId="0"/>
    <xf numFmtId="0" fontId="106"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10" fillId="9" borderId="0" applyNumberFormat="0" applyBorder="0" applyAlignment="0" applyProtection="0"/>
    <xf numFmtId="0" fontId="110" fillId="9"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06" fillId="145" borderId="0"/>
    <xf numFmtId="0" fontId="106" fillId="145" borderId="0"/>
    <xf numFmtId="0" fontId="106" fillId="145"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9" fillId="13" borderId="0" applyNumberFormat="0" applyBorder="0" applyAlignment="0" applyProtection="0"/>
    <xf numFmtId="0" fontId="110" fillId="13" borderId="0" applyNumberFormat="0" applyBorder="0" applyAlignment="0" applyProtection="0"/>
    <xf numFmtId="0" fontId="110" fillId="13" borderId="0"/>
    <xf numFmtId="0" fontId="110" fillId="13" borderId="0"/>
    <xf numFmtId="0" fontId="110" fillId="13" borderId="0"/>
    <xf numFmtId="0" fontId="110" fillId="13" borderId="0"/>
    <xf numFmtId="0" fontId="110" fillId="13" borderId="0"/>
    <xf numFmtId="0" fontId="110" fillId="13" borderId="0"/>
    <xf numFmtId="0" fontId="109" fillId="13" borderId="0"/>
    <xf numFmtId="0" fontId="109" fillId="13" borderId="0"/>
    <xf numFmtId="0" fontId="109"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10" fillId="13" borderId="0"/>
    <xf numFmtId="0" fontId="110" fillId="13" borderId="0"/>
    <xf numFmtId="0" fontId="110" fillId="13" borderId="0"/>
    <xf numFmtId="0" fontId="21" fillId="13" borderId="0" applyNumberFormat="0" applyBorder="0" applyAlignment="0" applyProtection="0"/>
    <xf numFmtId="0" fontId="106" fillId="107" borderId="0"/>
    <xf numFmtId="0" fontId="106" fillId="107" borderId="0"/>
    <xf numFmtId="0" fontId="106"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10" fillId="13" borderId="0" applyNumberFormat="0" applyBorder="0" applyAlignment="0" applyProtection="0"/>
    <xf numFmtId="0" fontId="110" fillId="13"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06" fillId="92" borderId="0"/>
    <xf numFmtId="0" fontId="106" fillId="92" borderId="0"/>
    <xf numFmtId="0" fontId="106" fillId="92"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9" fillId="17" borderId="0" applyNumberFormat="0" applyBorder="0" applyAlignment="0" applyProtection="0"/>
    <xf numFmtId="0" fontId="110" fillId="17" borderId="0" applyNumberFormat="0" applyBorder="0" applyAlignment="0" applyProtection="0"/>
    <xf numFmtId="0" fontId="110" fillId="17" borderId="0"/>
    <xf numFmtId="0" fontId="110" fillId="17" borderId="0"/>
    <xf numFmtId="0" fontId="110" fillId="17" borderId="0"/>
    <xf numFmtId="0" fontId="110" fillId="17" borderId="0"/>
    <xf numFmtId="0" fontId="110" fillId="17" borderId="0"/>
    <xf numFmtId="0" fontId="110" fillId="17" borderId="0"/>
    <xf numFmtId="0" fontId="109" fillId="17" borderId="0"/>
    <xf numFmtId="0" fontId="109" fillId="17" borderId="0"/>
    <xf numFmtId="0" fontId="109"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10" fillId="17" borderId="0"/>
    <xf numFmtId="0" fontId="110" fillId="17" borderId="0"/>
    <xf numFmtId="0" fontId="110" fillId="17" borderId="0"/>
    <xf numFmtId="0" fontId="21" fillId="17" borderId="0" applyNumberFormat="0" applyBorder="0" applyAlignment="0" applyProtection="0"/>
    <xf numFmtId="0" fontId="106" fillId="113" borderId="0"/>
    <xf numFmtId="0" fontId="106" fillId="113" borderId="0"/>
    <xf numFmtId="0" fontId="106"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10" fillId="17" borderId="0" applyNumberFormat="0" applyBorder="0" applyAlignment="0" applyProtection="0"/>
    <xf numFmtId="0" fontId="110" fillId="17"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06" fillId="93" borderId="0"/>
    <xf numFmtId="0" fontId="106" fillId="93" borderId="0"/>
    <xf numFmtId="0" fontId="106" fillId="93"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1" borderId="0" applyNumberFormat="0" applyBorder="0" applyAlignment="0" applyProtection="0"/>
    <xf numFmtId="0" fontId="110" fillId="21" borderId="0" applyNumberFormat="0" applyBorder="0" applyAlignment="0" applyProtection="0"/>
    <xf numFmtId="0" fontId="110" fillId="21" borderId="0"/>
    <xf numFmtId="0" fontId="110" fillId="21" borderId="0"/>
    <xf numFmtId="0" fontId="110" fillId="21" borderId="0"/>
    <xf numFmtId="0" fontId="110" fillId="21" borderId="0"/>
    <xf numFmtId="0" fontId="110" fillId="21" borderId="0"/>
    <xf numFmtId="0" fontId="110" fillId="21" borderId="0"/>
    <xf numFmtId="0" fontId="109" fillId="21" borderId="0"/>
    <xf numFmtId="0" fontId="109" fillId="21" borderId="0"/>
    <xf numFmtId="0" fontId="109"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10" fillId="21" borderId="0"/>
    <xf numFmtId="0" fontId="110" fillId="21" borderId="0"/>
    <xf numFmtId="0" fontId="110" fillId="21" borderId="0"/>
    <xf numFmtId="0" fontId="21" fillId="21" borderId="0" applyNumberFormat="0" applyBorder="0" applyAlignment="0" applyProtection="0"/>
    <xf numFmtId="0" fontId="106" fillId="87" borderId="0"/>
    <xf numFmtId="0" fontId="106" fillId="87" borderId="0"/>
    <xf numFmtId="0" fontId="106"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10" fillId="21" borderId="0" applyNumberFormat="0" applyBorder="0" applyAlignment="0" applyProtection="0"/>
    <xf numFmtId="0" fontId="110" fillId="21"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06" fillId="146" borderId="0"/>
    <xf numFmtId="0" fontId="106" fillId="146" borderId="0"/>
    <xf numFmtId="0" fontId="106" fillId="146"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9" fillId="25" borderId="0" applyNumberFormat="0" applyBorder="0" applyAlignment="0" applyProtection="0"/>
    <xf numFmtId="0" fontId="110" fillId="25" borderId="0" applyNumberFormat="0" applyBorder="0" applyAlignment="0" applyProtection="0"/>
    <xf numFmtId="0" fontId="110" fillId="25" borderId="0"/>
    <xf numFmtId="0" fontId="110" fillId="25" borderId="0"/>
    <xf numFmtId="0" fontId="110" fillId="25" borderId="0"/>
    <xf numFmtId="0" fontId="109" fillId="25" borderId="0"/>
    <xf numFmtId="0" fontId="109" fillId="25" borderId="0"/>
    <xf numFmtId="0" fontId="109" fillId="25" borderId="0"/>
    <xf numFmtId="0" fontId="21" fillId="25" borderId="0" applyNumberFormat="0" applyBorder="0" applyAlignment="0" applyProtection="0"/>
    <xf numFmtId="0" fontId="21" fillId="25" borderId="0"/>
    <xf numFmtId="0" fontId="21" fillId="25" borderId="0"/>
    <xf numFmtId="0" fontId="21" fillId="25" borderId="0"/>
    <xf numFmtId="0" fontId="110" fillId="25" borderId="0" applyNumberFormat="0" applyBorder="0" applyAlignment="0" applyProtection="0"/>
    <xf numFmtId="0" fontId="110" fillId="25" borderId="0"/>
    <xf numFmtId="0" fontId="110" fillId="25"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9" fillId="29" borderId="0" applyNumberFormat="0" applyBorder="0" applyAlignment="0" applyProtection="0"/>
    <xf numFmtId="0" fontId="110" fillId="29" borderId="0" applyNumberFormat="0" applyBorder="0" applyAlignment="0" applyProtection="0"/>
    <xf numFmtId="0" fontId="110" fillId="29" borderId="0"/>
    <xf numFmtId="0" fontId="110" fillId="29" borderId="0"/>
    <xf numFmtId="0" fontId="110" fillId="29" borderId="0"/>
    <xf numFmtId="0" fontId="110" fillId="29" borderId="0"/>
    <xf numFmtId="0" fontId="110" fillId="29" borderId="0"/>
    <xf numFmtId="0" fontId="110" fillId="29" borderId="0"/>
    <xf numFmtId="0" fontId="109" fillId="29" borderId="0"/>
    <xf numFmtId="0" fontId="109" fillId="29" borderId="0"/>
    <xf numFmtId="0" fontId="109"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10" fillId="29" borderId="0"/>
    <xf numFmtId="0" fontId="110" fillId="29" borderId="0"/>
    <xf numFmtId="0" fontId="110" fillId="29" borderId="0"/>
    <xf numFmtId="0" fontId="21" fillId="29" borderId="0" applyNumberFormat="0" applyBorder="0" applyAlignment="0" applyProtection="0"/>
    <xf numFmtId="0" fontId="106" fillId="119" borderId="0"/>
    <xf numFmtId="0" fontId="106" fillId="119" borderId="0"/>
    <xf numFmtId="0" fontId="106"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10" fillId="29" borderId="0" applyNumberFormat="0" applyBorder="0" applyAlignment="0" applyProtection="0"/>
    <xf numFmtId="0" fontId="110" fillId="29"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06" fillId="107" borderId="0"/>
    <xf numFmtId="0" fontId="106" fillId="107" borderId="0"/>
    <xf numFmtId="0" fontId="106" fillId="107"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95" fillId="101"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30" fillId="0" borderId="0" applyNumberFormat="0" applyAlignment="0">
      <alignment horizontal="left"/>
    </xf>
    <xf numFmtId="269" fontId="26" fillId="0" borderId="0">
      <protection locked="0"/>
    </xf>
    <xf numFmtId="0" fontId="231" fillId="58" borderId="26" applyNumberFormat="0" applyAlignment="0" applyProtection="0"/>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3" fillId="5" borderId="4" applyNumberFormat="0" applyAlignment="0" applyProtection="0"/>
    <xf numFmtId="0" fontId="233" fillId="5" borderId="4"/>
    <xf numFmtId="0" fontId="233" fillId="5" borderId="4"/>
    <xf numFmtId="0" fontId="233" fillId="5" borderId="4"/>
    <xf numFmtId="0" fontId="233" fillId="5" borderId="4"/>
    <xf numFmtId="0" fontId="233" fillId="5" borderId="4"/>
    <xf numFmtId="0" fontId="233" fillId="5" borderId="4"/>
    <xf numFmtId="0" fontId="234" fillId="5" borderId="4"/>
    <xf numFmtId="0" fontId="234" fillId="5" borderId="4"/>
    <xf numFmtId="0" fontId="234"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3" fillId="5" borderId="4"/>
    <xf numFmtId="0" fontId="233" fillId="5" borderId="4"/>
    <xf numFmtId="0" fontId="233" fillId="5" borderId="4"/>
    <xf numFmtId="0" fontId="13" fillId="5" borderId="4" applyNumberFormat="0" applyAlignment="0" applyProtection="0"/>
    <xf numFmtId="0" fontId="232" fillId="68" borderId="26"/>
    <xf numFmtId="0" fontId="232" fillId="68" borderId="26"/>
    <xf numFmtId="0" fontId="232"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3" fillId="5" borderId="4" applyNumberFormat="0" applyAlignment="0" applyProtection="0"/>
    <xf numFmtId="0" fontId="233" fillId="5" borderId="4"/>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2" fillId="147" borderId="26"/>
    <xf numFmtId="0" fontId="232" fillId="147" borderId="26"/>
    <xf numFmtId="0" fontId="232" fillId="147" borderId="26"/>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5" fillId="57" borderId="38" applyNumberFormat="0" applyProtection="0"/>
    <xf numFmtId="172" fontId="231" fillId="58" borderId="26" applyNumberFormat="0" applyAlignment="0" applyProtection="0"/>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0" fontId="236" fillId="0" borderId="57" applyNumberFormat="0" applyFill="0" applyAlignment="0" applyProtection="0"/>
    <xf numFmtId="0" fontId="237" fillId="0" borderId="0" applyNumberFormat="0" applyFill="0" applyBorder="0" applyAlignment="0" applyProtection="0"/>
    <xf numFmtId="0" fontId="238" fillId="48" borderId="35">
      <protection locked="0"/>
    </xf>
    <xf numFmtId="0" fontId="26" fillId="48" borderId="41"/>
    <xf numFmtId="0" fontId="26" fillId="122" borderId="0"/>
    <xf numFmtId="0" fontId="53" fillId="0" borderId="0"/>
    <xf numFmtId="0" fontId="53" fillId="0" borderId="0"/>
    <xf numFmtId="180" fontId="53" fillId="0" borderId="0"/>
    <xf numFmtId="180" fontId="53" fillId="0" borderId="0"/>
    <xf numFmtId="0" fontId="56" fillId="0" borderId="0">
      <alignment vertical="top"/>
    </xf>
    <xf numFmtId="249" fontId="239"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3" fillId="0" borderId="0" applyFont="0" applyFill="0" applyBorder="0" applyAlignment="0" applyProtection="0"/>
    <xf numFmtId="272" fontId="26" fillId="0" borderId="0"/>
    <xf numFmtId="272" fontId="26" fillId="0" borderId="0"/>
    <xf numFmtId="180" fontId="53" fillId="0" borderId="0" applyFont="0" applyFill="0" applyBorder="0" applyAlignment="0" applyProtection="0"/>
    <xf numFmtId="272" fontId="26" fillId="0" borderId="0"/>
    <xf numFmtId="272" fontId="26" fillId="0" borderId="0"/>
    <xf numFmtId="172" fontId="45" fillId="0" borderId="0" applyFont="0" applyFill="0" applyBorder="0" applyAlignment="0" applyProtection="0"/>
    <xf numFmtId="274" fontId="46" fillId="0" borderId="0"/>
    <xf numFmtId="274" fontId="46" fillId="0" borderId="0"/>
    <xf numFmtId="172" fontId="26" fillId="0" borderId="0" applyFont="0" applyFill="0" applyBorder="0" applyAlignment="0" applyProtection="0"/>
    <xf numFmtId="172" fontId="42"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72" fontId="102"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3"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272" fontId="53" fillId="0" borderId="0" applyFont="0" applyFill="0" applyBorder="0" applyAlignment="0" applyProtection="0"/>
    <xf numFmtId="272" fontId="53"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7" fillId="0" borderId="0"/>
    <xf numFmtId="194" fontId="57" fillId="0" borderId="0"/>
    <xf numFmtId="194" fontId="240" fillId="0" borderId="0"/>
    <xf numFmtId="194" fontId="57" fillId="0" borderId="0"/>
    <xf numFmtId="194" fontId="57" fillId="0" borderId="0"/>
    <xf numFmtId="172" fontId="102" fillId="0" borderId="0"/>
    <xf numFmtId="172" fontId="241" fillId="0" borderId="0" applyNumberFormat="0" applyFill="0" applyBorder="0" applyAlignment="0" applyProtection="0"/>
    <xf numFmtId="191"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42"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172" fontId="102" fillId="0" borderId="0"/>
    <xf numFmtId="191"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0"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102" fillId="0" borderId="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241" fillId="0" borderId="0" applyNumberFormat="0" applyFill="0" applyBorder="0" applyAlignment="0" applyProtection="0"/>
    <xf numFmtId="172" fontId="102" fillId="0" borderId="0"/>
    <xf numFmtId="172" fontId="102" fillId="0" borderId="0"/>
    <xf numFmtId="172"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275" fontId="46" fillId="0" borderId="0" applyFont="0" applyFill="0" applyBorder="0" applyAlignment="0" applyProtection="0"/>
    <xf numFmtId="276" fontId="244" fillId="0" borderId="0" applyFont="0" applyFill="0" applyBorder="0" applyAlignment="0" applyProtection="0"/>
    <xf numFmtId="172" fontId="26" fillId="0" borderId="0"/>
    <xf numFmtId="179" fontId="45" fillId="0" borderId="0">
      <alignment vertical="center"/>
    </xf>
    <xf numFmtId="0" fontId="245" fillId="0" borderId="0" applyProtection="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0"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2" fillId="0" borderId="0" applyProtection="0"/>
    <xf numFmtId="0" fontId="247"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26" fillId="0" borderId="0" applyProtection="0"/>
    <xf numFmtId="0" fontId="223"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26" fillId="0" borderId="0" applyProtection="0"/>
    <xf numFmtId="172" fontId="26" fillId="0" borderId="0" applyProtection="0"/>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0"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149" fillId="0" borderId="0">
      <protection locked="0"/>
    </xf>
    <xf numFmtId="191" fontId="65" fillId="0" borderId="0">
      <protection locked="0"/>
    </xf>
    <xf numFmtId="180" fontId="65" fillId="0" borderId="0">
      <protection locked="0"/>
    </xf>
    <xf numFmtId="180" fontId="65" fillId="0" borderId="0">
      <protection locked="0"/>
    </xf>
    <xf numFmtId="172" fontId="149" fillId="0" borderId="0">
      <protection locked="0"/>
    </xf>
    <xf numFmtId="179" fontId="46" fillId="0" borderId="0"/>
    <xf numFmtId="172" fontId="46" fillId="0" borderId="0"/>
    <xf numFmtId="172" fontId="46" fillId="0" borderId="0"/>
    <xf numFmtId="191" fontId="46" fillId="0" borderId="0"/>
    <xf numFmtId="180" fontId="46" fillId="0" borderId="0"/>
    <xf numFmtId="180" fontId="46" fillId="0" borderId="0"/>
    <xf numFmtId="0" fontId="46" fillId="0" borderId="0"/>
    <xf numFmtId="180" fontId="46" fillId="0" borderId="0"/>
    <xf numFmtId="180" fontId="46" fillId="0" borderId="0"/>
    <xf numFmtId="172" fontId="46" fillId="0" borderId="0"/>
    <xf numFmtId="172" fontId="46" fillId="0" borderId="0"/>
    <xf numFmtId="180" fontId="46" fillId="0" borderId="0"/>
    <xf numFmtId="180" fontId="46" fillId="0" borderId="0"/>
    <xf numFmtId="191" fontId="46" fillId="0" borderId="0"/>
    <xf numFmtId="191" fontId="46" fillId="0" borderId="0"/>
    <xf numFmtId="180" fontId="46" fillId="0" borderId="0"/>
    <xf numFmtId="180" fontId="46" fillId="0" borderId="0"/>
    <xf numFmtId="180" fontId="46" fillId="0" borderId="0"/>
    <xf numFmtId="191" fontId="46" fillId="0" borderId="0"/>
    <xf numFmtId="180" fontId="46" fillId="0" borderId="0"/>
    <xf numFmtId="180" fontId="46" fillId="0" borderId="0"/>
    <xf numFmtId="278" fontId="26" fillId="0" borderId="0" applyFont="0" applyFill="0" applyBorder="0">
      <alignment horizontal="left"/>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0" fontId="248" fillId="0" borderId="0"/>
    <xf numFmtId="1" fontId="249" fillId="148" borderId="58" applyNumberFormat="0" applyBorder="0" applyAlignment="0">
      <alignment horizontal="centerContinuous" vertical="center"/>
      <protection locked="0"/>
    </xf>
    <xf numFmtId="172" fontId="250" fillId="0" borderId="0" applyNumberFormat="0" applyFill="0" applyBorder="0" applyAlignment="0" applyProtection="0"/>
    <xf numFmtId="279" fontId="65" fillId="0" borderId="0">
      <protection locked="0"/>
    </xf>
    <xf numFmtId="279" fontId="65" fillId="0" borderId="0">
      <protection locked="0"/>
    </xf>
    <xf numFmtId="279" fontId="65" fillId="0" borderId="0">
      <protection locked="0"/>
    </xf>
    <xf numFmtId="0" fontId="65" fillId="0" borderId="0">
      <protection locked="0"/>
    </xf>
    <xf numFmtId="3" fontId="165" fillId="0" borderId="0" applyFont="0" applyFill="0" applyBorder="0" applyAlignment="0" applyProtection="0"/>
    <xf numFmtId="3" fontId="251" fillId="0" borderId="0"/>
    <xf numFmtId="3" fontId="53" fillId="0" borderId="0" applyFont="0" applyFill="0" applyBorder="0" applyAlignment="0" applyProtection="0">
      <alignment vertical="top"/>
    </xf>
    <xf numFmtId="3" fontId="165" fillId="0" borderId="0" applyFont="0" applyFill="0" applyBorder="0" applyAlignment="0" applyProtection="0"/>
    <xf numFmtId="3" fontId="53" fillId="0" borderId="0" applyFont="0" applyFill="0" applyBorder="0" applyAlignment="0" applyProtection="0">
      <alignment vertical="top"/>
    </xf>
    <xf numFmtId="3" fontId="53" fillId="0" borderId="0" applyFont="0" applyFill="0" applyBorder="0" applyAlignment="0" applyProtection="0">
      <alignment vertical="top"/>
    </xf>
    <xf numFmtId="172" fontId="102" fillId="0" borderId="0"/>
    <xf numFmtId="172" fontId="102" fillId="0" borderId="0"/>
    <xf numFmtId="2" fontId="26" fillId="137" borderId="0" applyFont="0" applyFill="0" applyBorder="0" applyAlignment="0" applyProtection="0"/>
    <xf numFmtId="1" fontId="252" fillId="0" borderId="0" applyFont="0" applyFill="0" applyBorder="0" applyAlignment="0" applyProtection="0"/>
    <xf numFmtId="167" fontId="252" fillId="0" borderId="0" applyFont="0" applyFill="0" applyBorder="0" applyAlignment="0" applyProtection="0"/>
    <xf numFmtId="2" fontId="252" fillId="0" borderId="0" applyFont="0" applyFill="0" applyBorder="0" applyAlignment="0" applyProtection="0"/>
    <xf numFmtId="172" fontId="102"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6" fillId="0" borderId="0"/>
    <xf numFmtId="2" fontId="46" fillId="0" borderId="0"/>
    <xf numFmtId="2" fontId="46" fillId="0" borderId="0"/>
    <xf numFmtId="2" fontId="46" fillId="0" borderId="0"/>
    <xf numFmtId="2" fontId="46" fillId="0" borderId="0"/>
    <xf numFmtId="2" fontId="4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5"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3" fillId="0" borderId="0"/>
    <xf numFmtId="0" fontId="223" fillId="0" borderId="0"/>
    <xf numFmtId="191" fontId="223" fillId="0" borderId="0"/>
    <xf numFmtId="191" fontId="223" fillId="0" borderId="0"/>
    <xf numFmtId="180" fontId="223" fillId="0" borderId="0"/>
    <xf numFmtId="180" fontId="223" fillId="0" borderId="0"/>
    <xf numFmtId="0" fontId="223" fillId="0" borderId="0"/>
    <xf numFmtId="180" fontId="223" fillId="0" borderId="0"/>
    <xf numFmtId="180" fontId="223" fillId="0" borderId="0"/>
    <xf numFmtId="172" fontId="223" fillId="0" borderId="0"/>
    <xf numFmtId="172" fontId="223" fillId="0" borderId="0"/>
    <xf numFmtId="180" fontId="223" fillId="0" borderId="0"/>
    <xf numFmtId="180" fontId="223" fillId="0" borderId="0"/>
    <xf numFmtId="191" fontId="223" fillId="0" borderId="0"/>
    <xf numFmtId="191" fontId="223" fillId="0" borderId="0"/>
    <xf numFmtId="180" fontId="223" fillId="0" borderId="0"/>
    <xf numFmtId="180" fontId="223" fillId="0" borderId="0"/>
    <xf numFmtId="191" fontId="223" fillId="0" borderId="0"/>
    <xf numFmtId="191" fontId="223" fillId="0" borderId="0"/>
    <xf numFmtId="0" fontId="223" fillId="0" borderId="0"/>
    <xf numFmtId="180" fontId="223" fillId="0" borderId="0"/>
    <xf numFmtId="180" fontId="223" fillId="0" borderId="0"/>
    <xf numFmtId="0" fontId="57" fillId="0" borderId="0"/>
    <xf numFmtId="0" fontId="223" fillId="0" borderId="0"/>
    <xf numFmtId="0" fontId="58" fillId="0" borderId="0"/>
    <xf numFmtId="0" fontId="58" fillId="0" borderId="0"/>
    <xf numFmtId="180" fontId="58" fillId="0" borderId="0"/>
    <xf numFmtId="180" fontId="58" fillId="0" borderId="0"/>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148" fillId="0" borderId="0">
      <protection locked="0"/>
    </xf>
    <xf numFmtId="279" fontId="65" fillId="0" borderId="0">
      <protection locked="0"/>
    </xf>
    <xf numFmtId="279" fontId="65" fillId="0" borderId="0">
      <protection locked="0"/>
    </xf>
    <xf numFmtId="2" fontId="26" fillId="0" borderId="0" applyFont="0" applyFill="0" applyBorder="0" applyAlignment="0" applyProtection="0"/>
    <xf numFmtId="279" fontId="148" fillId="0" borderId="0">
      <protection locked="0"/>
    </xf>
    <xf numFmtId="279" fontId="148"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172" fontId="26" fillId="0" borderId="0"/>
    <xf numFmtId="0" fontId="253" fillId="0" borderId="0" applyFill="0" applyBorder="0" applyProtection="0">
      <alignment horizontal="left"/>
    </xf>
    <xf numFmtId="0" fontId="241" fillId="0" borderId="0" applyNumberFormat="0" applyFill="0" applyBorder="0" applyAlignment="0" applyProtection="0"/>
    <xf numFmtId="0" fontId="254" fillId="122" borderId="41">
      <alignment horizontal="left"/>
    </xf>
    <xf numFmtId="168" fontId="255" fillId="0" borderId="0" applyProtection="0"/>
    <xf numFmtId="168" fontId="129" fillId="0" borderId="0" applyProtection="0"/>
    <xf numFmtId="168" fontId="256" fillId="0" borderId="0" applyProtection="0"/>
    <xf numFmtId="0" fontId="257" fillId="0" borderId="0"/>
    <xf numFmtId="0" fontId="35" fillId="0" borderId="0"/>
    <xf numFmtId="0" fontId="42" fillId="0" borderId="59"/>
    <xf numFmtId="0" fontId="42" fillId="0" borderId="59"/>
    <xf numFmtId="0" fontId="42" fillId="0" borderId="59"/>
    <xf numFmtId="0" fontId="42" fillId="0" borderId="59"/>
    <xf numFmtId="172" fontId="211" fillId="0" borderId="0">
      <alignment horizontal="centerContinuous"/>
    </xf>
    <xf numFmtId="0" fontId="93" fillId="122" borderId="0">
      <alignment horizontal="left"/>
    </xf>
    <xf numFmtId="0" fontId="45" fillId="0" borderId="0" applyNumberFormat="0">
      <protection locked="0"/>
    </xf>
    <xf numFmtId="172" fontId="102" fillId="0" borderId="0"/>
    <xf numFmtId="172" fontId="102" fillId="0" borderId="0"/>
    <xf numFmtId="0" fontId="146" fillId="46" borderId="0" applyNumberFormat="0" applyBorder="0" applyAlignment="0" applyProtection="0"/>
    <xf numFmtId="172" fontId="146" fillId="65" borderId="0" applyNumberFormat="0" applyBorder="0" applyAlignment="0" applyProtection="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 fillId="2"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6" fillId="46" borderId="0" applyNumberFormat="0" applyBorder="0" applyAlignment="0" applyProtection="0"/>
    <xf numFmtId="0" fontId="146" fillId="46"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3" fillId="46" borderId="0" applyNumberFormat="0" applyBorder="0" applyAlignment="0" applyProtection="0"/>
    <xf numFmtId="180" fontId="143" fillId="46" borderId="0" applyNumberFormat="0" applyBorder="0" applyAlignment="0" applyProtection="0"/>
    <xf numFmtId="180" fontId="143"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9" fillId="149" borderId="0" applyNumberFormat="0" applyBorder="0" applyAlignment="0" applyProtection="0"/>
    <xf numFmtId="172" fontId="102" fillId="0" borderId="0"/>
    <xf numFmtId="180" fontId="146" fillId="46" borderId="0" applyNumberFormat="0" applyBorder="0" applyAlignment="0" applyProtection="0"/>
    <xf numFmtId="180" fontId="146" fillId="46" borderId="0" applyNumberFormat="0" applyBorder="0" applyAlignment="0" applyProtection="0"/>
    <xf numFmtId="172" fontId="102" fillId="0" borderId="0"/>
    <xf numFmtId="172" fontId="258" fillId="149"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259" fillId="149"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37" fontId="53" fillId="0" borderId="0" applyNumberFormat="0" applyFont="0" applyFill="0"/>
    <xf numFmtId="37" fontId="53" fillId="0" borderId="0" applyNumberFormat="0" applyFont="0" applyFill="0"/>
    <xf numFmtId="38" fontId="42" fillId="122" borderId="0" applyNumberFormat="0" applyBorder="0" applyAlignment="0" applyProtection="0"/>
    <xf numFmtId="38" fontId="42" fillId="122" borderId="0" applyNumberFormat="0" applyBorder="0" applyAlignment="0" applyProtection="0"/>
    <xf numFmtId="172" fontId="102" fillId="0" borderId="0"/>
    <xf numFmtId="38" fontId="42" fillId="122" borderId="0" applyNumberFormat="0" applyBorder="0" applyAlignment="0" applyProtection="0"/>
    <xf numFmtId="0" fontId="261" fillId="150" borderId="0">
      <alignment horizontal="right" vertical="top" textRotation="90" wrapText="1"/>
    </xf>
    <xf numFmtId="172" fontId="116" fillId="151" borderId="29" applyAlignment="0" applyProtection="0"/>
    <xf numFmtId="0" fontId="58" fillId="152" borderId="0" applyNumberFormat="0" applyFont="0" applyBorder="0" applyAlignment="0" applyProtection="0"/>
    <xf numFmtId="0" fontId="258" fillId="46" borderId="0" applyNumberFormat="0" applyBorder="0" applyAlignment="0" applyProtection="0"/>
    <xf numFmtId="172" fontId="102" fillId="0" borderId="0"/>
    <xf numFmtId="172" fontId="116" fillId="0" borderId="0"/>
    <xf numFmtId="172" fontId="116"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2" fillId="0" borderId="0"/>
    <xf numFmtId="0" fontId="200" fillId="0" borderId="0" applyFont="0" applyFill="0" applyBorder="0" applyAlignment="0" applyProtection="0">
      <alignment horizontal="right"/>
    </xf>
    <xf numFmtId="168" fontId="26" fillId="0" borderId="0" applyProtection="0"/>
    <xf numFmtId="172" fontId="102" fillId="0" borderId="0"/>
    <xf numFmtId="0" fontId="262" fillId="0" borderId="0"/>
    <xf numFmtId="172" fontId="102" fillId="0" borderId="0"/>
    <xf numFmtId="0" fontId="263" fillId="0" borderId="0" applyProtection="0">
      <alignment horizontal="right"/>
    </xf>
    <xf numFmtId="0" fontId="151" fillId="0" borderId="0"/>
    <xf numFmtId="0" fontId="151" fillId="0" borderId="0"/>
    <xf numFmtId="191" fontId="151" fillId="0" borderId="0"/>
    <xf numFmtId="191" fontId="151" fillId="0" borderId="0"/>
    <xf numFmtId="180" fontId="151" fillId="0" borderId="0"/>
    <xf numFmtId="180" fontId="151" fillId="0" borderId="0"/>
    <xf numFmtId="0" fontId="151" fillId="0" borderId="0"/>
    <xf numFmtId="180" fontId="151" fillId="0" borderId="0"/>
    <xf numFmtId="180" fontId="151" fillId="0" borderId="0"/>
    <xf numFmtId="0" fontId="151" fillId="0" borderId="0"/>
    <xf numFmtId="172" fontId="151" fillId="0" borderId="0"/>
    <xf numFmtId="180" fontId="151" fillId="0" borderId="0"/>
    <xf numFmtId="180" fontId="151" fillId="0" borderId="0"/>
    <xf numFmtId="191" fontId="151" fillId="0" borderId="0"/>
    <xf numFmtId="191" fontId="151" fillId="0" borderId="0"/>
    <xf numFmtId="180" fontId="151" fillId="0" borderId="0"/>
    <xf numFmtId="180" fontId="151" fillId="0" borderId="0"/>
    <xf numFmtId="191" fontId="151" fillId="0" borderId="0"/>
    <xf numFmtId="191" fontId="151" fillId="0" borderId="0"/>
    <xf numFmtId="0" fontId="151" fillId="0" borderId="0"/>
    <xf numFmtId="180" fontId="151" fillId="0" borderId="0"/>
    <xf numFmtId="180" fontId="151" fillId="0" borderId="0"/>
    <xf numFmtId="179" fontId="151"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91" fontId="151" fillId="0" borderId="29">
      <alignment horizontal="left" vertical="center"/>
    </xf>
    <xf numFmtId="18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80" fontId="151" fillId="0" borderId="29">
      <alignment horizontal="left" vertical="center"/>
    </xf>
    <xf numFmtId="0" fontId="151" fillId="0" borderId="29">
      <alignment horizontal="left" vertical="center"/>
    </xf>
    <xf numFmtId="0" fontId="264" fillId="0" borderId="0">
      <alignment horizontal="center"/>
    </xf>
    <xf numFmtId="172" fontId="265" fillId="0" borderId="44" applyNumberFormat="0" applyFill="0" applyAlignment="0" applyProtection="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7" fillId="0" borderId="1"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266" fillId="0" borderId="60"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7" fillId="0" borderId="6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ill="0" applyBorder="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ill="0" applyBorder="0" applyAlignment="0" applyProtection="0"/>
    <xf numFmtId="172" fontId="265" fillId="0" borderId="44" applyNumberFormat="0" applyFill="0" applyAlignment="0" applyProtection="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265" fillId="0" borderId="44" applyNumberFormat="0" applyFill="0" applyAlignment="0" applyProtection="0"/>
    <xf numFmtId="172" fontId="268"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269" fillId="0" borderId="60" applyNumberFormat="0" applyFill="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8"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271" fillId="0" borderId="2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2" fillId="0" borderId="6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172" fontId="102" fillId="0" borderId="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ill="0" applyBorder="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270" fillId="0" borderId="22" applyNumberFormat="0" applyFill="0" applyAlignment="0" applyProtection="0"/>
    <xf numFmtId="172" fontId="86"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273" fillId="0" borderId="22" applyNumberFormat="0" applyFill="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229" fillId="0" borderId="63" applyNumberFormat="0" applyFill="0" applyAlignment="0" applyProtection="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9" fillId="0" borderId="3"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9" fillId="0" borderId="63" applyNumberFormat="0" applyFill="0" applyAlignment="0" applyProtection="0"/>
    <xf numFmtId="0" fontId="229" fillId="0" borderId="6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6" fillId="0" borderId="63" applyNumberFormat="0" applyFill="0" applyAlignment="0" applyProtection="0"/>
    <xf numFmtId="180" fontId="276" fillId="0" borderId="63" applyNumberFormat="0" applyFill="0" applyAlignment="0" applyProtection="0"/>
    <xf numFmtId="180" fontId="276"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7" fillId="0" borderId="66" applyNumberFormat="0" applyFill="0" applyAlignment="0" applyProtection="0"/>
    <xf numFmtId="172"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0"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7" fillId="0" borderId="66"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29" fillId="0" borderId="0" applyNumberFormat="0" applyFill="0" applyBorder="0" applyAlignment="0" applyProtection="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9"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9" fillId="0" borderId="0" applyNumberFormat="0" applyFill="0" applyBorder="0" applyAlignment="0" applyProtection="0"/>
    <xf numFmtId="0" fontId="229"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6" fillId="0" borderId="0" applyNumberFormat="0" applyFill="0" applyBorder="0" applyAlignment="0" applyProtection="0"/>
    <xf numFmtId="180" fontId="276" fillId="0" borderId="0" applyNumberFormat="0" applyFill="0" applyBorder="0" applyAlignment="0" applyProtection="0"/>
    <xf numFmtId="180" fontId="276"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7" fillId="0" borderId="0" applyNumberFormat="0" applyFill="0" applyBorder="0" applyAlignment="0" applyProtection="0"/>
    <xf numFmtId="172"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7"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9" fillId="124" borderId="0" applyNumberFormat="0" applyBorder="0" applyAlignment="0">
      <protection hidden="1"/>
    </xf>
    <xf numFmtId="172" fontId="279" fillId="124" borderId="0" applyNumberFormat="0" applyBorder="0" applyAlignment="0">
      <protection hidden="1"/>
    </xf>
    <xf numFmtId="195" fontId="228" fillId="0" borderId="0">
      <protection locked="0"/>
    </xf>
    <xf numFmtId="195" fontId="280"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6" fillId="0" borderId="0">
      <protection locked="0"/>
    </xf>
    <xf numFmtId="172" fontId="150" fillId="0" borderId="0" applyProtection="0"/>
    <xf numFmtId="172" fontId="150" fillId="0" borderId="0" applyProtection="0"/>
    <xf numFmtId="172" fontId="150" fillId="0" borderId="0" applyProtection="0"/>
    <xf numFmtId="172" fontId="150" fillId="0" borderId="0" applyProtection="0"/>
    <xf numFmtId="172" fontId="150" fillId="0" borderId="0" applyProtection="0"/>
    <xf numFmtId="195" fontId="228"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6" fillId="0" borderId="0">
      <protection locked="0"/>
    </xf>
    <xf numFmtId="172" fontId="151" fillId="0" borderId="0" applyProtection="0"/>
    <xf numFmtId="172" fontId="151" fillId="0" borderId="0" applyProtection="0"/>
    <xf numFmtId="172" fontId="151" fillId="0" borderId="0" applyProtection="0"/>
    <xf numFmtId="172" fontId="151" fillId="0" borderId="0" applyProtection="0"/>
    <xf numFmtId="172" fontId="151" fillId="0" borderId="0" applyProtection="0"/>
    <xf numFmtId="172" fontId="281" fillId="0" borderId="0"/>
    <xf numFmtId="172" fontId="47" fillId="0" borderId="0"/>
    <xf numFmtId="172" fontId="116" fillId="0" borderId="0"/>
    <xf numFmtId="172" fontId="282" fillId="0" borderId="0"/>
    <xf numFmtId="172" fontId="102" fillId="0" borderId="0"/>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79"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9" fontId="290" fillId="0" borderId="0" applyNumberFormat="0" applyFill="0" applyBorder="0" applyAlignment="0" applyProtection="0">
      <alignment vertical="top"/>
      <protection locked="0"/>
    </xf>
    <xf numFmtId="172" fontId="102" fillId="0" borderId="0"/>
    <xf numFmtId="172" fontId="291" fillId="0" borderId="24" applyNumberFormat="0" applyFill="0" applyAlignment="0" applyProtection="0"/>
    <xf numFmtId="172" fontId="26" fillId="0" borderId="0">
      <alignment horizontal="center"/>
    </xf>
    <xf numFmtId="37" fontId="116" fillId="0" borderId="0"/>
    <xf numFmtId="0" fontId="120" fillId="0" borderId="0">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91" fontId="294"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97"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91" fontId="30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2"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30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6" fillId="0" borderId="0"/>
    <xf numFmtId="172" fontId="305" fillId="0" borderId="0"/>
    <xf numFmtId="172" fontId="102" fillId="0" borderId="0"/>
    <xf numFmtId="0" fontId="53" fillId="0" borderId="0" applyNumberFormat="0" applyFont="0" applyFill="0">
      <alignment horizontal="left" vertical="top" wrapText="1"/>
    </xf>
    <xf numFmtId="168" fontId="85"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6"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126" fillId="40"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6" fillId="3" borderId="0" applyNumberFormat="0" applyBorder="0" applyAlignment="0" applyProtection="0"/>
    <xf numFmtId="0" fontId="307" fillId="3" borderId="0" applyNumberFormat="0" applyBorder="0" applyAlignment="0" applyProtection="0"/>
    <xf numFmtId="0" fontId="307" fillId="3" borderId="0"/>
    <xf numFmtId="0" fontId="307" fillId="3" borderId="0"/>
    <xf numFmtId="0" fontId="307" fillId="3" borderId="0"/>
    <xf numFmtId="0" fontId="307" fillId="3" borderId="0"/>
    <xf numFmtId="0" fontId="307" fillId="3" borderId="0"/>
    <xf numFmtId="0" fontId="307" fillId="3" borderId="0"/>
    <xf numFmtId="0" fontId="306" fillId="3" borderId="0"/>
    <xf numFmtId="0" fontId="306" fillId="3" borderId="0"/>
    <xf numFmtId="0" fontId="306"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307" fillId="3" borderId="0"/>
    <xf numFmtId="0" fontId="307" fillId="3" borderId="0"/>
    <xf numFmtId="0" fontId="307" fillId="3" borderId="0"/>
    <xf numFmtId="0" fontId="11" fillId="3" borderId="0" applyNumberFormat="0" applyBorder="0" applyAlignment="0" applyProtection="0"/>
    <xf numFmtId="0" fontId="129" fillId="64" borderId="0"/>
    <xf numFmtId="0" fontId="129" fillId="64" borderId="0"/>
    <xf numFmtId="0" fontId="129"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7" fillId="3" borderId="0" applyNumberFormat="0" applyBorder="0" applyAlignment="0" applyProtection="0"/>
    <xf numFmtId="0" fontId="307" fillId="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129" fillId="153" borderId="0"/>
    <xf numFmtId="0" fontId="129" fillId="153" borderId="0"/>
    <xf numFmtId="0" fontId="129" fillId="15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2" fontId="308" fillId="0" borderId="0"/>
    <xf numFmtId="0" fontId="231"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0" fontId="42" fillId="48" borderId="41" applyNumberFormat="0" applyBorder="0" applyAlignment="0" applyProtection="0"/>
    <xf numFmtId="10" fontId="42" fillId="154"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72" fontId="231" fillId="6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224" fillId="96" borderId="26"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2" fillId="58" borderId="26" applyNumberFormat="0" applyAlignment="0" applyProtection="0"/>
    <xf numFmtId="0" fontId="231" fillId="58" borderId="26" applyNumberFormat="0" applyAlignment="0" applyProtection="0"/>
    <xf numFmtId="180" fontId="13" fillId="5" borderId="4" applyNumberFormat="0" applyAlignment="0" applyProtection="0"/>
    <xf numFmtId="0" fontId="232" fillId="58" borderId="26"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80" fontId="13" fillId="5" borderId="4" applyNumberFormat="0" applyAlignment="0" applyProtection="0"/>
    <xf numFmtId="0" fontId="310" fillId="5" borderId="4" applyNumberFormat="0" applyAlignment="0" applyProtection="0"/>
    <xf numFmtId="0" fontId="310" fillId="5" borderId="4" applyNumberFormat="0" applyAlignment="0" applyProtection="0"/>
    <xf numFmtId="0" fontId="310" fillId="5" borderId="4" applyNumberFormat="0" applyAlignment="0" applyProtection="0"/>
    <xf numFmtId="180" fontId="13" fillId="5" borderId="4" applyNumberFormat="0" applyAlignment="0" applyProtection="0"/>
    <xf numFmtId="180" fontId="13" fillId="5" borderId="4" applyNumberFormat="0" applyAlignment="0" applyProtection="0"/>
    <xf numFmtId="0" fontId="310"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72" fontId="13" fillId="5" borderId="4" applyNumberFormat="0" applyAlignment="0" applyProtection="0"/>
    <xf numFmtId="172" fontId="311" fillId="118"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0" fontId="232" fillId="58" borderId="26"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312" fillId="56" borderId="68"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172" fontId="309"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2" fillId="56" borderId="68"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81" fontId="57" fillId="155" borderId="0"/>
    <xf numFmtId="172" fontId="102" fillId="0" borderId="0"/>
    <xf numFmtId="172" fontId="102" fillId="0" borderId="0"/>
    <xf numFmtId="0" fontId="313" fillId="51" borderId="0" applyNumberFormat="0" applyBorder="0" applyProtection="0"/>
    <xf numFmtId="172" fontId="126" fillId="40" borderId="0" applyNumberFormat="0" applyBorder="0" applyAlignment="0" applyProtection="0"/>
    <xf numFmtId="0"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0" fontId="116" fillId="136" borderId="0">
      <alignment horizontal="center"/>
    </xf>
    <xf numFmtId="0" fontId="26" fillId="122" borderId="41">
      <alignment horizontal="centerContinuous" wrapText="1"/>
    </xf>
    <xf numFmtId="0" fontId="315" fillId="156" borderId="0">
      <alignment horizontal="center" wrapText="1"/>
    </xf>
    <xf numFmtId="172" fontId="316" fillId="0" borderId="0"/>
    <xf numFmtId="179" fontId="317" fillId="0" borderId="0" applyNumberFormat="0" applyFill="0" applyBorder="0" applyAlignment="0" applyProtection="0">
      <alignment vertical="top"/>
      <protection locked="0"/>
    </xf>
    <xf numFmtId="172" fontId="318" fillId="37" borderId="16" applyNumberFormat="0" applyFont="0" applyAlignment="0" applyProtection="0"/>
    <xf numFmtId="172" fontId="104" fillId="101" borderId="0" applyNumberFormat="0" applyBorder="0" applyAlignment="0" applyProtection="0"/>
    <xf numFmtId="172" fontId="104" fillId="42" borderId="0" applyNumberFormat="0" applyBorder="0" applyAlignment="0" applyProtection="0"/>
    <xf numFmtId="172" fontId="104" fillId="43"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45" borderId="0" applyNumberFormat="0" applyBorder="0" applyAlignment="0" applyProtection="0"/>
    <xf numFmtId="172" fontId="319"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6" fillId="0" borderId="0"/>
    <xf numFmtId="283" fontId="116" fillId="0" borderId="0"/>
    <xf numFmtId="191" fontId="116" fillId="0" borderId="0"/>
    <xf numFmtId="191" fontId="116" fillId="0" borderId="0"/>
    <xf numFmtId="180" fontId="116" fillId="0" borderId="0"/>
    <xf numFmtId="180" fontId="116" fillId="0" borderId="0"/>
    <xf numFmtId="283"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83" fontId="116" fillId="0" borderId="0"/>
    <xf numFmtId="180" fontId="116" fillId="0" borderId="0"/>
    <xf numFmtId="180" fontId="116" fillId="0" borderId="0"/>
    <xf numFmtId="172" fontId="102" fillId="0" borderId="0"/>
    <xf numFmtId="172" fontId="320" fillId="59" borderId="25" applyNumberFormat="0" applyAlignment="0" applyProtection="0"/>
    <xf numFmtId="0" fontId="164"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21" fillId="0" borderId="24" applyNumberFormat="0" applyFill="0" applyAlignment="0" applyProtection="0"/>
    <xf numFmtId="0" fontId="322" fillId="39" borderId="20" applyNumberFormat="0" applyAlignment="0" applyProtection="0"/>
    <xf numFmtId="0" fontId="138" fillId="39" borderId="20" applyNumberFormat="0" applyAlignment="0" applyProtection="0"/>
    <xf numFmtId="179" fontId="323" fillId="0" borderId="0" applyNumberFormat="0" applyFill="0" applyBorder="0" applyAlignment="0" applyProtection="0">
      <alignment vertical="top"/>
      <protection locked="0"/>
    </xf>
    <xf numFmtId="0" fontId="150" fillId="0" borderId="0" applyNumberFormat="0" applyFon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68" fontId="324" fillId="0" borderId="0"/>
    <xf numFmtId="172" fontId="325" fillId="0" borderId="0" applyNumberFormat="0" applyFill="0" applyBorder="0">
      <alignment horizontal="right"/>
    </xf>
    <xf numFmtId="172" fontId="102" fillId="0" borderId="0"/>
    <xf numFmtId="0" fontId="42" fillId="0" borderId="10">
      <alignment horizontal="left" vertical="top" wrapText="1"/>
    </xf>
    <xf numFmtId="0" fontId="42" fillId="0" borderId="10">
      <alignment horizontal="left" vertical="top" wrapText="1"/>
    </xf>
    <xf numFmtId="172" fontId="46" fillId="0" borderId="0"/>
    <xf numFmtId="0" fontId="223" fillId="0" borderId="69"/>
    <xf numFmtId="0" fontId="326" fillId="122" borderId="29">
      <alignment wrapText="1"/>
    </xf>
    <xf numFmtId="0" fontId="326" fillId="122" borderId="30"/>
    <xf numFmtId="0" fontId="326" fillId="122" borderId="10"/>
    <xf numFmtId="0" fontId="42" fillId="122" borderId="70">
      <alignment horizontal="center" wrapText="1"/>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9" fillId="0" borderId="0" applyNumberFormat="0" applyFill="0" applyBorder="0" applyAlignment="0" applyProtection="0">
      <alignment vertical="top"/>
      <protection locked="0"/>
    </xf>
    <xf numFmtId="172" fontId="330" fillId="0" borderId="0" applyNumberFormat="0" applyFill="0" applyBorder="0" applyAlignment="0" applyProtection="0">
      <alignment vertical="top"/>
      <protection locked="0"/>
    </xf>
    <xf numFmtId="172" fontId="329" fillId="0" borderId="0" applyNumberFormat="0" applyFill="0" applyBorder="0" applyAlignment="0" applyProtection="0">
      <alignment vertical="top"/>
      <protection locked="0"/>
    </xf>
    <xf numFmtId="179" fontId="328" fillId="0" borderId="0" applyNumberFormat="0" applyFill="0" applyBorder="0" applyAlignment="0" applyProtection="0">
      <alignment vertical="top"/>
      <protection locked="0"/>
    </xf>
    <xf numFmtId="285" fontId="57" fillId="0" borderId="0" applyFont="0" applyFill="0" applyBorder="0" applyAlignment="0" applyProtection="0"/>
    <xf numFmtId="285" fontId="57"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172" fontId="102" fillId="0" borderId="0"/>
    <xf numFmtId="172" fontId="102" fillId="0" borderId="0"/>
    <xf numFmtId="172" fontId="102" fillId="0" borderId="0"/>
    <xf numFmtId="172" fontId="102"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3" fillId="0" borderId="0" applyProtection="0"/>
    <xf numFmtId="172" fontId="164" fillId="0" borderId="24" applyNumberFormat="0" applyFill="0" applyAlignment="0" applyProtection="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6" fillId="0" borderId="6"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4" fillId="0" borderId="24" applyNumberFormat="0" applyFill="0" applyAlignment="0" applyProtection="0"/>
    <xf numFmtId="0" fontId="164"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70" fillId="0" borderId="24" applyNumberFormat="0" applyFill="0" applyAlignment="0" applyProtection="0"/>
    <xf numFmtId="180" fontId="170" fillId="0" borderId="24" applyNumberFormat="0" applyFill="0" applyAlignment="0" applyProtection="0"/>
    <xf numFmtId="180" fontId="17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53" fillId="118" borderId="72" applyNumberFormat="0" applyFont="0" applyAlignment="0" applyProtection="0"/>
    <xf numFmtId="172"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53" fillId="118" borderId="72" applyNumberFormat="0" applyFont="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81" fontId="334" fillId="157" borderId="0"/>
    <xf numFmtId="172" fontId="102" fillId="0" borderId="0"/>
    <xf numFmtId="172" fontId="102" fillId="0" borderId="0"/>
    <xf numFmtId="179" fontId="335" fillId="0" borderId="30">
      <alignment horizontal="left"/>
      <protection locked="0"/>
    </xf>
    <xf numFmtId="179"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335" fillId="0" borderId="30">
      <alignment horizontal="left"/>
      <protection locked="0"/>
    </xf>
    <xf numFmtId="172"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102" fillId="0" borderId="0"/>
    <xf numFmtId="172" fontId="336" fillId="0" borderId="0" applyNumberFormat="0" applyFill="0" applyBorder="0" applyAlignment="0" applyProtection="0"/>
    <xf numFmtId="0" fontId="337" fillId="0" borderId="0"/>
    <xf numFmtId="2" fontId="338" fillId="0" borderId="0">
      <alignment horizontal="centerContinuous" wrapText="1"/>
    </xf>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Protection="0"/>
    <xf numFmtId="0" fontId="341"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2" fillId="0" borderId="0" applyNumberFormat="0" applyFill="0" applyBorder="0" applyProtection="0"/>
    <xf numFmtId="0" fontId="342" fillId="0" borderId="0" applyNumberFormat="0" applyFill="0" applyBorder="0" applyAlignment="0" applyProtection="0"/>
    <xf numFmtId="0" fontId="343" fillId="0" borderId="0" applyNumberFormat="0" applyFill="0" applyBorder="0" applyAlignment="0" applyProtection="0">
      <alignment vertical="top"/>
      <protection locked="0"/>
    </xf>
    <xf numFmtId="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72" fontId="26" fillId="0" borderId="0">
      <alignment horizontal="center"/>
    </xf>
    <xf numFmtId="287" fontId="165" fillId="0" borderId="0" applyFont="0" applyFill="0" applyBorder="0" applyAlignment="0" applyProtection="0"/>
    <xf numFmtId="288" fontId="344" fillId="0" borderId="0" applyFont="0" applyFill="0" applyBorder="0" applyAlignment="0" applyProtection="0"/>
    <xf numFmtId="172" fontId="102" fillId="0" borderId="0"/>
    <xf numFmtId="0" fontId="33" fillId="37" borderId="16" applyNumberFormat="0" applyFont="0" applyAlignment="0" applyProtection="0"/>
    <xf numFmtId="1" fontId="53" fillId="0" borderId="0" applyNumberFormat="0" applyAlignment="0">
      <alignment horizontal="center"/>
    </xf>
    <xf numFmtId="1" fontId="53" fillId="0" borderId="0" applyNumberFormat="0" applyAlignment="0">
      <alignment horizontal="center"/>
    </xf>
    <xf numFmtId="289" fontId="345" fillId="0" borderId="0" applyNumberFormat="0">
      <alignment horizontal="centerContinuous"/>
    </xf>
    <xf numFmtId="290" fontId="26" fillId="0" borderId="0" applyFill="0" applyBorder="0" applyAlignment="0" applyProtection="0"/>
    <xf numFmtId="172" fontId="102" fillId="0" borderId="0"/>
    <xf numFmtId="41" fontId="26" fillId="0" borderId="0" applyFont="0" applyFill="0" applyBorder="0" applyAlignment="0" applyProtection="0"/>
    <xf numFmtId="172" fontId="102" fillId="0" borderId="0"/>
    <xf numFmtId="175"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3" fillId="0" borderId="0" applyFont="0" applyFill="0" applyBorder="0" applyAlignment="0" applyProtection="0"/>
    <xf numFmtId="233" fontId="26"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254"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8" fillId="0" borderId="0"/>
    <xf numFmtId="236" fontId="53" fillId="0" borderId="0" applyFont="0" applyFill="0" applyBorder="0" applyAlignment="0" applyProtection="0">
      <alignment vertical="top"/>
    </xf>
    <xf numFmtId="236" fontId="165" fillId="0" borderId="0" applyFont="0" applyFill="0" applyBorder="0" applyAlignment="0" applyProtection="0"/>
    <xf numFmtId="236" fontId="53" fillId="0" borderId="0" applyFont="0" applyFill="0" applyBorder="0" applyAlignment="0" applyProtection="0">
      <alignment vertical="top"/>
    </xf>
    <xf numFmtId="236" fontId="53" fillId="0" borderId="0" applyFont="0" applyFill="0" applyBorder="0" applyAlignment="0" applyProtection="0">
      <alignment vertical="top"/>
    </xf>
    <xf numFmtId="196" fontId="89"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5"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6"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6" fillId="0" borderId="0"/>
    <xf numFmtId="300" fontId="46" fillId="0" borderId="0"/>
    <xf numFmtId="300" fontId="46" fillId="0" borderId="0"/>
    <xf numFmtId="300" fontId="46" fillId="0" borderId="0" applyFill="0" applyBorder="0" applyAlignment="0" applyProtection="0"/>
    <xf numFmtId="300" fontId="46" fillId="0" borderId="0"/>
    <xf numFmtId="300" fontId="46" fillId="0" borderId="0"/>
    <xf numFmtId="300" fontId="4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5" fillId="0" borderId="0">
      <protection locked="0"/>
    </xf>
    <xf numFmtId="303" fontId="65" fillId="0" borderId="0">
      <protection locked="0"/>
    </xf>
    <xf numFmtId="303" fontId="65" fillId="0" borderId="0">
      <protection locked="0"/>
    </xf>
    <xf numFmtId="304" fontId="65" fillId="0" borderId="0">
      <protection locked="0"/>
    </xf>
    <xf numFmtId="304" fontId="65" fillId="0" borderId="0">
      <protection locked="0"/>
    </xf>
    <xf numFmtId="304" fontId="65" fillId="0" borderId="0">
      <protection locked="0"/>
    </xf>
    <xf numFmtId="3" fontId="102" fillId="0" borderId="0" applyFont="0"/>
    <xf numFmtId="305" fontId="26" fillId="0" borderId="0"/>
    <xf numFmtId="306" fontId="26" fillId="0" borderId="0">
      <alignment horizontal="right"/>
    </xf>
    <xf numFmtId="307" fontId="42" fillId="154" borderId="0">
      <alignment horizontal="center"/>
    </xf>
    <xf numFmtId="269" fontId="26" fillId="0" borderId="0"/>
    <xf numFmtId="0" fontId="347" fillId="0" borderId="0" applyNumberFormat="0">
      <alignment horizontal="right"/>
    </xf>
    <xf numFmtId="308" fontId="195" fillId="0" borderId="0"/>
    <xf numFmtId="308" fontId="195" fillId="0" borderId="0"/>
    <xf numFmtId="308" fontId="195" fillId="0" borderId="0"/>
    <xf numFmtId="0" fontId="200" fillId="0" borderId="0" applyFont="0" applyFill="0" applyBorder="0" applyAlignment="0" applyProtection="0">
      <alignment horizontal="right"/>
    </xf>
    <xf numFmtId="172" fontId="102" fillId="0" borderId="0"/>
    <xf numFmtId="168" fontId="139" fillId="0" borderId="0" applyFill="0" applyBorder="0"/>
    <xf numFmtId="172" fontId="102" fillId="0" borderId="0"/>
    <xf numFmtId="39" fontId="45" fillId="0" borderId="0"/>
    <xf numFmtId="0" fontId="348" fillId="0" borderId="44" applyNumberFormat="0" applyFill="0" applyAlignment="0" applyProtection="0"/>
    <xf numFmtId="0" fontId="349" fillId="0" borderId="22" applyNumberFormat="0" applyFill="0" applyAlignment="0" applyProtection="0"/>
    <xf numFmtId="0" fontId="350" fillId="0" borderId="63" applyNumberFormat="0" applyFill="0" applyAlignment="0" applyProtection="0"/>
    <xf numFmtId="0" fontId="350" fillId="0" borderId="0" applyNumberFormat="0" applyFill="0" applyBorder="0" applyAlignment="0" applyProtection="0"/>
    <xf numFmtId="0" fontId="351" fillId="0" borderId="0"/>
    <xf numFmtId="179" fontId="45" fillId="0"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3" fillId="4" borderId="0" applyNumberFormat="0" applyBorder="0" applyAlignment="0" applyProtection="0"/>
    <xf numFmtId="0" fontId="354" fillId="4" borderId="0" applyNumberFormat="0" applyBorder="0" applyAlignment="0" applyProtection="0"/>
    <xf numFmtId="0" fontId="354" fillId="4" borderId="0"/>
    <xf numFmtId="0" fontId="354" fillId="4" borderId="0"/>
    <xf numFmtId="0" fontId="354" fillId="4" borderId="0"/>
    <xf numFmtId="0" fontId="354" fillId="4" borderId="0"/>
    <xf numFmtId="0" fontId="354" fillId="4" borderId="0"/>
    <xf numFmtId="0" fontId="354" fillId="4" borderId="0"/>
    <xf numFmtId="0" fontId="353" fillId="4" borderId="0"/>
    <xf numFmtId="0" fontId="353" fillId="4" borderId="0"/>
    <xf numFmtId="0" fontId="353"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4" fillId="4" borderId="0"/>
    <xf numFmtId="0" fontId="354" fillId="4" borderId="0"/>
    <xf numFmtId="0" fontId="354" fillId="4" borderId="0"/>
    <xf numFmtId="0" fontId="12" fillId="4" borderId="0" applyNumberFormat="0" applyBorder="0" applyAlignment="0" applyProtection="0"/>
    <xf numFmtId="0" fontId="352" fillId="147" borderId="0"/>
    <xf numFmtId="0" fontId="352" fillId="147" borderId="0"/>
    <xf numFmtId="0" fontId="352"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4" fillId="4" borderId="0" applyNumberFormat="0" applyBorder="0" applyAlignment="0" applyProtection="0"/>
    <xf numFmtId="0" fontId="354" fillId="4"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5" fillId="147" borderId="0"/>
    <xf numFmtId="0" fontId="355" fillId="147" borderId="0"/>
    <xf numFmtId="0" fontId="355" fillId="147"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172" fontId="356"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2" fillId="4"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6" fillId="38" borderId="0" applyNumberFormat="0" applyBorder="0" applyAlignment="0" applyProtection="0"/>
    <xf numFmtId="0" fontId="356" fillId="3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2" fillId="38" borderId="0" applyNumberFormat="0" applyBorder="0" applyAlignment="0" applyProtection="0"/>
    <xf numFmtId="180" fontId="352" fillId="38" borderId="0" applyNumberFormat="0" applyBorder="0" applyAlignment="0" applyProtection="0"/>
    <xf numFmtId="180" fontId="352"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8" fillId="117" borderId="0" applyNumberFormat="0" applyBorder="0" applyAlignment="0" applyProtection="0"/>
    <xf numFmtId="172"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0"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58" fillId="117"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0" fontId="360" fillId="38" borderId="0" applyNumberFormat="0" applyBorder="0" applyAlignment="0" applyProtection="0"/>
    <xf numFmtId="0" fontId="361" fillId="158" borderId="0" applyNumberFormat="0" applyBorder="0" applyProtection="0"/>
    <xf numFmtId="172" fontId="356" fillId="38" borderId="0" applyNumberFormat="0" applyBorder="0" applyAlignment="0" applyProtection="0"/>
    <xf numFmtId="172" fontId="362" fillId="122" borderId="46" applyNumberFormat="0" applyFont="0" applyFill="0" applyAlignment="0" applyProtection="0">
      <alignment horizontal="center"/>
    </xf>
    <xf numFmtId="172" fontId="363" fillId="0" borderId="0">
      <alignment horizontal="left"/>
    </xf>
    <xf numFmtId="37" fontId="364" fillId="0" borderId="0"/>
    <xf numFmtId="172" fontId="102" fillId="0" borderId="0"/>
    <xf numFmtId="0" fontId="45" fillId="0" borderId="0"/>
    <xf numFmtId="172" fontId="45" fillId="0" borderId="0"/>
    <xf numFmtId="180" fontId="45" fillId="0" borderId="0"/>
    <xf numFmtId="180" fontId="45" fillId="0" borderId="0"/>
    <xf numFmtId="309" fontId="365" fillId="0" borderId="30">
      <alignment horizontal="center"/>
      <protection locked="0"/>
    </xf>
    <xf numFmtId="310" fontId="26" fillId="0" borderId="0"/>
    <xf numFmtId="172" fontId="102" fillId="0" borderId="0"/>
    <xf numFmtId="0" fontId="47" fillId="0" borderId="0"/>
    <xf numFmtId="0" fontId="47" fillId="0" borderId="0"/>
    <xf numFmtId="172" fontId="47" fillId="0" borderId="0"/>
    <xf numFmtId="172" fontId="47" fillId="0" borderId="0"/>
    <xf numFmtId="172" fontId="47" fillId="0" borderId="0"/>
    <xf numFmtId="172" fontId="45" fillId="0" borderId="0"/>
    <xf numFmtId="172" fontId="47" fillId="0" borderId="0"/>
    <xf numFmtId="172" fontId="47" fillId="0" borderId="0"/>
    <xf numFmtId="172" fontId="47" fillId="0" borderId="0"/>
    <xf numFmtId="0" fontId="47" fillId="0" borderId="0"/>
    <xf numFmtId="0" fontId="58" fillId="0" borderId="0"/>
    <xf numFmtId="179" fontId="26" fillId="0" borderId="0"/>
    <xf numFmtId="0" fontId="58" fillId="0" borderId="0"/>
    <xf numFmtId="0" fontId="58" fillId="0" borderId="0"/>
    <xf numFmtId="191" fontId="58" fillId="0" borderId="0"/>
    <xf numFmtId="191" fontId="58" fillId="0" borderId="0"/>
    <xf numFmtId="180" fontId="58" fillId="0" borderId="0"/>
    <xf numFmtId="180" fontId="58" fillId="0" borderId="0"/>
    <xf numFmtId="0" fontId="58" fillId="0" borderId="0"/>
    <xf numFmtId="180" fontId="58" fillId="0" borderId="0"/>
    <xf numFmtId="180" fontId="58" fillId="0" borderId="0"/>
    <xf numFmtId="172" fontId="58" fillId="0" borderId="0"/>
    <xf numFmtId="172" fontId="58" fillId="0" borderId="0"/>
    <xf numFmtId="180" fontId="58" fillId="0" borderId="0"/>
    <xf numFmtId="180" fontId="58" fillId="0" borderId="0"/>
    <xf numFmtId="191" fontId="58" fillId="0" borderId="0"/>
    <xf numFmtId="191" fontId="58" fillId="0" borderId="0"/>
    <xf numFmtId="180" fontId="58" fillId="0" borderId="0"/>
    <xf numFmtId="180" fontId="58" fillId="0" borderId="0"/>
    <xf numFmtId="191" fontId="58" fillId="0" borderId="0"/>
    <xf numFmtId="191" fontId="58" fillId="0" borderId="0"/>
    <xf numFmtId="0" fontId="58" fillId="0" borderId="0"/>
    <xf numFmtId="180" fontId="58" fillId="0" borderId="0"/>
    <xf numFmtId="180" fontId="58" fillId="0" borderId="0"/>
    <xf numFmtId="0" fontId="366" fillId="0" borderId="0"/>
    <xf numFmtId="0" fontId="139" fillId="0" borderId="0"/>
    <xf numFmtId="234" fontId="367" fillId="0" borderId="0"/>
    <xf numFmtId="191" fontId="139" fillId="0" borderId="0"/>
    <xf numFmtId="0" fontId="139" fillId="0" borderId="0"/>
    <xf numFmtId="234" fontId="367" fillId="0" borderId="0"/>
    <xf numFmtId="0" fontId="115" fillId="0" borderId="0"/>
    <xf numFmtId="172" fontId="102" fillId="0" borderId="0"/>
    <xf numFmtId="191" fontId="139" fillId="0" borderId="0"/>
    <xf numFmtId="191" fontId="139" fillId="0" borderId="0"/>
    <xf numFmtId="0" fontId="53" fillId="0" borderId="0"/>
    <xf numFmtId="191" fontId="139" fillId="0" borderId="0"/>
    <xf numFmtId="191" fontId="139" fillId="0" borderId="0"/>
    <xf numFmtId="191" fontId="139" fillId="0" borderId="0"/>
    <xf numFmtId="191" fontId="139" fillId="0" borderId="0"/>
    <xf numFmtId="0" fontId="366" fillId="0" borderId="0"/>
    <xf numFmtId="0" fontId="139" fillId="0" borderId="0"/>
    <xf numFmtId="172" fontId="102" fillId="0" borderId="0"/>
    <xf numFmtId="172" fontId="57" fillId="0" borderId="0"/>
    <xf numFmtId="0" fontId="115" fillId="0" borderId="0"/>
    <xf numFmtId="172" fontId="139" fillId="0" borderId="0"/>
    <xf numFmtId="172" fontId="57" fillId="0" borderId="0"/>
    <xf numFmtId="0" fontId="115" fillId="0" borderId="0"/>
    <xf numFmtId="0" fontId="115" fillId="0" borderId="0"/>
    <xf numFmtId="172" fontId="57" fillId="0" borderId="0"/>
    <xf numFmtId="172" fontId="57" fillId="0" borderId="0"/>
    <xf numFmtId="172" fontId="57" fillId="0" borderId="0"/>
    <xf numFmtId="0" fontId="57" fillId="0" borderId="0"/>
    <xf numFmtId="0" fontId="57" fillId="0" borderId="0"/>
    <xf numFmtId="172" fontId="57" fillId="0" borderId="0"/>
    <xf numFmtId="172" fontId="57" fillId="0" borderId="0"/>
    <xf numFmtId="172" fontId="57"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2" fontId="102" fillId="0" borderId="0"/>
    <xf numFmtId="172" fontId="102" fillId="0" borderId="0"/>
    <xf numFmtId="0" fontId="202" fillId="0" borderId="0"/>
    <xf numFmtId="172" fontId="102" fillId="0" borderId="0"/>
    <xf numFmtId="172" fontId="102" fillId="0" borderId="0"/>
    <xf numFmtId="172" fontId="102" fillId="0" borderId="0"/>
    <xf numFmtId="172" fontId="26" fillId="0" borderId="0"/>
    <xf numFmtId="0" fontId="202" fillId="0" borderId="0"/>
    <xf numFmtId="0" fontId="202" fillId="0" borderId="0"/>
    <xf numFmtId="0" fontId="202" fillId="0" borderId="0"/>
    <xf numFmtId="0" fontId="26" fillId="0" borderId="0"/>
    <xf numFmtId="172" fontId="5" fillId="0" borderId="0"/>
    <xf numFmtId="172" fontId="5" fillId="0" borderId="0"/>
    <xf numFmtId="0" fontId="26" fillId="0" borderId="0"/>
    <xf numFmtId="172" fontId="53"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2" fillId="0" borderId="0"/>
    <xf numFmtId="172" fontId="102" fillId="0" borderId="0"/>
    <xf numFmtId="180" fontId="53" fillId="0" borderId="0"/>
    <xf numFmtId="172" fontId="26" fillId="0" borderId="0"/>
    <xf numFmtId="172" fontId="26" fillId="0" borderId="0"/>
    <xf numFmtId="180" fontId="53" fillId="0" borderId="0"/>
    <xf numFmtId="180" fontId="53" fillId="0" borderId="0"/>
    <xf numFmtId="172" fontId="102" fillId="0" borderId="0"/>
    <xf numFmtId="172" fontId="102" fillId="0" borderId="0"/>
    <xf numFmtId="180" fontId="53" fillId="0" borderId="0"/>
    <xf numFmtId="172" fontId="5" fillId="0" borderId="0"/>
    <xf numFmtId="0" fontId="202" fillId="0" borderId="0"/>
    <xf numFmtId="0" fontId="202" fillId="0" borderId="0"/>
    <xf numFmtId="172" fontId="102" fillId="0" borderId="0"/>
    <xf numFmtId="172" fontId="102" fillId="0" borderId="0"/>
    <xf numFmtId="180" fontId="346" fillId="0" borderId="0"/>
    <xf numFmtId="0" fontId="202" fillId="0" borderId="0"/>
    <xf numFmtId="172" fontId="5" fillId="0" borderId="0"/>
    <xf numFmtId="172" fontId="5" fillId="0" borderId="0"/>
    <xf numFmtId="180" fontId="346" fillId="0" borderId="0"/>
    <xf numFmtId="0" fontId="202" fillId="0" borderId="0"/>
    <xf numFmtId="0" fontId="202" fillId="0" borderId="0"/>
    <xf numFmtId="180" fontId="346" fillId="0" borderId="0"/>
    <xf numFmtId="0" fontId="202"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2" fillId="0" borderId="0"/>
    <xf numFmtId="172" fontId="5" fillId="0" borderId="0"/>
    <xf numFmtId="172" fontId="5" fillId="0" borderId="0"/>
    <xf numFmtId="0" fontId="202" fillId="0" borderId="0"/>
    <xf numFmtId="172" fontId="5"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3"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194" fontId="45" fillId="0" borderId="0"/>
    <xf numFmtId="180" fontId="5" fillId="0" borderId="0"/>
    <xf numFmtId="0" fontId="368" fillId="0" borderId="0"/>
    <xf numFmtId="0" fontId="368" fillId="0" borderId="0"/>
    <xf numFmtId="0" fontId="368" fillId="0" borderId="0"/>
    <xf numFmtId="180" fontId="5" fillId="0" borderId="0"/>
    <xf numFmtId="0" fontId="53" fillId="0" borderId="0" applyBorder="0"/>
    <xf numFmtId="172" fontId="53" fillId="0" borderId="0"/>
    <xf numFmtId="180" fontId="53" fillId="0" borderId="0"/>
    <xf numFmtId="180" fontId="5" fillId="0" borderId="0"/>
    <xf numFmtId="0" fontId="368"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3" fillId="0" borderId="0" applyBorder="0"/>
    <xf numFmtId="172" fontId="53" fillId="0" borderId="0"/>
    <xf numFmtId="180" fontId="53" fillId="0" borderId="0"/>
    <xf numFmtId="0" fontId="5" fillId="0" borderId="0"/>
    <xf numFmtId="0" fontId="27" fillId="0" borderId="0"/>
    <xf numFmtId="0" fontId="36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202" fillId="0" borderId="0"/>
    <xf numFmtId="172" fontId="5" fillId="0" borderId="0"/>
    <xf numFmtId="172" fontId="5" fillId="0" borderId="0"/>
    <xf numFmtId="0" fontId="202" fillId="0" borderId="0"/>
    <xf numFmtId="0" fontId="202" fillId="0" borderId="0"/>
    <xf numFmtId="0" fontId="26" fillId="0" borderId="0"/>
    <xf numFmtId="172" fontId="5" fillId="0" borderId="0"/>
    <xf numFmtId="172" fontId="5" fillId="0" borderId="0"/>
    <xf numFmtId="0" fontId="26" fillId="0" borderId="0"/>
    <xf numFmtId="0" fontId="26" fillId="0" borderId="0"/>
    <xf numFmtId="172" fontId="102" fillId="0" borderId="0"/>
    <xf numFmtId="172" fontId="102" fillId="0" borderId="0"/>
    <xf numFmtId="180" fontId="53" fillId="0" borderId="0"/>
    <xf numFmtId="311" fontId="47" fillId="0" borderId="0"/>
    <xf numFmtId="172" fontId="53" fillId="0" borderId="0"/>
    <xf numFmtId="180" fontId="53" fillId="0" borderId="0"/>
    <xf numFmtId="180" fontId="53" fillId="0" borderId="0"/>
    <xf numFmtId="172" fontId="47" fillId="0" borderId="0"/>
    <xf numFmtId="172" fontId="102" fillId="0" borderId="0"/>
    <xf numFmtId="172" fontId="102" fillId="0" borderId="0"/>
    <xf numFmtId="0" fontId="202" fillId="0" borderId="0"/>
    <xf numFmtId="0" fontId="53" fillId="0" borderId="0"/>
    <xf numFmtId="172" fontId="102" fillId="0" borderId="0"/>
    <xf numFmtId="172" fontId="102" fillId="0" borderId="0"/>
    <xf numFmtId="180" fontId="346" fillId="0" borderId="0"/>
    <xf numFmtId="172" fontId="102" fillId="0" borderId="0"/>
    <xf numFmtId="172" fontId="346" fillId="0" borderId="0"/>
    <xf numFmtId="180" fontId="346" fillId="0" borderId="0"/>
    <xf numFmtId="180" fontId="346" fillId="0" borderId="0"/>
    <xf numFmtId="172" fontId="102" fillId="0" borderId="0"/>
    <xf numFmtId="180" fontId="346" fillId="0" borderId="0"/>
    <xf numFmtId="180" fontId="346"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3" fillId="0" borderId="0"/>
    <xf numFmtId="18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applyBorder="0"/>
    <xf numFmtId="180" fontId="53" fillId="0" borderId="0"/>
    <xf numFmtId="18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0" fontId="202" fillId="0" borderId="0"/>
    <xf numFmtId="0" fontId="26" fillId="0" borderId="0"/>
    <xf numFmtId="0" fontId="26" fillId="0" borderId="0"/>
    <xf numFmtId="0" fontId="26" fillId="0" borderId="0"/>
    <xf numFmtId="191" fontId="53" fillId="0" borderId="0"/>
    <xf numFmtId="180" fontId="53" fillId="0" borderId="0"/>
    <xf numFmtId="180" fontId="53" fillId="0" borderId="0"/>
    <xf numFmtId="172" fontId="5" fillId="0" borderId="0"/>
    <xf numFmtId="172" fontId="5" fillId="0" borderId="0"/>
    <xf numFmtId="172" fontId="5" fillId="0" borderId="0"/>
    <xf numFmtId="180" fontId="53" fillId="0" borderId="0"/>
    <xf numFmtId="172" fontId="102" fillId="0" borderId="0"/>
    <xf numFmtId="180" fontId="53" fillId="0" borderId="0"/>
    <xf numFmtId="180" fontId="53" fillId="0" borderId="0"/>
    <xf numFmtId="0" fontId="202" fillId="0" borderId="0"/>
    <xf numFmtId="0" fontId="26" fillId="0" borderId="0" applyNumberFormat="0" applyFill="0" applyBorder="0" applyAlignment="0" applyProtection="0"/>
    <xf numFmtId="0" fontId="346" fillId="0" borderId="0"/>
    <xf numFmtId="180" fontId="346" fillId="0" borderId="0"/>
    <xf numFmtId="180" fontId="346" fillId="0" borderId="0"/>
    <xf numFmtId="172" fontId="5" fillId="0" borderId="0"/>
    <xf numFmtId="172" fontId="5" fillId="0" borderId="0"/>
    <xf numFmtId="172" fontId="5"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172" fontId="53" fillId="0" borderId="0"/>
    <xf numFmtId="172" fontId="102" fillId="0" borderId="0"/>
    <xf numFmtId="172" fontId="102"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72" fontId="5" fillId="0" borderId="0"/>
    <xf numFmtId="172" fontId="5" fillId="0" borderId="0"/>
    <xf numFmtId="180" fontId="53" fillId="0" borderId="0"/>
    <xf numFmtId="0" fontId="26" fillId="0" borderId="0"/>
    <xf numFmtId="0" fontId="26" fillId="0" borderId="0"/>
    <xf numFmtId="180" fontId="53" fillId="0" borderId="0"/>
    <xf numFmtId="0" fontId="202" fillId="0" borderId="0"/>
    <xf numFmtId="0" fontId="27" fillId="0" borderId="0"/>
    <xf numFmtId="172" fontId="5" fillId="0" borderId="0"/>
    <xf numFmtId="172" fontId="5" fillId="0" borderId="0"/>
    <xf numFmtId="180"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202" fillId="0" borderId="0"/>
    <xf numFmtId="0" fontId="202" fillId="0" borderId="0"/>
    <xf numFmtId="0" fontId="202" fillId="0" borderId="0"/>
    <xf numFmtId="0" fontId="202" fillId="0" borderId="0"/>
    <xf numFmtId="0" fontId="26" fillId="0" borderId="0"/>
    <xf numFmtId="0" fontId="202" fillId="0" borderId="0"/>
    <xf numFmtId="0" fontId="202" fillId="0" borderId="0"/>
    <xf numFmtId="191" fontId="53" fillId="0" borderId="0" applyNumberFormat="0" applyFill="0" applyBorder="0" applyAlignment="0" applyProtection="0"/>
    <xf numFmtId="0" fontId="202" fillId="0" borderId="0"/>
    <xf numFmtId="0" fontId="202" fillId="0" borderId="0"/>
    <xf numFmtId="0" fontId="26" fillId="0" borderId="0"/>
    <xf numFmtId="172" fontId="5" fillId="0" borderId="0"/>
    <xf numFmtId="172" fontId="5"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202" fillId="0" borderId="0"/>
    <xf numFmtId="191" fontId="26" fillId="0" borderId="0" applyNumberFormat="0" applyFill="0" applyBorder="0" applyAlignment="0" applyProtection="0"/>
    <xf numFmtId="172" fontId="5" fillId="0" borderId="0"/>
    <xf numFmtId="172" fontId="5"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6" fillId="0" borderId="0" applyNumberFormat="0" applyFill="0" applyBorder="0" applyAlignment="0" applyProtection="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6" fillId="0" borderId="0"/>
    <xf numFmtId="180" fontId="26" fillId="0" borderId="0"/>
    <xf numFmtId="180" fontId="26" fillId="0" borderId="0"/>
    <xf numFmtId="0" fontId="202" fillId="0" borderId="0"/>
    <xf numFmtId="0" fontId="202" fillId="0" borderId="0"/>
    <xf numFmtId="172" fontId="102" fillId="0" borderId="0"/>
    <xf numFmtId="191" fontId="26" fillId="0" borderId="0" applyNumberFormat="0" applyFill="0" applyBorder="0" applyAlignment="0" applyProtection="0"/>
    <xf numFmtId="0" fontId="53" fillId="0" borderId="0" applyBorder="0"/>
    <xf numFmtId="180" fontId="5" fillId="0" borderId="0"/>
    <xf numFmtId="0" fontId="53" fillId="0" borderId="0" applyBorder="0"/>
    <xf numFmtId="172" fontId="53" fillId="0" borderId="0"/>
    <xf numFmtId="0" fontId="5" fillId="0" borderId="0"/>
    <xf numFmtId="0" fontId="53" fillId="0" borderId="0" applyBorder="0"/>
    <xf numFmtId="180" fontId="5"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80" fontId="5" fillId="0" borderId="0"/>
    <xf numFmtId="180" fontId="5"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3" fillId="0" borderId="0"/>
    <xf numFmtId="0" fontId="53" fillId="0" borderId="0"/>
    <xf numFmtId="0" fontId="53" fillId="0" borderId="0"/>
    <xf numFmtId="0" fontId="202" fillId="0" borderId="0"/>
    <xf numFmtId="172" fontId="102" fillId="0" borderId="0"/>
    <xf numFmtId="191" fontId="53" fillId="0" borderId="0"/>
    <xf numFmtId="180" fontId="53" fillId="0" borderId="0"/>
    <xf numFmtId="180" fontId="53" fillId="0" borderId="0"/>
    <xf numFmtId="172" fontId="102"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80" fontId="5" fillId="0" borderId="0"/>
    <xf numFmtId="180" fontId="5" fillId="0" borderId="0"/>
    <xf numFmtId="0" fontId="53" fillId="0" borderId="0" applyBorder="0"/>
    <xf numFmtId="180" fontId="5" fillId="0" borderId="0"/>
    <xf numFmtId="180" fontId="5" fillId="0" borderId="0"/>
    <xf numFmtId="0" fontId="53" fillId="0" borderId="0" applyBorder="0"/>
    <xf numFmtId="180" fontId="5" fillId="0" borderId="0"/>
    <xf numFmtId="180" fontId="5"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91" fontId="5" fillId="0" borderId="0"/>
    <xf numFmtId="180" fontId="53" fillId="0" borderId="0"/>
    <xf numFmtId="191" fontId="5" fillId="0" borderId="0"/>
    <xf numFmtId="172"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3" fillId="0" borderId="0"/>
    <xf numFmtId="0" fontId="53" fillId="0" borderId="0"/>
    <xf numFmtId="0" fontId="53" fillId="0" borderId="0"/>
    <xf numFmtId="0" fontId="202"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80" fontId="5" fillId="0" borderId="0"/>
    <xf numFmtId="180" fontId="5" fillId="0" borderId="0"/>
    <xf numFmtId="172" fontId="53" fillId="0" borderId="0"/>
    <xf numFmtId="180" fontId="53"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3" fillId="0" borderId="0"/>
    <xf numFmtId="180" fontId="53" fillId="0" borderId="0"/>
    <xf numFmtId="180" fontId="53" fillId="0" borderId="0"/>
    <xf numFmtId="14" fontId="53" fillId="0" borderId="0" applyProtection="0">
      <alignment vertical="center"/>
    </xf>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 fillId="0" borderId="0"/>
    <xf numFmtId="0" fontId="5" fillId="0" borderId="0"/>
    <xf numFmtId="0" fontId="5" fillId="0" borderId="0"/>
    <xf numFmtId="0" fontId="202" fillId="0" borderId="0"/>
    <xf numFmtId="0" fontId="5"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5"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180" fontId="53" fillId="0" borderId="0"/>
    <xf numFmtId="180" fontId="53" fillId="0" borderId="0"/>
    <xf numFmtId="0" fontId="202" fillId="0" borderId="0"/>
    <xf numFmtId="172" fontId="5" fillId="0" borderId="0"/>
    <xf numFmtId="172" fontId="5"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202" fillId="0" borderId="0"/>
    <xf numFmtId="172" fontId="5" fillId="0" borderId="0"/>
    <xf numFmtId="172" fontId="5" fillId="0" borderId="0"/>
    <xf numFmtId="172" fontId="5"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172" fontId="48"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0" fontId="26" fillId="0" borderId="0"/>
    <xf numFmtId="0" fontId="2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0" fontId="202" fillId="0" borderId="0"/>
    <xf numFmtId="0" fontId="202" fillId="0" borderId="0"/>
    <xf numFmtId="0" fontId="202"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72" fontId="102" fillId="0" borderId="0"/>
    <xf numFmtId="172" fontId="5" fillId="0" borderId="0"/>
    <xf numFmtId="172" fontId="5" fillId="0" borderId="0"/>
    <xf numFmtId="0" fontId="202" fillId="0" borderId="0"/>
    <xf numFmtId="172" fontId="102" fillId="0" borderId="0"/>
    <xf numFmtId="191" fontId="53" fillId="0" borderId="0"/>
    <xf numFmtId="180" fontId="53" fillId="0" borderId="0"/>
    <xf numFmtId="180" fontId="53" fillId="0" borderId="0"/>
    <xf numFmtId="172" fontId="5" fillId="0" borderId="0"/>
    <xf numFmtId="172" fontId="53" fillId="0" borderId="0"/>
    <xf numFmtId="180" fontId="53" fillId="0" borderId="0"/>
    <xf numFmtId="180" fontId="53" fillId="0" borderId="0"/>
    <xf numFmtId="172" fontId="5"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6"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 fillId="0" borderId="0"/>
    <xf numFmtId="172" fontId="53" fillId="0" borderId="0"/>
    <xf numFmtId="0" fontId="5" fillId="0" borderId="0"/>
    <xf numFmtId="180" fontId="5"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0" fontId="26" fillId="0" borderId="0"/>
    <xf numFmtId="0" fontId="5" fillId="0" borderId="0"/>
    <xf numFmtId="180" fontId="26"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244" fillId="0" borderId="0"/>
    <xf numFmtId="172" fontId="56" fillId="0" borderId="0"/>
    <xf numFmtId="0" fontId="56" fillId="0" borderId="0"/>
    <xf numFmtId="172" fontId="102" fillId="0" borderId="0"/>
    <xf numFmtId="172" fontId="47" fillId="0" borderId="0"/>
    <xf numFmtId="0" fontId="53" fillId="0" borderId="0"/>
    <xf numFmtId="172" fontId="102" fillId="0" borderId="0"/>
    <xf numFmtId="172" fontId="102" fillId="0" borderId="0"/>
    <xf numFmtId="172" fontId="102" fillId="0" borderId="0"/>
    <xf numFmtId="172" fontId="26" fillId="0" borderId="0"/>
    <xf numFmtId="172" fontId="26" fillId="0" borderId="0"/>
    <xf numFmtId="172" fontId="102"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02" fillId="0" borderId="0"/>
    <xf numFmtId="0" fontId="5" fillId="0" borderId="0"/>
    <xf numFmtId="0" fontId="5" fillId="0" borderId="0"/>
    <xf numFmtId="0" fontId="369" fillId="0" borderId="0"/>
    <xf numFmtId="0" fontId="370"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0" fontId="27" fillId="0" borderId="0"/>
    <xf numFmtId="0" fontId="26" fillId="0" borderId="0"/>
    <xf numFmtId="0" fontId="41" fillId="0" borderId="0"/>
    <xf numFmtId="0" fontId="5"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7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2" fontId="26" fillId="0" borderId="0"/>
    <xf numFmtId="0" fontId="53" fillId="0" borderId="0"/>
    <xf numFmtId="172" fontId="26" fillId="0" borderId="0"/>
    <xf numFmtId="0" fontId="53" fillId="0" borderId="0"/>
    <xf numFmtId="172" fontId="26" fillId="0" borderId="0"/>
    <xf numFmtId="0" fontId="53" fillId="0" borderId="0"/>
    <xf numFmtId="0" fontId="53" fillId="0" borderId="0"/>
    <xf numFmtId="0" fontId="53" fillId="0" borderId="0"/>
    <xf numFmtId="0" fontId="53" fillId="0" borderId="0"/>
    <xf numFmtId="0" fontId="53" fillId="0" borderId="0"/>
    <xf numFmtId="0" fontId="370" fillId="0" borderId="0"/>
    <xf numFmtId="172" fontId="56" fillId="0" borderId="0" applyNumberFormat="0" applyFill="0" applyBorder="0" applyAlignment="0" applyProtection="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102" fillId="0" borderId="0"/>
    <xf numFmtId="0" fontId="202" fillId="0" borderId="0"/>
    <xf numFmtId="0" fontId="202"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56" fillId="0" borderId="0"/>
    <xf numFmtId="172" fontId="102" fillId="0" borderId="0"/>
    <xf numFmtId="172" fontId="26" fillId="0" borderId="0"/>
    <xf numFmtId="180" fontId="26" fillId="0" borderId="0"/>
    <xf numFmtId="172" fontId="5" fillId="0" borderId="0"/>
    <xf numFmtId="0" fontId="56" fillId="0" borderId="0"/>
    <xf numFmtId="0" fontId="5" fillId="0" borderId="0"/>
    <xf numFmtId="0" fontId="5"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5" fillId="0" borderId="0"/>
    <xf numFmtId="0" fontId="5" fillId="0" borderId="0"/>
    <xf numFmtId="0" fontId="5"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2" fillId="0" borderId="0"/>
    <xf numFmtId="172" fontId="26" fillId="0" borderId="0"/>
    <xf numFmtId="172" fontId="102" fillId="0" borderId="0"/>
    <xf numFmtId="172" fontId="102" fillId="0" borderId="0"/>
    <xf numFmtId="172" fontId="102" fillId="0" borderId="0"/>
    <xf numFmtId="311" fontId="47"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311" fontId="47" fillId="0" borderId="0"/>
    <xf numFmtId="172" fontId="26" fillId="0" borderId="0"/>
    <xf numFmtId="172" fontId="26" fillId="0" borderId="0"/>
    <xf numFmtId="0" fontId="53"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91" fontId="102" fillId="0" borderId="0"/>
    <xf numFmtId="172" fontId="102" fillId="0" borderId="0"/>
    <xf numFmtId="172" fontId="102" fillId="0" borderId="0"/>
    <xf numFmtId="172" fontId="102" fillId="0" borderId="0"/>
    <xf numFmtId="311" fontId="47"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26" fillId="0" borderId="0"/>
    <xf numFmtId="0" fontId="53" fillId="0" borderId="0"/>
    <xf numFmtId="0" fontId="53" fillId="0" borderId="0"/>
    <xf numFmtId="0" fontId="53" fillId="0" borderId="0"/>
    <xf numFmtId="0" fontId="26" fillId="0" borderId="0"/>
    <xf numFmtId="0" fontId="26" fillId="0" borderId="0"/>
    <xf numFmtId="0" fontId="26" fillId="0" borderId="0"/>
    <xf numFmtId="0"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102" fillId="0" borderId="0"/>
    <xf numFmtId="172" fontId="102" fillId="0" borderId="0"/>
    <xf numFmtId="172" fontId="102" fillId="0" borderId="0"/>
    <xf numFmtId="172" fontId="102" fillId="0" borderId="0"/>
    <xf numFmtId="172" fontId="5" fillId="0" borderId="0"/>
    <xf numFmtId="172" fontId="5" fillId="0" borderId="0"/>
    <xf numFmtId="172" fontId="102" fillId="0" borderId="0"/>
    <xf numFmtId="172" fontId="26" fillId="0" borderId="0"/>
    <xf numFmtId="172" fontId="26" fillId="0" borderId="0"/>
    <xf numFmtId="172" fontId="53" fillId="0" borderId="0"/>
    <xf numFmtId="172" fontId="102" fillId="0" borderId="0"/>
    <xf numFmtId="0" fontId="26" fillId="0" borderId="0"/>
    <xf numFmtId="0" fontId="202" fillId="0" borderId="0"/>
    <xf numFmtId="172" fontId="102" fillId="0" borderId="0"/>
    <xf numFmtId="172" fontId="5"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172" fontId="26" fillId="0" borderId="0"/>
    <xf numFmtId="172" fontId="26" fillId="0" borderId="0"/>
    <xf numFmtId="0" fontId="370" fillId="0" borderId="0"/>
    <xf numFmtId="172" fontId="26" fillId="0" borderId="0"/>
    <xf numFmtId="172" fontId="26" fillId="0" borderId="0"/>
    <xf numFmtId="0" fontId="370" fillId="0" borderId="0"/>
    <xf numFmtId="172" fontId="26" fillId="0" borderId="0"/>
    <xf numFmtId="172" fontId="26" fillId="0" borderId="0"/>
    <xf numFmtId="0" fontId="56"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91" fontId="33" fillId="0" borderId="0"/>
    <xf numFmtId="0" fontId="33" fillId="0" borderId="0"/>
    <xf numFmtId="0" fontId="102" fillId="0" borderId="0"/>
    <xf numFmtId="180" fontId="53" fillId="0" borderId="0"/>
    <xf numFmtId="0" fontId="33" fillId="0" borderId="0"/>
    <xf numFmtId="180" fontId="26" fillId="0" borderId="0"/>
    <xf numFmtId="180" fontId="26" fillId="0" borderId="0"/>
    <xf numFmtId="0" fontId="202" fillId="0" borderId="0"/>
    <xf numFmtId="172" fontId="102" fillId="0" borderId="0"/>
    <xf numFmtId="172" fontId="5" fillId="0" borderId="0"/>
    <xf numFmtId="172" fontId="5" fillId="0" borderId="0"/>
    <xf numFmtId="0" fontId="202" fillId="0" borderId="0"/>
    <xf numFmtId="0" fontId="202" fillId="0" borderId="0"/>
    <xf numFmtId="0" fontId="202" fillId="0" borderId="0"/>
    <xf numFmtId="0" fontId="202" fillId="0" borderId="0"/>
    <xf numFmtId="172" fontId="102" fillId="0" borderId="0"/>
    <xf numFmtId="0" fontId="26" fillId="0" borderId="0"/>
    <xf numFmtId="0" fontId="56" fillId="0" borderId="0"/>
    <xf numFmtId="0" fontId="23"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0" fontId="202" fillId="0" borderId="0"/>
    <xf numFmtId="0" fontId="202" fillId="0" borderId="0"/>
    <xf numFmtId="0" fontId="202" fillId="0" borderId="0"/>
    <xf numFmtId="0" fontId="56" fillId="0" borderId="0"/>
    <xf numFmtId="0" fontId="202" fillId="0" borderId="0"/>
    <xf numFmtId="172" fontId="26" fillId="0" borderId="0"/>
    <xf numFmtId="0" fontId="5" fillId="0" borderId="0"/>
    <xf numFmtId="0" fontId="5" fillId="0" borderId="0"/>
    <xf numFmtId="0" fontId="202" fillId="0" borderId="0"/>
    <xf numFmtId="0" fontId="5" fillId="0" borderId="0"/>
    <xf numFmtId="0" fontId="202" fillId="0" borderId="0"/>
    <xf numFmtId="0" fontId="202" fillId="0" borderId="0"/>
    <xf numFmtId="0" fontId="56" fillId="0" borderId="0"/>
    <xf numFmtId="172" fontId="26" fillId="0" borderId="0"/>
    <xf numFmtId="0" fontId="5" fillId="0" borderId="0"/>
    <xf numFmtId="0" fontId="5" fillId="0" borderId="0"/>
    <xf numFmtId="0" fontId="56" fillId="0" borderId="0"/>
    <xf numFmtId="0" fontId="5" fillId="0" borderId="0"/>
    <xf numFmtId="0" fontId="56" fillId="0" borderId="0"/>
    <xf numFmtId="0" fontId="202" fillId="0" borderId="0"/>
    <xf numFmtId="172" fontId="102" fillId="0" borderId="0"/>
    <xf numFmtId="172" fontId="26" fillId="0" borderId="0"/>
    <xf numFmtId="172" fontId="26" fillId="0" borderId="0"/>
    <xf numFmtId="172" fontId="53"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5" fillId="0" borderId="0"/>
    <xf numFmtId="0" fontId="5" fillId="0" borderId="0"/>
    <xf numFmtId="0" fontId="5" fillId="0" borderId="0"/>
    <xf numFmtId="0" fontId="202" fillId="0" borderId="0"/>
    <xf numFmtId="0" fontId="5"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172" fontId="26" fillId="0" borderId="0"/>
    <xf numFmtId="0" fontId="202" fillId="0" borderId="0"/>
    <xf numFmtId="0" fontId="202"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5" fillId="0" borderId="0"/>
    <xf numFmtId="0" fontId="56" fillId="0" borderId="0"/>
    <xf numFmtId="172" fontId="26" fillId="0" borderId="0"/>
    <xf numFmtId="0" fontId="56" fillId="0" borderId="0"/>
    <xf numFmtId="0" fontId="202" fillId="0" borderId="0"/>
    <xf numFmtId="172" fontId="102" fillId="0" borderId="0"/>
    <xf numFmtId="0" fontId="5" fillId="0" borderId="0"/>
    <xf numFmtId="172" fontId="26" fillId="0" borderId="0"/>
    <xf numFmtId="172" fontId="26" fillId="0" borderId="0"/>
    <xf numFmtId="172" fontId="53" fillId="0" borderId="0"/>
    <xf numFmtId="0" fontId="202" fillId="0" borderId="0"/>
    <xf numFmtId="0" fontId="26" fillId="0" borderId="0"/>
    <xf numFmtId="180" fontId="26" fillId="0" borderId="0"/>
    <xf numFmtId="180" fontId="26" fillId="0" borderId="0"/>
    <xf numFmtId="0" fontId="202" fillId="0" borderId="0"/>
    <xf numFmtId="0" fontId="202"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351" fillId="0" borderId="0"/>
    <xf numFmtId="0" fontId="26" fillId="0" borderId="0" applyNumberFormat="0" applyBorder="0" applyAlignment="0" applyProtection="0">
      <alignment vertical="top"/>
      <protection locked="0"/>
    </xf>
    <xf numFmtId="172" fontId="53" fillId="0" borderId="0"/>
    <xf numFmtId="172" fontId="53" fillId="0" borderId="0"/>
    <xf numFmtId="0" fontId="202" fillId="0" borderId="0"/>
    <xf numFmtId="0" fontId="202" fillId="0" borderId="0"/>
    <xf numFmtId="172" fontId="26" fillId="0" borderId="0"/>
    <xf numFmtId="0" fontId="202" fillId="0" borderId="0"/>
    <xf numFmtId="172" fontId="53" fillId="0" borderId="0"/>
    <xf numFmtId="172" fontId="26" fillId="0" borderId="0"/>
    <xf numFmtId="172" fontId="53"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72" fontId="26" fillId="0" borderId="0"/>
    <xf numFmtId="172" fontId="26" fillId="0" borderId="0"/>
    <xf numFmtId="172" fontId="53" fillId="0" borderId="0"/>
    <xf numFmtId="0" fontId="5" fillId="0" borderId="0"/>
    <xf numFmtId="172" fontId="102" fillId="0" borderId="0"/>
    <xf numFmtId="0" fontId="202" fillId="0" borderId="0"/>
    <xf numFmtId="172" fontId="102" fillId="0" borderId="0"/>
    <xf numFmtId="172" fontId="26" fillId="0" borderId="0"/>
    <xf numFmtId="172" fontId="26" fillId="0" borderId="0"/>
    <xf numFmtId="172" fontId="53" fillId="0" borderId="0"/>
    <xf numFmtId="0" fontId="202" fillId="0" borderId="0"/>
    <xf numFmtId="172" fontId="26" fillId="0" borderId="0"/>
    <xf numFmtId="172" fontId="26" fillId="0" borderId="0"/>
    <xf numFmtId="172" fontId="102" fillId="0" borderId="0"/>
    <xf numFmtId="172" fontId="26" fillId="0" borderId="0"/>
    <xf numFmtId="172" fontId="26" fillId="0" borderId="0"/>
    <xf numFmtId="0" fontId="202" fillId="0" borderId="0"/>
    <xf numFmtId="0" fontId="202" fillId="0" borderId="0"/>
    <xf numFmtId="0" fontId="202" fillId="0" borderId="0"/>
    <xf numFmtId="0" fontId="202" fillId="0" borderId="0"/>
    <xf numFmtId="0" fontId="2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172" fontId="53" fillId="0" borderId="0"/>
    <xf numFmtId="0" fontId="56" fillId="0" borderId="0"/>
    <xf numFmtId="0" fontId="56" fillId="0" borderId="0"/>
    <xf numFmtId="0" fontId="56" fillId="0" borderId="0"/>
    <xf numFmtId="0" fontId="5" fillId="0" borderId="0"/>
    <xf numFmtId="172" fontId="26" fillId="0" borderId="0"/>
    <xf numFmtId="0" fontId="5" fillId="0" borderId="0"/>
    <xf numFmtId="0" fontId="5" fillId="0" borderId="0"/>
    <xf numFmtId="0" fontId="5" fillId="0" borderId="0"/>
    <xf numFmtId="172" fontId="102" fillId="0" borderId="0"/>
    <xf numFmtId="0" fontId="53" fillId="0" borderId="0"/>
    <xf numFmtId="0" fontId="53" fillId="0" borderId="0"/>
    <xf numFmtId="0" fontId="26" fillId="0" borderId="0"/>
    <xf numFmtId="0" fontId="26" fillId="0" borderId="0"/>
    <xf numFmtId="172" fontId="102" fillId="0" borderId="0"/>
    <xf numFmtId="172" fontId="26" fillId="0" borderId="0"/>
    <xf numFmtId="172" fontId="26" fillId="0" borderId="0"/>
    <xf numFmtId="172" fontId="53" fillId="0" borderId="0"/>
    <xf numFmtId="0" fontId="26" fillId="0" borderId="0"/>
    <xf numFmtId="0" fontId="26" fillId="0" borderId="0"/>
    <xf numFmtId="0" fontId="53" fillId="0" borderId="0"/>
    <xf numFmtId="0" fontId="53" fillId="0" borderId="0"/>
    <xf numFmtId="0" fontId="53" fillId="0" borderId="0"/>
    <xf numFmtId="0" fontId="53"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5" fillId="0" borderId="0"/>
    <xf numFmtId="172" fontId="5" fillId="0" borderId="0"/>
    <xf numFmtId="172" fontId="5" fillId="0" borderId="0"/>
    <xf numFmtId="172" fontId="53" fillId="0" borderId="0"/>
    <xf numFmtId="0" fontId="53" fillId="0" borderId="0"/>
    <xf numFmtId="172" fontId="53" fillId="0" borderId="0"/>
    <xf numFmtId="172" fontId="102" fillId="0" borderId="0"/>
    <xf numFmtId="172" fontId="53" fillId="0" borderId="0"/>
    <xf numFmtId="172" fontId="102" fillId="0" borderId="0"/>
    <xf numFmtId="172" fontId="102" fillId="0" borderId="0"/>
    <xf numFmtId="172" fontId="102" fillId="0" borderId="0"/>
    <xf numFmtId="172" fontId="5" fillId="0" borderId="0"/>
    <xf numFmtId="172" fontId="5" fillId="0" borderId="0"/>
    <xf numFmtId="172" fontId="5" fillId="0" borderId="0"/>
    <xf numFmtId="172" fontId="53" fillId="0" borderId="0"/>
    <xf numFmtId="172" fontId="102" fillId="0" borderId="0"/>
    <xf numFmtId="172" fontId="53" fillId="0" borderId="0"/>
    <xf numFmtId="172" fontId="102" fillId="0" borderId="0"/>
    <xf numFmtId="172" fontId="26" fillId="0" borderId="0"/>
    <xf numFmtId="172" fontId="26" fillId="0" borderId="0"/>
    <xf numFmtId="172"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33" fillId="0" borderId="0"/>
    <xf numFmtId="172" fontId="53" fillId="0" borderId="0" applyBorder="0"/>
    <xf numFmtId="172" fontId="26" fillId="0" borderId="0"/>
    <xf numFmtId="172" fontId="26" fillId="0" borderId="0"/>
    <xf numFmtId="0" fontId="5"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26" fillId="0" borderId="0"/>
    <xf numFmtId="172" fontId="53" fillId="0" borderId="0"/>
    <xf numFmtId="172" fontId="53" fillId="0" borderId="0"/>
    <xf numFmtId="172" fontId="206" fillId="0" borderId="0"/>
    <xf numFmtId="0" fontId="371" fillId="0" borderId="0"/>
    <xf numFmtId="172" fontId="370" fillId="0" borderId="0"/>
    <xf numFmtId="0" fontId="5" fillId="0" borderId="0"/>
    <xf numFmtId="172" fontId="56" fillId="0" borderId="0" applyNumberFormat="0" applyFill="0" applyBorder="0" applyAlignment="0" applyProtection="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202" fillId="0" borderId="0"/>
    <xf numFmtId="172" fontId="102" fillId="0" borderId="0"/>
    <xf numFmtId="191" fontId="53" fillId="0" borderId="0"/>
    <xf numFmtId="180" fontId="53" fillId="0" borderId="0"/>
    <xf numFmtId="180" fontId="53" fillId="0" borderId="0"/>
    <xf numFmtId="172" fontId="26"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72" fontId="5" fillId="0" borderId="0"/>
    <xf numFmtId="172" fontId="5"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72" fontId="53" fillId="0" borderId="0"/>
    <xf numFmtId="172" fontId="53" fillId="0" borderId="0"/>
    <xf numFmtId="172" fontId="53" fillId="0" borderId="0"/>
    <xf numFmtId="180" fontId="26"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80" fontId="26" fillId="0" borderId="0"/>
    <xf numFmtId="172" fontId="53" fillId="0" borderId="0"/>
    <xf numFmtId="172" fontId="53" fillId="0" borderId="0"/>
    <xf numFmtId="180" fontId="26" fillId="0" borderId="0"/>
    <xf numFmtId="180" fontId="26"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0"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179" fontId="5" fillId="0" borderId="0"/>
    <xf numFmtId="172" fontId="53" fillId="0" borderId="0"/>
    <xf numFmtId="180" fontId="53" fillId="0" borderId="0"/>
    <xf numFmtId="180" fontId="53" fillId="0" borderId="0"/>
    <xf numFmtId="172" fontId="102"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5"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80" fontId="5" fillId="0" borderId="0"/>
    <xf numFmtId="180" fontId="5" fillId="0" borderId="0"/>
    <xf numFmtId="180" fontId="5" fillId="0" borderId="0"/>
    <xf numFmtId="0" fontId="202" fillId="0" borderId="0"/>
    <xf numFmtId="0" fontId="27"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191" fontId="53" fillId="0" borderId="0"/>
    <xf numFmtId="0" fontId="202" fillId="0" borderId="0"/>
    <xf numFmtId="0" fontId="202" fillId="0" borderId="0"/>
    <xf numFmtId="0" fontId="3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02" fillId="0" borderId="0"/>
    <xf numFmtId="0" fontId="202" fillId="0" borderId="0"/>
    <xf numFmtId="180" fontId="5" fillId="0" borderId="0"/>
    <xf numFmtId="0" fontId="5" fillId="0" borderId="0"/>
    <xf numFmtId="180" fontId="5" fillId="0" borderId="0"/>
    <xf numFmtId="0" fontId="5" fillId="0" borderId="0"/>
    <xf numFmtId="180" fontId="5" fillId="0" borderId="0"/>
    <xf numFmtId="172" fontId="102" fillId="0" borderId="0"/>
    <xf numFmtId="180" fontId="5" fillId="0" borderId="0"/>
    <xf numFmtId="0" fontId="5" fillId="0" borderId="0"/>
    <xf numFmtId="180" fontId="5" fillId="0" borderId="0"/>
    <xf numFmtId="180" fontId="53" fillId="0" borderId="0"/>
    <xf numFmtId="180" fontId="5" fillId="0" borderId="0"/>
    <xf numFmtId="0" fontId="5" fillId="0" borderId="0"/>
    <xf numFmtId="180" fontId="5" fillId="0" borderId="0"/>
    <xf numFmtId="180" fontId="5" fillId="0" borderId="0"/>
    <xf numFmtId="0" fontId="202"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5" fillId="0" borderId="0"/>
    <xf numFmtId="0" fontId="5" fillId="0" borderId="0"/>
    <xf numFmtId="172" fontId="5" fillId="0" borderId="0"/>
    <xf numFmtId="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191" fontId="53" fillId="0" borderId="0"/>
    <xf numFmtId="0" fontId="5" fillId="0" borderId="0"/>
    <xf numFmtId="0" fontId="5" fillId="0" borderId="0"/>
    <xf numFmtId="0" fontId="202" fillId="0" borderId="0"/>
    <xf numFmtId="0" fontId="5" fillId="0" borderId="0"/>
    <xf numFmtId="0" fontId="202" fillId="0" borderId="0"/>
    <xf numFmtId="0" fontId="202"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9" fontId="5" fillId="0" borderId="0"/>
    <xf numFmtId="179" fontId="5"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91" fontId="53" fillId="0" borderId="0"/>
    <xf numFmtId="180" fontId="5" fillId="0" borderId="0"/>
    <xf numFmtId="180" fontId="5" fillId="0" borderId="0"/>
    <xf numFmtId="172" fontId="53" fillId="0" borderId="0"/>
    <xf numFmtId="172" fontId="53"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72" fontId="53" fillId="0" borderId="0"/>
    <xf numFmtId="18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3" fillId="0" borderId="0"/>
    <xf numFmtId="180" fontId="5" fillId="0" borderId="0"/>
    <xf numFmtId="180" fontId="5" fillId="0" borderId="0"/>
    <xf numFmtId="180" fontId="53" fillId="0" borderId="0"/>
    <xf numFmtId="0" fontId="53" fillId="0" borderId="0"/>
    <xf numFmtId="0" fontId="53" fillId="0" borderId="0"/>
    <xf numFmtId="0" fontId="53" fillId="0" borderId="0"/>
    <xf numFmtId="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26" fillId="0" borderId="0"/>
    <xf numFmtId="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3"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3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91" fontId="5" fillId="0" borderId="0"/>
    <xf numFmtId="172" fontId="102" fillId="0" borderId="0"/>
    <xf numFmtId="180" fontId="5" fillId="0" borderId="0"/>
    <xf numFmtId="180" fontId="5" fillId="0" borderId="0"/>
    <xf numFmtId="180" fontId="5" fillId="0" borderId="0"/>
    <xf numFmtId="172" fontId="47"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91" fontId="5" fillId="0" borderId="0"/>
    <xf numFmtId="172" fontId="26" fillId="0" borderId="0"/>
    <xf numFmtId="172" fontId="26"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6"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3"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91" fontId="5" fillId="0" borderId="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6" fillId="0" borderId="0"/>
    <xf numFmtId="0" fontId="202" fillId="0" borderId="0"/>
    <xf numFmtId="172" fontId="102"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26" fillId="0" borderId="0"/>
    <xf numFmtId="172" fontId="26" fillId="0" borderId="0"/>
    <xf numFmtId="172" fontId="102" fillId="0" borderId="0"/>
    <xf numFmtId="172" fontId="26"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102" fillId="0" borderId="0"/>
    <xf numFmtId="172" fontId="5" fillId="0" borderId="0"/>
    <xf numFmtId="172" fontId="5" fillId="0" borderId="0"/>
    <xf numFmtId="0" fontId="202" fillId="0" borderId="0"/>
    <xf numFmtId="172" fontId="26" fillId="0" borderId="0"/>
    <xf numFmtId="0" fontId="56" fillId="0" borderId="0"/>
    <xf numFmtId="0" fontId="27" fillId="0" borderId="0"/>
    <xf numFmtId="172" fontId="56" fillId="0" borderId="0" applyNumberFormat="0" applyFill="0" applyBorder="0" applyAlignment="0" applyProtection="0"/>
    <xf numFmtId="0" fontId="26" fillId="0" borderId="0"/>
    <xf numFmtId="289" fontId="45" fillId="0" borderId="0" applyFill="0"/>
    <xf numFmtId="172" fontId="56" fillId="0" borderId="0" applyNumberFormat="0" applyFill="0" applyBorder="0" applyAlignment="0" applyProtection="0"/>
    <xf numFmtId="172" fontId="5" fillId="0" borderId="0"/>
    <xf numFmtId="311" fontId="47" fillId="0" borderId="0"/>
    <xf numFmtId="0" fontId="5" fillId="0" borderId="0"/>
    <xf numFmtId="0" fontId="56" fillId="0" borderId="0"/>
    <xf numFmtId="0" fontId="202" fillId="0" borderId="0"/>
    <xf numFmtId="172" fontId="26" fillId="0" borderId="0"/>
    <xf numFmtId="172" fontId="26" fillId="0" borderId="0"/>
    <xf numFmtId="172" fontId="102"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172" fontId="26" fillId="0" borderId="0"/>
    <xf numFmtId="0" fontId="56" fillId="0" borderId="0"/>
    <xf numFmtId="172" fontId="102" fillId="0" borderId="0"/>
    <xf numFmtId="172" fontId="5" fillId="0" borderId="0"/>
    <xf numFmtId="180" fontId="53" fillId="0" borderId="0"/>
    <xf numFmtId="0" fontId="56" fillId="0" borderId="0"/>
    <xf numFmtId="172" fontId="26" fillId="0" borderId="0"/>
    <xf numFmtId="0" fontId="56" fillId="0" borderId="0"/>
    <xf numFmtId="172" fontId="102" fillId="0" borderId="0"/>
    <xf numFmtId="289" fontId="45" fillId="0" borderId="0" applyFill="0"/>
    <xf numFmtId="172" fontId="102" fillId="0" borderId="0"/>
    <xf numFmtId="289" fontId="45" fillId="0" borderId="0" applyFill="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6" fillId="0" borderId="0"/>
    <xf numFmtId="172" fontId="56" fillId="0" borderId="0" applyNumberFormat="0" applyFill="0" applyBorder="0" applyAlignment="0" applyProtection="0"/>
    <xf numFmtId="172" fontId="53" fillId="0" borderId="0"/>
    <xf numFmtId="172" fontId="102" fillId="0" borderId="0"/>
    <xf numFmtId="172" fontId="102" fillId="0" borderId="0"/>
    <xf numFmtId="0" fontId="53" fillId="0" borderId="0"/>
    <xf numFmtId="0" fontId="53"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102"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0" fontId="5" fillId="0" borderId="0"/>
    <xf numFmtId="0" fontId="5" fillId="0" borderId="0"/>
    <xf numFmtId="0" fontId="41"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0" fontId="11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 fillId="0" borderId="0"/>
    <xf numFmtId="191" fontId="5" fillId="0" borderId="0"/>
    <xf numFmtId="0" fontId="5" fillId="0" borderId="0"/>
    <xf numFmtId="311" fontId="47" fillId="0" borderId="0"/>
    <xf numFmtId="0" fontId="202" fillId="0" borderId="0"/>
    <xf numFmtId="191" fontId="53" fillId="0" borderId="0"/>
    <xf numFmtId="172" fontId="26" fillId="0" borderId="0"/>
    <xf numFmtId="0" fontId="53" fillId="0" borderId="0"/>
    <xf numFmtId="311" fontId="47" fillId="0" borderId="0"/>
    <xf numFmtId="0" fontId="202" fillId="0" borderId="0"/>
    <xf numFmtId="191" fontId="53"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6" fillId="0" borderId="0" applyNumberFormat="0" applyFill="0" applyBorder="0" applyAlignment="0" applyProtection="0"/>
    <xf numFmtId="172" fontId="5" fillId="0" borderId="0"/>
    <xf numFmtId="0" fontId="202" fillId="0" borderId="0"/>
    <xf numFmtId="0" fontId="26" fillId="0" borderId="0"/>
    <xf numFmtId="172" fontId="102" fillId="0" borderId="0"/>
    <xf numFmtId="172" fontId="26" fillId="0" borderId="0"/>
    <xf numFmtId="311" fontId="47" fillId="0" borderId="0"/>
    <xf numFmtId="172" fontId="26" fillId="0" borderId="0"/>
    <xf numFmtId="172" fontId="26" fillId="0" borderId="0"/>
    <xf numFmtId="172" fontId="26" fillId="0" borderId="0"/>
    <xf numFmtId="0" fontId="202" fillId="0" borderId="0"/>
    <xf numFmtId="172" fontId="102" fillId="0" borderId="0"/>
    <xf numFmtId="180" fontId="5" fillId="0" borderId="0"/>
    <xf numFmtId="172" fontId="33" fillId="0" borderId="0"/>
    <xf numFmtId="0" fontId="26" fillId="0" borderId="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26"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72" fontId="53" fillId="0" borderId="0"/>
    <xf numFmtId="0" fontId="26" fillId="0" borderId="0"/>
    <xf numFmtId="0" fontId="27"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172" fontId="102"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72" fontId="102" fillId="0" borderId="0"/>
    <xf numFmtId="172" fontId="102" fillId="0" borderId="0"/>
    <xf numFmtId="180" fontId="5" fillId="0" borderId="0"/>
    <xf numFmtId="172" fontId="102" fillId="0" borderId="0"/>
    <xf numFmtId="180" fontId="5" fillId="0" borderId="0"/>
    <xf numFmtId="180" fontId="5"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0" fontId="53" fillId="0" borderId="0"/>
    <xf numFmtId="172" fontId="53" fillId="0" borderId="0"/>
    <xf numFmtId="172" fontId="53" fillId="0" borderId="0"/>
    <xf numFmtId="180" fontId="53" fillId="0" borderId="0"/>
    <xf numFmtId="172" fontId="53" fillId="0" borderId="0"/>
    <xf numFmtId="172" fontId="53" fillId="0" borderId="0"/>
    <xf numFmtId="0" fontId="53" fillId="0" borderId="0"/>
    <xf numFmtId="172" fontId="53" fillId="0" borderId="0"/>
    <xf numFmtId="180" fontId="5" fillId="0" borderId="0"/>
    <xf numFmtId="180" fontId="53" fillId="0" borderId="0"/>
    <xf numFmtId="172" fontId="53" fillId="0" borderId="0"/>
    <xf numFmtId="172" fontId="53" fillId="0" borderId="0"/>
    <xf numFmtId="0" fontId="53" fillId="0" borderId="0"/>
    <xf numFmtId="172" fontId="53" fillId="0" borderId="0"/>
    <xf numFmtId="180" fontId="5" fillId="0" borderId="0"/>
    <xf numFmtId="180"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 fillId="0" borderId="0"/>
    <xf numFmtId="180" fontId="53" fillId="0" borderId="0"/>
    <xf numFmtId="0" fontId="202" fillId="0" borderId="0"/>
    <xf numFmtId="0" fontId="202" fillId="0" borderId="0"/>
    <xf numFmtId="0" fontId="202" fillId="0" borderId="0"/>
    <xf numFmtId="191" fontId="5"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202" fillId="0" borderId="0"/>
    <xf numFmtId="0" fontId="5"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102"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02" fillId="0" borderId="0"/>
    <xf numFmtId="0" fontId="5"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0" fontId="53" fillId="0" borderId="0" applyBorder="0"/>
    <xf numFmtId="0" fontId="370"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346" fillId="0" borderId="0"/>
    <xf numFmtId="0" fontId="26" fillId="0" borderId="0"/>
    <xf numFmtId="191" fontId="5"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172"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80" fontId="5" fillId="0" borderId="0"/>
    <xf numFmtId="312" fontId="26" fillId="0" borderId="0"/>
    <xf numFmtId="172" fontId="53" fillId="0" borderId="0"/>
    <xf numFmtId="0" fontId="26" fillId="0" borderId="0"/>
    <xf numFmtId="172" fontId="53" fillId="0" borderId="0"/>
    <xf numFmtId="0" fontId="26" fillId="0" borderId="0"/>
    <xf numFmtId="172" fontId="53" fillId="0" borderId="0"/>
    <xf numFmtId="0" fontId="26" fillId="0" borderId="0"/>
    <xf numFmtId="172" fontId="53" fillId="0" borderId="0"/>
    <xf numFmtId="172" fontId="53" fillId="0" borderId="0"/>
    <xf numFmtId="172" fontId="53" fillId="0" borderId="0"/>
    <xf numFmtId="0" fontId="26" fillId="0" borderId="0"/>
    <xf numFmtId="172" fontId="53" fillId="0" borderId="0"/>
    <xf numFmtId="172" fontId="53"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0" fontId="27"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26" fillId="0" borderId="0">
      <alignment vertical="top"/>
    </xf>
    <xf numFmtId="172" fontId="102" fillId="0" borderId="0"/>
    <xf numFmtId="172" fontId="102" fillId="0" borderId="0"/>
    <xf numFmtId="180" fontId="5" fillId="0" borderId="0"/>
    <xf numFmtId="0" fontId="202" fillId="0" borderId="0"/>
    <xf numFmtId="0" fontId="5" fillId="0" borderId="0"/>
    <xf numFmtId="172" fontId="102" fillId="0" borderId="0"/>
    <xf numFmtId="172" fontId="102" fillId="0" borderId="0"/>
    <xf numFmtId="180" fontId="5" fillId="0" borderId="0"/>
    <xf numFmtId="0" fontId="202" fillId="0" borderId="0"/>
    <xf numFmtId="172" fontId="102" fillId="0" borderId="0"/>
    <xf numFmtId="172" fontId="47" fillId="0" borderId="0"/>
    <xf numFmtId="180" fontId="53"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91" fontId="5"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91" fontId="5"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72" fontId="102" fillId="0" borderId="0"/>
    <xf numFmtId="172" fontId="47"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102" fillId="0" borderId="0"/>
    <xf numFmtId="0" fontId="202" fillId="0" borderId="0"/>
    <xf numFmtId="172" fontId="102" fillId="0" borderId="0"/>
    <xf numFmtId="172" fontId="94" fillId="0" borderId="0"/>
    <xf numFmtId="0" fontId="202" fillId="0" borderId="0"/>
    <xf numFmtId="172" fontId="102" fillId="0" borderId="0"/>
    <xf numFmtId="0" fontId="56" fillId="0" borderId="0"/>
    <xf numFmtId="172" fontId="102" fillId="0" borderId="0"/>
    <xf numFmtId="172" fontId="94" fillId="0" borderId="0"/>
    <xf numFmtId="172" fontId="53" fillId="0" borderId="0"/>
    <xf numFmtId="172" fontId="102" fillId="0" borderId="0"/>
    <xf numFmtId="0" fontId="369" fillId="0" borderId="0"/>
    <xf numFmtId="172" fontId="102" fillId="0" borderId="0"/>
    <xf numFmtId="172" fontId="102" fillId="0" borderId="0"/>
    <xf numFmtId="172" fontId="102" fillId="0" borderId="0"/>
    <xf numFmtId="172" fontId="102" fillId="0" borderId="0"/>
    <xf numFmtId="172" fontId="102" fillId="0" borderId="0"/>
    <xf numFmtId="172" fontId="56" fillId="0" borderId="0"/>
    <xf numFmtId="172" fontId="56" fillId="0" borderId="0" applyNumberFormat="0" applyFill="0" applyBorder="0" applyAlignment="0" applyProtection="0"/>
    <xf numFmtId="172" fontId="56" fillId="0" borderId="0"/>
    <xf numFmtId="172" fontId="56" fillId="0" borderId="0" applyNumberFormat="0" applyFill="0" applyBorder="0" applyAlignment="0" applyProtection="0"/>
    <xf numFmtId="0" fontId="56" fillId="0" borderId="0"/>
    <xf numFmtId="172" fontId="26" fillId="0" borderId="0"/>
    <xf numFmtId="172" fontId="26" fillId="0" borderId="0"/>
    <xf numFmtId="0" fontId="202" fillId="0" borderId="0"/>
    <xf numFmtId="172" fontId="26" fillId="0" borderId="0"/>
    <xf numFmtId="172" fontId="102" fillId="0" borderId="0"/>
    <xf numFmtId="0" fontId="5" fillId="0" borderId="0"/>
    <xf numFmtId="0" fontId="5" fillId="0" borderId="0"/>
    <xf numFmtId="0" fontId="5" fillId="0" borderId="0"/>
    <xf numFmtId="172" fontId="26"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26" fillId="0" borderId="0"/>
    <xf numFmtId="172" fontId="26" fillId="0" borderId="0"/>
    <xf numFmtId="0" fontId="202"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2" fillId="0" borderId="0"/>
    <xf numFmtId="172" fontId="102" fillId="0" borderId="0"/>
    <xf numFmtId="0" fontId="5" fillId="0" borderId="0"/>
    <xf numFmtId="0" fontId="5" fillId="0" borderId="0"/>
    <xf numFmtId="0" fontId="5" fillId="0" borderId="0"/>
    <xf numFmtId="172" fontId="26" fillId="0" borderId="0"/>
    <xf numFmtId="0" fontId="5" fillId="0" borderId="0"/>
    <xf numFmtId="0" fontId="5" fillId="0" borderId="0"/>
    <xf numFmtId="0" fontId="2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26" fillId="0" borderId="0"/>
    <xf numFmtId="172" fontId="26" fillId="0" borderId="0"/>
    <xf numFmtId="172" fontId="26" fillId="0" borderId="0"/>
    <xf numFmtId="172" fontId="102" fillId="0" borderId="0"/>
    <xf numFmtId="0" fontId="56"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172" fontId="56" fillId="0" borderId="0"/>
    <xf numFmtId="0" fontId="5" fillId="0" borderId="0"/>
    <xf numFmtId="172" fontId="102" fillId="0" borderId="0"/>
    <xf numFmtId="172" fontId="47" fillId="0" borderId="0"/>
    <xf numFmtId="172" fontId="47" fillId="0" borderId="0"/>
    <xf numFmtId="172" fontId="53" fillId="0" borderId="0" applyBorder="0"/>
    <xf numFmtId="172" fontId="53" fillId="0" borderId="0" applyBorder="0"/>
    <xf numFmtId="172" fontId="372" fillId="0" borderId="0"/>
    <xf numFmtId="172" fontId="53" fillId="0" borderId="0"/>
    <xf numFmtId="172" fontId="53" fillId="0" borderId="0"/>
    <xf numFmtId="172" fontId="26" fillId="0" borderId="0"/>
    <xf numFmtId="172" fontId="94" fillId="0" borderId="0"/>
    <xf numFmtId="0" fontId="41"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2" fillId="0" borderId="0"/>
    <xf numFmtId="0" fontId="5" fillId="0" borderId="0"/>
    <xf numFmtId="0" fontId="5" fillId="0" borderId="0"/>
    <xf numFmtId="0" fontId="53"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3"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2"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2" fillId="0" borderId="0"/>
    <xf numFmtId="0" fontId="26" fillId="0" borderId="0"/>
    <xf numFmtId="172" fontId="102" fillId="0" borderId="0"/>
    <xf numFmtId="0" fontId="5" fillId="0" borderId="0"/>
    <xf numFmtId="0" fontId="5" fillId="0" borderId="0"/>
    <xf numFmtId="0" fontId="5" fillId="0" borderId="0"/>
    <xf numFmtId="172" fontId="47" fillId="0" borderId="0"/>
    <xf numFmtId="0" fontId="5" fillId="0" borderId="0"/>
    <xf numFmtId="0" fontId="5" fillId="0" borderId="0"/>
    <xf numFmtId="172" fontId="94" fillId="0" borderId="0"/>
    <xf numFmtId="0" fontId="5" fillId="0" borderId="0"/>
    <xf numFmtId="0" fontId="5" fillId="0" borderId="0"/>
    <xf numFmtId="0" fontId="5" fillId="0" borderId="0"/>
    <xf numFmtId="180" fontId="53" fillId="0" borderId="0"/>
    <xf numFmtId="0" fontId="5" fillId="0" borderId="0"/>
    <xf numFmtId="0" fontId="5" fillId="0" borderId="0"/>
    <xf numFmtId="0" fontId="202" fillId="0" borderId="0"/>
    <xf numFmtId="191" fontId="53"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0" fontId="202" fillId="0" borderId="0"/>
    <xf numFmtId="191"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5" fillId="0" borderId="0"/>
    <xf numFmtId="0" fontId="5" fillId="0" borderId="0"/>
    <xf numFmtId="0" fontId="94" fillId="0" borderId="0"/>
    <xf numFmtId="191" fontId="5" fillId="0" borderId="0"/>
    <xf numFmtId="191" fontId="5" fillId="0" borderId="0"/>
    <xf numFmtId="172" fontId="47"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0" fontId="26"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2"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2"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7" fillId="0" borderId="0"/>
    <xf numFmtId="0" fontId="202" fillId="0" borderId="0"/>
    <xf numFmtId="14" fontId="26" fillId="0" borderId="0" applyProtection="0">
      <alignment vertical="center"/>
    </xf>
    <xf numFmtId="0" fontId="202" fillId="0" borderId="0"/>
    <xf numFmtId="14" fontId="26" fillId="0" borderId="0" applyProtection="0">
      <alignment vertical="center"/>
    </xf>
    <xf numFmtId="0" fontId="202" fillId="0" borderId="0"/>
    <xf numFmtId="0" fontId="5" fillId="0" borderId="0"/>
    <xf numFmtId="14" fontId="26" fillId="0" borderId="0" applyProtection="0">
      <alignment vertical="center"/>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2"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0" fontId="5" fillId="0" borderId="0"/>
    <xf numFmtId="180" fontId="5" fillId="0" borderId="0"/>
    <xf numFmtId="180"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 fillId="0" borderId="0"/>
    <xf numFmtId="172" fontId="47"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191"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 fillId="0" borderId="0"/>
    <xf numFmtId="172" fontId="26" fillId="0" borderId="0"/>
    <xf numFmtId="172" fontId="26" fillId="0" borderId="0"/>
    <xf numFmtId="172" fontId="26" fillId="0" borderId="0"/>
    <xf numFmtId="172" fontId="26" fillId="0" borderId="0"/>
    <xf numFmtId="172" fontId="47" fillId="0" borderId="0"/>
    <xf numFmtId="0" fontId="5" fillId="0" borderId="0"/>
    <xf numFmtId="172" fontId="26" fillId="0" borderId="0"/>
    <xf numFmtId="172" fontId="26" fillId="0" borderId="0"/>
    <xf numFmtId="172" fontId="26" fillId="0" borderId="0"/>
    <xf numFmtId="172" fontId="26" fillId="0" borderId="0"/>
    <xf numFmtId="0" fontId="53" fillId="0" borderId="0" applyBorder="0"/>
    <xf numFmtId="172" fontId="26" fillId="0" borderId="0"/>
    <xf numFmtId="180" fontId="5" fillId="0" borderId="0"/>
    <xf numFmtId="180" fontId="53"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3"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23" fillId="0" borderId="0"/>
    <xf numFmtId="172" fontId="47"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alignment vertical="top"/>
    </xf>
    <xf numFmtId="172" fontId="53" fillId="0" borderId="0"/>
    <xf numFmtId="172" fontId="53" fillId="0" borderId="0">
      <alignment vertical="top"/>
    </xf>
    <xf numFmtId="172" fontId="53" fillId="0" borderId="0">
      <alignment vertical="top"/>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0" fontId="202" fillId="0" borderId="0"/>
    <xf numFmtId="172" fontId="26" fillId="0" borderId="0"/>
    <xf numFmtId="0" fontId="202" fillId="0" borderId="0"/>
    <xf numFmtId="172" fontId="26" fillId="0" borderId="0"/>
    <xf numFmtId="172" fontId="26" fillId="0" borderId="0"/>
    <xf numFmtId="0" fontId="202" fillId="0" borderId="0"/>
    <xf numFmtId="0" fontId="202" fillId="0" borderId="0"/>
    <xf numFmtId="172" fontId="2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26" fillId="0" borderId="0"/>
    <xf numFmtId="172" fontId="26" fillId="0" borderId="0"/>
    <xf numFmtId="0" fontId="369" fillId="0" borderId="0"/>
    <xf numFmtId="172" fontId="26"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 fillId="0" borderId="0"/>
    <xf numFmtId="172" fontId="5"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80" fontId="5" fillId="0" borderId="0"/>
    <xf numFmtId="180" fontId="53" fillId="0" borderId="0"/>
    <xf numFmtId="0" fontId="202" fillId="0" borderId="0"/>
    <xf numFmtId="172" fontId="26" fillId="0" borderId="0"/>
    <xf numFmtId="0" fontId="202" fillId="0" borderId="0"/>
    <xf numFmtId="0" fontId="202" fillId="0" borderId="0"/>
    <xf numFmtId="172" fontId="26" fillId="0" borderId="0"/>
    <xf numFmtId="0" fontId="373" fillId="0" borderId="0"/>
    <xf numFmtId="0" fontId="27" fillId="0" borderId="0"/>
    <xf numFmtId="172" fontId="26"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7"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5" fillId="0" borderId="0"/>
    <xf numFmtId="0" fontId="26" fillId="0" borderId="0" applyNumberFormat="0" applyFill="0" applyBorder="0" applyAlignment="0" applyProtection="0"/>
    <xf numFmtId="0" fontId="27" fillId="0" borderId="0"/>
    <xf numFmtId="172" fontId="102" fillId="0" borderId="0"/>
    <xf numFmtId="172" fontId="102" fillId="0" borderId="0"/>
    <xf numFmtId="172" fontId="102" fillId="0" borderId="0"/>
    <xf numFmtId="172" fontId="102" fillId="0" borderId="0"/>
    <xf numFmtId="0" fontId="56" fillId="0" borderId="0"/>
    <xf numFmtId="0" fontId="202" fillId="0" borderId="0"/>
    <xf numFmtId="0" fontId="202" fillId="0" borderId="0"/>
    <xf numFmtId="0" fontId="202" fillId="0" borderId="0"/>
    <xf numFmtId="0" fontId="202"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56" fillId="0" borderId="0"/>
    <xf numFmtId="191"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2" fillId="0" borderId="0"/>
    <xf numFmtId="0" fontId="5" fillId="0" borderId="0"/>
    <xf numFmtId="0" fontId="5" fillId="0" borderId="0"/>
    <xf numFmtId="0" fontId="5" fillId="0" borderId="0"/>
    <xf numFmtId="172" fontId="56" fillId="0" borderId="0"/>
    <xf numFmtId="0" fontId="5" fillId="0" borderId="0"/>
    <xf numFmtId="172" fontId="372" fillId="0" borderId="0"/>
    <xf numFmtId="172" fontId="102" fillId="0" borderId="0"/>
    <xf numFmtId="172" fontId="5" fillId="0" borderId="0"/>
    <xf numFmtId="172" fontId="5" fillId="0" borderId="0"/>
    <xf numFmtId="172" fontId="5" fillId="0" borderId="0"/>
    <xf numFmtId="172" fontId="26" fillId="0" borderId="0"/>
    <xf numFmtId="172" fontId="26" fillId="0" borderId="0"/>
    <xf numFmtId="172" fontId="53" fillId="0" borderId="0" applyBorder="0"/>
    <xf numFmtId="172" fontId="94" fillId="0" borderId="0"/>
    <xf numFmtId="172" fontId="56" fillId="0" borderId="0"/>
    <xf numFmtId="172" fontId="94" fillId="0" borderId="0"/>
    <xf numFmtId="0" fontId="374" fillId="0" borderId="0"/>
    <xf numFmtId="0" fontId="41" fillId="0" borderId="0"/>
    <xf numFmtId="0" fontId="202" fillId="0" borderId="0"/>
    <xf numFmtId="0" fontId="5" fillId="0" borderId="0"/>
    <xf numFmtId="0" fontId="53"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3" fillId="0" borderId="0"/>
    <xf numFmtId="180" fontId="5" fillId="0" borderId="0"/>
    <xf numFmtId="0" fontId="5" fillId="0" borderId="0"/>
    <xf numFmtId="180" fontId="5" fillId="0" borderId="0"/>
    <xf numFmtId="0" fontId="5" fillId="0" borderId="0"/>
    <xf numFmtId="180" fontId="346" fillId="0" borderId="0"/>
    <xf numFmtId="180" fontId="5" fillId="0" borderId="0"/>
    <xf numFmtId="180" fontId="5" fillId="0" borderId="0"/>
    <xf numFmtId="180" fontId="5" fillId="0" borderId="0"/>
    <xf numFmtId="0" fontId="202"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202" fillId="0" borderId="0"/>
    <xf numFmtId="180" fontId="5" fillId="0" borderId="0"/>
    <xf numFmtId="0" fontId="5" fillId="0" borderId="0"/>
    <xf numFmtId="0" fontId="5" fillId="0" borderId="0"/>
    <xf numFmtId="0" fontId="5" fillId="0" borderId="0"/>
    <xf numFmtId="180" fontId="5" fillId="0" borderId="0"/>
    <xf numFmtId="0" fontId="5" fillId="0" borderId="0"/>
    <xf numFmtId="180" fontId="53" fillId="0" borderId="0"/>
    <xf numFmtId="0" fontId="202" fillId="0" borderId="0"/>
    <xf numFmtId="0" fontId="5" fillId="0" borderId="0"/>
    <xf numFmtId="0" fontId="5" fillId="0" borderId="0"/>
    <xf numFmtId="0" fontId="5" fillId="0" borderId="0"/>
    <xf numFmtId="0" fontId="202" fillId="0" borderId="0"/>
    <xf numFmtId="0" fontId="27" fillId="0" borderId="0"/>
    <xf numFmtId="0" fontId="94"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80" fontId="5" fillId="0" borderId="0"/>
    <xf numFmtId="180" fontId="53" fillId="0" borderId="0"/>
    <xf numFmtId="0" fontId="202" fillId="0" borderId="0"/>
    <xf numFmtId="172" fontId="26" fillId="0" borderId="0"/>
    <xf numFmtId="0" fontId="202" fillId="0" borderId="0"/>
    <xf numFmtId="0" fontId="202"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72" fontId="102"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27" fillId="0" borderId="0"/>
    <xf numFmtId="172" fontId="53" fillId="0" borderId="0"/>
    <xf numFmtId="172" fontId="27" fillId="0" borderId="0"/>
    <xf numFmtId="172" fontId="27" fillId="0" borderId="0"/>
    <xf numFmtId="172" fontId="53" fillId="0" borderId="0"/>
    <xf numFmtId="172" fontId="27" fillId="0" borderId="0"/>
    <xf numFmtId="172" fontId="27" fillId="0" borderId="0"/>
    <xf numFmtId="172" fontId="53" fillId="0" borderId="0"/>
    <xf numFmtId="172" fontId="27" fillId="0" borderId="0"/>
    <xf numFmtId="172" fontId="53" fillId="0" borderId="0"/>
    <xf numFmtId="0" fontId="53" fillId="0" borderId="0">
      <alignment vertical="top"/>
    </xf>
    <xf numFmtId="172" fontId="53" fillId="0" borderId="0"/>
    <xf numFmtId="0" fontId="53" fillId="0" borderId="0">
      <alignment vertical="top"/>
    </xf>
    <xf numFmtId="172" fontId="53" fillId="0" borderId="0"/>
    <xf numFmtId="172" fontId="53" fillId="0" borderId="0"/>
    <xf numFmtId="0" fontId="202" fillId="0" borderId="0"/>
    <xf numFmtId="0" fontId="53" fillId="0" borderId="0" applyBorder="0"/>
    <xf numFmtId="172" fontId="102" fillId="0" borderId="0"/>
    <xf numFmtId="172" fontId="5" fillId="0" borderId="0"/>
    <xf numFmtId="172" fontId="5" fillId="0" borderId="0"/>
    <xf numFmtId="172" fontId="5" fillId="0" borderId="0"/>
    <xf numFmtId="172" fontId="102" fillId="0" borderId="0"/>
    <xf numFmtId="0" fontId="202" fillId="0" borderId="0"/>
    <xf numFmtId="172" fontId="5" fillId="0" borderId="0"/>
    <xf numFmtId="172"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3" fillId="0" borderId="0" applyBorder="0"/>
    <xf numFmtId="0" fontId="53" fillId="0" borderId="0" applyBorder="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Border="0"/>
    <xf numFmtId="180" fontId="5" fillId="0" borderId="0"/>
    <xf numFmtId="180" fontId="5" fillId="0" borderId="0"/>
    <xf numFmtId="180" fontId="5" fillId="0" borderId="0"/>
    <xf numFmtId="172" fontId="4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applyNumberFormat="0" applyFill="0" applyBorder="0" applyAlignment="0" applyProtection="0"/>
    <xf numFmtId="172" fontId="5" fillId="0" borderId="0"/>
    <xf numFmtId="172"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applyNumberFormat="0" applyFill="0" applyBorder="0" applyAlignment="0" applyProtection="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27" fillId="0" borderId="0"/>
    <xf numFmtId="172" fontId="53" fillId="0" borderId="0"/>
    <xf numFmtId="172" fontId="27" fillId="0" borderId="0"/>
    <xf numFmtId="172" fontId="27" fillId="0" borderId="0"/>
    <xf numFmtId="172" fontId="2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NumberFormat="0" applyFill="0" applyBorder="0" applyAlignment="0" applyProtection="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27" fillId="0" borderId="0"/>
    <xf numFmtId="172" fontId="53"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3" fillId="0" borderId="0"/>
    <xf numFmtId="172" fontId="27" fillId="0" borderId="0"/>
    <xf numFmtId="172" fontId="27" fillId="0" borderId="0"/>
    <xf numFmtId="172" fontId="27" fillId="0" borderId="0"/>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0" fontId="202"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alignment vertical="top"/>
    </xf>
    <xf numFmtId="172" fontId="53" fillId="0" borderId="0">
      <alignment vertical="top"/>
    </xf>
    <xf numFmtId="172" fontId="53" fillId="0" borderId="0"/>
    <xf numFmtId="172" fontId="27" fillId="0" borderId="0"/>
    <xf numFmtId="172" fontId="27" fillId="0" borderId="0"/>
    <xf numFmtId="172" fontId="26" fillId="0" borderId="0"/>
    <xf numFmtId="0" fontId="26" fillId="0" borderId="0"/>
    <xf numFmtId="0" fontId="53" fillId="0" borderId="0"/>
    <xf numFmtId="0" fontId="5" fillId="0" borderId="0"/>
    <xf numFmtId="0" fontId="27" fillId="0" borderId="0"/>
    <xf numFmtId="0" fontId="202" fillId="0" borderId="0"/>
    <xf numFmtId="0" fontId="202" fillId="0" borderId="0"/>
    <xf numFmtId="194" fontId="45" fillId="0" borderId="0"/>
    <xf numFmtId="0" fontId="202" fillId="0" borderId="0"/>
    <xf numFmtId="172" fontId="102" fillId="0" borderId="0"/>
    <xf numFmtId="172" fontId="102" fillId="0" borderId="0"/>
    <xf numFmtId="172" fontId="102" fillId="0" borderId="0"/>
    <xf numFmtId="172" fontId="5" fillId="0" borderId="0"/>
    <xf numFmtId="172" fontId="5" fillId="0" borderId="0"/>
    <xf numFmtId="172" fontId="5" fillId="0" borderId="0"/>
    <xf numFmtId="172" fontId="53" fillId="0" borderId="0" applyBorder="0"/>
    <xf numFmtId="172" fontId="56" fillId="0" borderId="0" applyNumberFormat="0" applyFill="0" applyBorder="0" applyAlignment="0" applyProtection="0"/>
    <xf numFmtId="172" fontId="53" fillId="0" borderId="0"/>
    <xf numFmtId="172" fontId="102" fillId="0" borderId="0"/>
    <xf numFmtId="172" fontId="102" fillId="0" borderId="0"/>
    <xf numFmtId="172" fontId="26" fillId="0" borderId="0"/>
    <xf numFmtId="172" fontId="26" fillId="0" borderId="0"/>
    <xf numFmtId="172" fontId="53" fillId="0" borderId="0"/>
    <xf numFmtId="172" fontId="26" fillId="0" borderId="0"/>
    <xf numFmtId="172" fontId="102" fillId="0" borderId="0"/>
    <xf numFmtId="172" fontId="53" fillId="0" borderId="0"/>
    <xf numFmtId="0" fontId="370" fillId="0" borderId="0"/>
    <xf numFmtId="172" fontId="102" fillId="0" borderId="0"/>
    <xf numFmtId="172" fontId="5" fillId="0" borderId="0"/>
    <xf numFmtId="172" fontId="5" fillId="0" borderId="0"/>
    <xf numFmtId="172" fontId="5" fillId="0" borderId="0"/>
    <xf numFmtId="172" fontId="53"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0" fontId="26" fillId="0" borderId="0"/>
    <xf numFmtId="180" fontId="5" fillId="0" borderId="0"/>
    <xf numFmtId="180" fontId="26" fillId="0" borderId="0"/>
    <xf numFmtId="0" fontId="370" fillId="0" borderId="0"/>
    <xf numFmtId="172" fontId="102" fillId="0" borderId="0"/>
    <xf numFmtId="172" fontId="26" fillId="0" borderId="0"/>
    <xf numFmtId="0" fontId="370"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102" fillId="0" borderId="0"/>
    <xf numFmtId="172" fontId="53" fillId="0" borderId="0"/>
    <xf numFmtId="0" fontId="41"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3" fillId="0" borderId="0"/>
    <xf numFmtId="179" fontId="5" fillId="0" borderId="0"/>
    <xf numFmtId="180" fontId="5" fillId="0" borderId="0"/>
    <xf numFmtId="180" fontId="5" fillId="0" borderId="0"/>
    <xf numFmtId="191" fontId="102"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26" fillId="0" borderId="0"/>
    <xf numFmtId="0" fontId="202" fillId="0" borderId="0"/>
    <xf numFmtId="180" fontId="5" fillId="0" borderId="0"/>
    <xf numFmtId="180" fontId="5" fillId="0" borderId="0"/>
    <xf numFmtId="180" fontId="53" fillId="0" borderId="0"/>
    <xf numFmtId="0" fontId="202" fillId="0" borderId="0"/>
    <xf numFmtId="0" fontId="5" fillId="0" borderId="0"/>
    <xf numFmtId="172" fontId="102" fillId="0" borderId="0"/>
    <xf numFmtId="0" fontId="202" fillId="0" borderId="0"/>
    <xf numFmtId="180" fontId="5" fillId="0" borderId="0"/>
    <xf numFmtId="180" fontId="5" fillId="0" borderId="0"/>
    <xf numFmtId="180" fontId="53" fillId="0" borderId="0"/>
    <xf numFmtId="0" fontId="202" fillId="0" borderId="0"/>
    <xf numFmtId="180" fontId="5" fillId="0" borderId="0"/>
    <xf numFmtId="180" fontId="5" fillId="0" borderId="0"/>
    <xf numFmtId="180" fontId="53" fillId="0" borderId="0"/>
    <xf numFmtId="0" fontId="202" fillId="0" borderId="0"/>
    <xf numFmtId="0" fontId="202"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6" fillId="0" borderId="0"/>
    <xf numFmtId="0" fontId="53" fillId="0" borderId="0"/>
    <xf numFmtId="0" fontId="26" fillId="0" borderId="0"/>
    <xf numFmtId="0" fontId="26" fillId="0" borderId="0"/>
    <xf numFmtId="0" fontId="46" fillId="0" borderId="0"/>
    <xf numFmtId="0" fontId="53"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0" fontId="41" fillId="0" borderId="0"/>
    <xf numFmtId="0" fontId="5" fillId="0" borderId="0"/>
    <xf numFmtId="0" fontId="371" fillId="0" borderId="0"/>
    <xf numFmtId="0" fontId="53" fillId="0" borderId="0"/>
    <xf numFmtId="0" fontId="53" fillId="0" borderId="0"/>
    <xf numFmtId="0" fontId="53" fillId="0" borderId="0"/>
    <xf numFmtId="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3"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3"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370"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370" fillId="0" borderId="0"/>
    <xf numFmtId="180" fontId="5" fillId="0" borderId="0"/>
    <xf numFmtId="180" fontId="5" fillId="0" borderId="0"/>
    <xf numFmtId="180" fontId="53" fillId="0" borderId="0"/>
    <xf numFmtId="0" fontId="370" fillId="0" borderId="0"/>
    <xf numFmtId="0" fontId="370" fillId="0" borderId="0"/>
    <xf numFmtId="180" fontId="5" fillId="0" borderId="0"/>
    <xf numFmtId="172" fontId="102" fillId="0" borderId="0"/>
    <xf numFmtId="172" fontId="47" fillId="0" borderId="0"/>
    <xf numFmtId="172" fontId="53" fillId="0" borderId="0" applyBorder="0"/>
    <xf numFmtId="172" fontId="56" fillId="0" borderId="0" applyNumberFormat="0" applyFill="0" applyBorder="0" applyAlignment="0" applyProtection="0"/>
    <xf numFmtId="172" fontId="26" fillId="0" borderId="0"/>
    <xf numFmtId="172" fontId="56" fillId="0" borderId="0" applyNumberFormat="0" applyFill="0" applyBorder="0" applyAlignment="0" applyProtection="0"/>
    <xf numFmtId="0" fontId="374" fillId="0" borderId="0"/>
    <xf numFmtId="0" fontId="41" fillId="0" borderId="0"/>
    <xf numFmtId="0" fontId="202" fillId="0" borderId="0"/>
    <xf numFmtId="0" fontId="26" fillId="0" borderId="0" applyNumberFormat="0" applyFill="0" applyBorder="0" applyAlignment="0" applyProtection="0"/>
    <xf numFmtId="172" fontId="1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80" fontId="53" fillId="0" borderId="0"/>
    <xf numFmtId="172" fontId="102" fillId="0" borderId="0"/>
    <xf numFmtId="180" fontId="5" fillId="0" borderId="0"/>
    <xf numFmtId="180" fontId="5" fillId="0" borderId="0"/>
    <xf numFmtId="0" fontId="202" fillId="0" borderId="0"/>
    <xf numFmtId="0" fontId="53" fillId="0" borderId="0"/>
    <xf numFmtId="180" fontId="5" fillId="0" borderId="0"/>
    <xf numFmtId="180" fontId="5" fillId="0" borderId="0"/>
    <xf numFmtId="180" fontId="5" fillId="0" borderId="0"/>
    <xf numFmtId="172" fontId="48" fillId="0" borderId="0"/>
    <xf numFmtId="180" fontId="5" fillId="0" borderId="0"/>
    <xf numFmtId="180" fontId="5" fillId="0" borderId="0"/>
    <xf numFmtId="180" fontId="53" fillId="0" borderId="0"/>
    <xf numFmtId="172" fontId="56" fillId="0" borderId="0" applyNumberFormat="0" applyFill="0" applyBorder="0" applyAlignment="0" applyProtection="0"/>
    <xf numFmtId="180" fontId="5" fillId="0" borderId="0"/>
    <xf numFmtId="180" fontId="5" fillId="0" borderId="0"/>
    <xf numFmtId="0" fontId="202" fillId="0" borderId="0"/>
    <xf numFmtId="0" fontId="53" fillId="0" borderId="0"/>
    <xf numFmtId="180" fontId="5" fillId="0" borderId="0"/>
    <xf numFmtId="180" fontId="5" fillId="0" borderId="0"/>
    <xf numFmtId="180" fontId="5" fillId="0" borderId="0"/>
    <xf numFmtId="172" fontId="48"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102" fillId="0" borderId="0"/>
    <xf numFmtId="172" fontId="48" fillId="0" borderId="0"/>
    <xf numFmtId="172" fontId="26" fillId="0" borderId="0"/>
    <xf numFmtId="0" fontId="202" fillId="0" borderId="0"/>
    <xf numFmtId="172" fontId="48" fillId="0" borderId="0"/>
    <xf numFmtId="180" fontId="5" fillId="0" borderId="0"/>
    <xf numFmtId="180" fontId="53" fillId="0" borderId="0"/>
    <xf numFmtId="0" fontId="202" fillId="0" borderId="0"/>
    <xf numFmtId="172" fontId="48" fillId="0" borderId="0"/>
    <xf numFmtId="0" fontId="202" fillId="0" borderId="0"/>
    <xf numFmtId="172" fontId="48" fillId="0" borderId="0"/>
    <xf numFmtId="172" fontId="102"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0" fontId="37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0" fontId="202" fillId="0" borderId="0"/>
    <xf numFmtId="0" fontId="202" fillId="0" borderId="0"/>
    <xf numFmtId="0" fontId="202" fillId="0" borderId="0"/>
    <xf numFmtId="0" fontId="26" fillId="0" borderId="0"/>
    <xf numFmtId="172" fontId="102" fillId="0" borderId="0"/>
    <xf numFmtId="172" fontId="102" fillId="0" borderId="0"/>
    <xf numFmtId="172" fontId="102" fillId="0" borderId="0"/>
    <xf numFmtId="172" fontId="102" fillId="0" borderId="0"/>
    <xf numFmtId="172" fontId="47" fillId="0" borderId="0"/>
    <xf numFmtId="0" fontId="26" fillId="0" borderId="0"/>
    <xf numFmtId="172" fontId="5" fillId="0" borderId="0"/>
    <xf numFmtId="172" fontId="5" fillId="0" borderId="0"/>
    <xf numFmtId="172" fontId="5" fillId="0" borderId="0"/>
    <xf numFmtId="172" fontId="102" fillId="0" borderId="0"/>
    <xf numFmtId="0" fontId="26" fillId="0" borderId="0"/>
    <xf numFmtId="172" fontId="102" fillId="0" borderId="0"/>
    <xf numFmtId="172" fontId="5" fillId="0" borderId="0"/>
    <xf numFmtId="172" fontId="5" fillId="0" borderId="0"/>
    <xf numFmtId="172" fontId="5" fillId="0" borderId="0"/>
    <xf numFmtId="172" fontId="102" fillId="0" borderId="0"/>
    <xf numFmtId="172" fontId="102" fillId="0" borderId="0"/>
    <xf numFmtId="180" fontId="5" fillId="0" borderId="0"/>
    <xf numFmtId="180" fontId="5" fillId="0" borderId="0"/>
    <xf numFmtId="180"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applyBorder="0"/>
    <xf numFmtId="172" fontId="23" fillId="0" borderId="0"/>
    <xf numFmtId="289" fontId="45" fillId="0" borderId="0" applyFill="0"/>
    <xf numFmtId="0" fontId="202" fillId="0" borderId="0"/>
    <xf numFmtId="172" fontId="102"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172" fontId="102"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172" fontId="48" fillId="0" borderId="0"/>
    <xf numFmtId="180" fontId="5" fillId="0" borderId="0"/>
    <xf numFmtId="0" fontId="202" fillId="0" borderId="0"/>
    <xf numFmtId="172" fontId="102" fillId="0" borderId="0"/>
    <xf numFmtId="172" fontId="48" fillId="0" borderId="0"/>
    <xf numFmtId="180" fontId="53" fillId="0" borderId="0"/>
    <xf numFmtId="0" fontId="202" fillId="0" borderId="0"/>
    <xf numFmtId="172" fontId="48" fillId="0" borderId="0"/>
    <xf numFmtId="180" fontId="5" fillId="0" borderId="0"/>
    <xf numFmtId="180" fontId="85" fillId="0" borderId="0"/>
    <xf numFmtId="0" fontId="202" fillId="0" borderId="0"/>
    <xf numFmtId="172" fontId="48" fillId="0" borderId="0"/>
    <xf numFmtId="0" fontId="202" fillId="0" borderId="0"/>
    <xf numFmtId="172" fontId="48" fillId="0" borderId="0"/>
    <xf numFmtId="0" fontId="202" fillId="0" borderId="0"/>
    <xf numFmtId="172" fontId="48" fillId="0" borderId="0"/>
    <xf numFmtId="172" fontId="102"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72" fontId="102" fillId="0" borderId="0"/>
    <xf numFmtId="172" fontId="26" fillId="0" borderId="0"/>
    <xf numFmtId="0" fontId="202" fillId="0" borderId="0"/>
    <xf numFmtId="0" fontId="202" fillId="0" borderId="0"/>
    <xf numFmtId="0" fontId="202" fillId="0" borderId="0"/>
    <xf numFmtId="0" fontId="26"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102" fillId="0" borderId="0"/>
    <xf numFmtId="0" fontId="2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0" fontId="37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172" fontId="102" fillId="0" borderId="0"/>
    <xf numFmtId="191" fontId="53"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102" fillId="0" borderId="0"/>
    <xf numFmtId="172" fontId="102" fillId="0" borderId="0"/>
    <xf numFmtId="172" fontId="26" fillId="0" borderId="0"/>
    <xf numFmtId="172" fontId="26" fillId="0" borderId="0"/>
    <xf numFmtId="172" fontId="53" fillId="0" borderId="0"/>
    <xf numFmtId="172" fontId="5" fillId="0" borderId="0"/>
    <xf numFmtId="172" fontId="5" fillId="0" borderId="0"/>
    <xf numFmtId="172" fontId="5" fillId="0" borderId="0"/>
    <xf numFmtId="172" fontId="26" fillId="0" borderId="0"/>
    <xf numFmtId="172" fontId="5" fillId="0" borderId="0"/>
    <xf numFmtId="0" fontId="41" fillId="0" borderId="0"/>
    <xf numFmtId="0" fontId="202" fillId="0" borderId="0"/>
    <xf numFmtId="0" fontId="26" fillId="0" borderId="0" applyNumberFormat="0" applyFill="0" applyBorder="0" applyAlignment="0" applyProtection="0"/>
    <xf numFmtId="172" fontId="102" fillId="0" borderId="0"/>
    <xf numFmtId="172" fontId="102" fillId="0" borderId="0"/>
    <xf numFmtId="180" fontId="5" fillId="0" borderId="0"/>
    <xf numFmtId="172" fontId="26" fillId="0" borderId="0"/>
    <xf numFmtId="172" fontId="26" fillId="0" borderId="0"/>
    <xf numFmtId="180" fontId="5" fillId="0" borderId="0"/>
    <xf numFmtId="180" fontId="346" fillId="0" borderId="0"/>
    <xf numFmtId="172" fontId="102" fillId="0" borderId="0"/>
    <xf numFmtId="180" fontId="5" fillId="0" borderId="0"/>
    <xf numFmtId="180" fontId="5"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48"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234" fontId="47"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6"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53" fillId="0" borderId="0"/>
    <xf numFmtId="0" fontId="53" fillId="0" borderId="0"/>
    <xf numFmtId="0" fontId="53" fillId="0" borderId="0"/>
    <xf numFmtId="0" fontId="53"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5" fontId="262" fillId="0" borderId="0">
      <alignment horizontal="right"/>
    </xf>
    <xf numFmtId="172" fontId="5" fillId="0" borderId="0"/>
    <xf numFmtId="1" fontId="152" fillId="0" borderId="0">
      <alignment vertical="top" wrapText="1"/>
    </xf>
    <xf numFmtId="1" fontId="376" fillId="0" borderId="0" applyFill="0" applyBorder="0" applyProtection="0"/>
    <xf numFmtId="1" fontId="85" fillId="0" borderId="0" applyFont="0" applyFill="0" applyBorder="0" applyProtection="0">
      <alignment vertical="center"/>
    </xf>
    <xf numFmtId="0" fontId="87" fillId="0" borderId="0"/>
    <xf numFmtId="1" fontId="207" fillId="0" borderId="0">
      <alignment horizontal="right" vertical="top"/>
    </xf>
    <xf numFmtId="194" fontId="207" fillId="0" borderId="0">
      <alignment horizontal="right" vertical="top"/>
    </xf>
    <xf numFmtId="0" fontId="26" fillId="0" borderId="0"/>
    <xf numFmtId="0" fontId="26" fillId="0" borderId="0"/>
    <xf numFmtId="0" fontId="26" fillId="0" borderId="0"/>
    <xf numFmtId="0" fontId="377"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26" fillId="0" borderId="0"/>
    <xf numFmtId="0" fontId="26" fillId="0" borderId="0"/>
    <xf numFmtId="0" fontId="26" fillId="0" borderId="0"/>
    <xf numFmtId="0" fontId="26" fillId="0" borderId="0"/>
    <xf numFmtId="0" fontId="351" fillId="0" borderId="0"/>
    <xf numFmtId="172" fontId="5" fillId="0" borderId="0"/>
    <xf numFmtId="1" fontId="199"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6" fillId="8" borderId="8" applyNumberFormat="0" applyFont="0" applyAlignment="0" applyProtection="0"/>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46" fillId="159" borderId="16"/>
    <xf numFmtId="0" fontId="46" fillId="159" borderId="16"/>
    <xf numFmtId="0" fontId="46" fillId="159" borderId="16"/>
    <xf numFmtId="0" fontId="56" fillId="8" borderId="8"/>
    <xf numFmtId="0" fontId="56" fillId="8" borderId="8"/>
    <xf numFmtId="0" fontId="56" fillId="8" borderId="8"/>
    <xf numFmtId="0" fontId="56" fillId="8" borderId="8"/>
    <xf numFmtId="0" fontId="56" fillId="8" borderId="8"/>
    <xf numFmtId="0" fontId="56"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6" fillId="159" borderId="16" applyNumberFormat="0" applyAlignment="0" applyProtection="0"/>
    <xf numFmtId="0" fontId="46" fillId="159" borderId="16"/>
    <xf numFmtId="0" fontId="46" fillId="159" borderId="16"/>
    <xf numFmtId="0" fontId="46"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8"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9"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3"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6" fillId="37" borderId="16" applyNumberFormat="0" applyFont="0" applyAlignment="0" applyProtection="0"/>
    <xf numFmtId="172" fontId="26" fillId="37" borderId="16"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6" fillId="37" borderId="16"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2" fillId="0" borderId="0"/>
    <xf numFmtId="172" fontId="5" fillId="0" borderId="0"/>
    <xf numFmtId="172" fontId="26" fillId="37" borderId="16" applyNumberFormat="0" applyFont="0" applyAlignment="0" applyProtection="0"/>
    <xf numFmtId="172" fontId="102" fillId="0" borderId="0"/>
    <xf numFmtId="172" fontId="26" fillId="37" borderId="16" applyNumberFormat="0" applyFont="0" applyAlignment="0" applyProtection="0"/>
    <xf numFmtId="180" fontId="26" fillId="37" borderId="16" applyNumberFormat="0" applyFont="0" applyAlignment="0" applyProtection="0"/>
    <xf numFmtId="172" fontId="102" fillId="0" borderId="0"/>
    <xf numFmtId="172" fontId="102" fillId="0" borderId="0"/>
    <xf numFmtId="172" fontId="26" fillId="37" borderId="16" applyNumberFormat="0" applyFont="0" applyAlignment="0" applyProtection="0"/>
    <xf numFmtId="172" fontId="26" fillId="37" borderId="16" applyNumberFormat="0" applyFont="0" applyAlignment="0" applyProtection="0"/>
    <xf numFmtId="172" fontId="102" fillId="0" borderId="0"/>
    <xf numFmtId="172" fontId="5" fillId="0" borderId="0"/>
    <xf numFmtId="172" fontId="102" fillId="0" borderId="0"/>
    <xf numFmtId="172" fontId="56" fillId="37" borderId="16" applyNumberFormat="0" applyFont="0" applyAlignment="0" applyProtection="0"/>
    <xf numFmtId="180" fontId="26" fillId="37" borderId="16" applyNumberFormat="0" applyFont="0" applyAlignment="0" applyProtection="0"/>
    <xf numFmtId="172" fontId="5" fillId="0" borderId="0"/>
    <xf numFmtId="172" fontId="102"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6"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7" fillId="37" borderId="16" applyNumberFormat="0" applyFont="0" applyAlignment="0" applyProtection="0"/>
    <xf numFmtId="172" fontId="5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56" fillId="37" borderId="16" applyNumberFormat="0" applyFont="0" applyAlignment="0" applyProtection="0"/>
    <xf numFmtId="172" fontId="102"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2" fillId="0" borderId="0"/>
    <xf numFmtId="172" fontId="102" fillId="0" borderId="0"/>
    <xf numFmtId="172" fontId="47"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172" fontId="102" fillId="0" borderId="0"/>
    <xf numFmtId="172" fontId="102" fillId="0" borderId="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2" fillId="0" borderId="0">
      <alignment horizontal="left" vertical="top" wrapText="1"/>
    </xf>
    <xf numFmtId="0" fontId="213" fillId="0" borderId="0">
      <alignment horizontal="left" vertical="top" wrapText="1"/>
    </xf>
    <xf numFmtId="0" fontId="212" fillId="0" borderId="0">
      <alignment horizontal="left" vertical="top" wrapText="1"/>
    </xf>
    <xf numFmtId="0" fontId="380" fillId="0" borderId="30"/>
    <xf numFmtId="0" fontId="380" fillId="0" borderId="30"/>
    <xf numFmtId="191" fontId="380" fillId="0" borderId="30"/>
    <xf numFmtId="180" fontId="5" fillId="0" borderId="0"/>
    <xf numFmtId="180" fontId="5" fillId="0" borderId="0"/>
    <xf numFmtId="180" fontId="380" fillId="0" borderId="30"/>
    <xf numFmtId="180" fontId="5" fillId="0" borderId="0"/>
    <xf numFmtId="180" fontId="5" fillId="0" borderId="0"/>
    <xf numFmtId="180" fontId="5" fillId="0" borderId="0"/>
    <xf numFmtId="0" fontId="85" fillId="0" borderId="0">
      <alignment horizontal="left"/>
    </xf>
    <xf numFmtId="180" fontId="5" fillId="0" borderId="0"/>
    <xf numFmtId="180" fontId="5" fillId="0" borderId="0"/>
    <xf numFmtId="180" fontId="380" fillId="0" borderId="30"/>
    <xf numFmtId="0" fontId="85" fillId="0" borderId="0">
      <alignment horizontal="left"/>
    </xf>
    <xf numFmtId="180" fontId="5" fillId="0" borderId="0"/>
    <xf numFmtId="180" fontId="5" fillId="0" borderId="0"/>
    <xf numFmtId="180" fontId="380" fillId="0" borderId="30"/>
    <xf numFmtId="0" fontId="85" fillId="0" borderId="0">
      <alignment horizontal="left"/>
    </xf>
    <xf numFmtId="180" fontId="5" fillId="0" borderId="0"/>
    <xf numFmtId="0" fontId="85" fillId="0" borderId="0">
      <alignment horizontal="left"/>
    </xf>
    <xf numFmtId="0" fontId="85" fillId="0" borderId="0">
      <alignment horizontal="left"/>
    </xf>
    <xf numFmtId="180" fontId="5" fillId="0" borderId="0"/>
    <xf numFmtId="0" fontId="26" fillId="37" borderId="16" applyNumberFormat="0" applyFont="0" applyAlignment="0" applyProtection="0"/>
    <xf numFmtId="0" fontId="356" fillId="38" borderId="0" applyNumberFormat="0" applyBorder="0" applyAlignment="0" applyProtection="0"/>
    <xf numFmtId="233" fontId="26" fillId="0" borderId="0"/>
    <xf numFmtId="233" fontId="26" fillId="0" borderId="0"/>
    <xf numFmtId="172" fontId="5" fillId="0" borderId="0"/>
    <xf numFmtId="4" fontId="56" fillId="0" borderId="0" applyFont="0" applyFill="0" applyBorder="0" applyAlignment="0" applyProtection="0"/>
    <xf numFmtId="4" fontId="53" fillId="0" borderId="0" applyFont="0" applyFill="0" applyBorder="0" applyAlignment="0" applyProtection="0">
      <alignment horizontal="left"/>
    </xf>
    <xf numFmtId="49" fontId="381" fillId="0" borderId="0"/>
    <xf numFmtId="0" fontId="382" fillId="59" borderId="26" applyNumberFormat="0" applyAlignment="0" applyProtection="0"/>
    <xf numFmtId="40" fontId="383" fillId="0" borderId="0" applyFont="0" applyFill="0" applyBorder="0" applyAlignment="0" applyProtection="0"/>
    <xf numFmtId="38" fontId="383" fillId="0" borderId="0" applyFont="0" applyFill="0" applyBorder="0" applyAlignment="0" applyProtection="0"/>
    <xf numFmtId="172" fontId="5" fillId="0" borderId="0"/>
    <xf numFmtId="172" fontId="5" fillId="0" borderId="0"/>
    <xf numFmtId="316" fontId="262" fillId="0" borderId="0" applyFill="0" applyBorder="0" applyProtection="0">
      <alignment horizontal="right"/>
    </xf>
    <xf numFmtId="172" fontId="5" fillId="0" borderId="0"/>
    <xf numFmtId="172" fontId="5" fillId="0" borderId="0"/>
    <xf numFmtId="49" fontId="89" fillId="0" borderId="0"/>
    <xf numFmtId="172" fontId="102" fillId="0" borderId="0"/>
    <xf numFmtId="172" fontId="5" fillId="0" borderId="0"/>
    <xf numFmtId="172" fontId="5" fillId="0" borderId="0"/>
    <xf numFmtId="172" fontId="5" fillId="0" borderId="0"/>
    <xf numFmtId="172" fontId="5"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4" fillId="6" borderId="5" applyNumberFormat="0" applyAlignment="0" applyProtection="0"/>
    <xf numFmtId="172" fontId="384"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5" fillId="59" borderId="25" applyNumberFormat="0" applyAlignment="0" applyProtection="0"/>
    <xf numFmtId="0" fontId="385" fillId="59"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0" fontId="385" fillId="59" borderId="2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5"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5" fillId="0" borderId="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5" fillId="0" borderId="0"/>
    <xf numFmtId="180" fontId="5" fillId="0" borderId="0"/>
    <xf numFmtId="180" fontId="5" fillId="0" borderId="0"/>
    <xf numFmtId="180" fontId="384" fillId="59" borderId="25" applyNumberFormat="0" applyAlignment="0" applyProtection="0"/>
    <xf numFmtId="172" fontId="122" fillId="123" borderId="25" applyNumberFormat="0" applyAlignment="0" applyProtection="0"/>
    <xf numFmtId="180" fontId="5" fillId="0" borderId="0"/>
    <xf numFmtId="180" fontId="5" fillId="0" borderId="0"/>
    <xf numFmtId="180" fontId="384" fillId="59"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6" fillId="160" borderId="73"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102" fillId="0" borderId="0"/>
    <xf numFmtId="0" fontId="265" fillId="0" borderId="44" applyNumberFormat="0" applyFill="0" applyAlignment="0" applyProtection="0"/>
    <xf numFmtId="0" fontId="270" fillId="0" borderId="22" applyNumberFormat="0" applyFill="0" applyAlignment="0" applyProtection="0"/>
    <xf numFmtId="0" fontId="229" fillId="0" borderId="63" applyNumberFormat="0" applyFill="0" applyAlignment="0" applyProtection="0"/>
    <xf numFmtId="0" fontId="229" fillId="0" borderId="0" applyNumberFormat="0" applyFill="0" applyBorder="0" applyAlignment="0" applyProtection="0"/>
    <xf numFmtId="172" fontId="102" fillId="0" borderId="0"/>
    <xf numFmtId="172" fontId="102" fillId="0" borderId="0"/>
    <xf numFmtId="49" fontId="116" fillId="0" borderId="10">
      <alignment horizontal="right" wrapText="1"/>
    </xf>
    <xf numFmtId="49" fontId="116" fillId="0" borderId="10">
      <alignment horizontal="right" wrapText="1"/>
    </xf>
    <xf numFmtId="1" fontId="388" fillId="0" borderId="0" applyProtection="0">
      <alignment horizontal="right" vertical="center"/>
    </xf>
    <xf numFmtId="49" fontId="389" fillId="0" borderId="0">
      <alignment horizontal="center" vertical="center" wrapText="1"/>
    </xf>
    <xf numFmtId="49" fontId="389" fillId="0" borderId="0">
      <alignment horizontal="center" wrapText="1"/>
    </xf>
    <xf numFmtId="179" fontId="46" fillId="0" borderId="0" applyFont="0" applyFill="0" applyBorder="0" applyAlignment="0" applyProtection="0"/>
    <xf numFmtId="179" fontId="46" fillId="0" borderId="0" applyFont="0" applyFill="0" applyBorder="0" applyAlignment="0" applyProtection="0"/>
    <xf numFmtId="317" fontId="46" fillId="0" borderId="0" applyFont="0" applyFill="0" applyBorder="0" applyAlignment="0" applyProtection="0"/>
    <xf numFmtId="318" fontId="46" fillId="0" borderId="0" applyFont="0" applyFill="0" applyBorder="0" applyAlignment="0" applyProtection="0"/>
    <xf numFmtId="172" fontId="102" fillId="0" borderId="0"/>
    <xf numFmtId="179" fontId="58" fillId="0" borderId="0"/>
    <xf numFmtId="0" fontId="58" fillId="0" borderId="0"/>
    <xf numFmtId="180" fontId="5" fillId="0" borderId="0"/>
    <xf numFmtId="180" fontId="58" fillId="0" borderId="0"/>
    <xf numFmtId="228" fontId="153" fillId="0" borderId="0" applyFont="0" applyFill="0" applyBorder="0" applyAlignment="0" applyProtection="0"/>
    <xf numFmtId="225" fontId="1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2"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2" fillId="0" borderId="0"/>
    <xf numFmtId="10" fontId="26" fillId="0" borderId="0"/>
    <xf numFmtId="9" fontId="26" fillId="0" borderId="0" applyFont="0" applyFill="0" applyBorder="0" applyAlignment="0" applyProtection="0"/>
    <xf numFmtId="9" fontId="102" fillId="0" borderId="0" applyFont="0" applyFill="0" applyBorder="0" applyAlignment="0" applyProtection="0"/>
    <xf numFmtId="10" fontId="26" fillId="0" borderId="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0" fontId="46" fillId="0" borderId="0"/>
    <xf numFmtId="9" fontId="47"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7"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7" fillId="0" borderId="0" applyFont="0" applyFill="0" applyBorder="0" applyAlignment="0" applyProtection="0"/>
    <xf numFmtId="10" fontId="26" fillId="0" borderId="0"/>
    <xf numFmtId="10" fontId="26" fillId="0" borderId="0"/>
    <xf numFmtId="9" fontId="34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9" fontId="53" fillId="0" borderId="0" applyFont="0" applyFill="0" applyBorder="0" applyAlignment="0" applyProtection="0"/>
    <xf numFmtId="180"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5"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7" fillId="0" borderId="0" applyFont="0" applyFill="0" applyBorder="0" applyAlignment="0" applyProtection="0"/>
    <xf numFmtId="10" fontId="26" fillId="0" borderId="0"/>
    <xf numFmtId="9" fontId="26" fillId="0" borderId="0" applyFont="0" applyFill="0" applyBorder="0" applyAlignment="0" applyProtection="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72" fontId="102" fillId="0" borderId="0"/>
    <xf numFmtId="319" fontId="85" fillId="0" borderId="0" applyFont="0" applyFill="0" applyBorder="0" applyAlignment="0" applyProtection="0"/>
    <xf numFmtId="319" fontId="26" fillId="0" borderId="0" applyFont="0" applyFill="0" applyBorder="0" applyAlignment="0" applyProtection="0"/>
    <xf numFmtId="172" fontId="5" fillId="0" borderId="0"/>
    <xf numFmtId="319" fontId="85" fillId="0" borderId="0" applyFont="0" applyFill="0" applyBorder="0" applyAlignment="0" applyProtection="0"/>
    <xf numFmtId="172" fontId="5" fillId="0" borderId="0"/>
    <xf numFmtId="172" fontId="5" fillId="0" borderId="0"/>
    <xf numFmtId="319" fontId="53" fillId="0" borderId="0" applyFont="0" applyFill="0" applyBorder="0" applyAlignment="0" applyProtection="0"/>
    <xf numFmtId="172" fontId="5" fillId="0" borderId="0"/>
    <xf numFmtId="319" fontId="53" fillId="0" borderId="0" applyFont="0" applyFill="0" applyBorder="0" applyAlignment="0" applyProtection="0"/>
    <xf numFmtId="172" fontId="5" fillId="0" borderId="0"/>
    <xf numFmtId="319" fontId="53"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19" fontId="85" fillId="0" borderId="0" applyFont="0" applyFill="0" applyBorder="0" applyAlignment="0" applyProtection="0"/>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2" fontId="16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3" fontId="262" fillId="0" borderId="0" applyFont="0" applyFill="0" applyBorder="0" applyAlignment="0" applyProtection="0"/>
    <xf numFmtId="0" fontId="26" fillId="0" borderId="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9" fontId="46" fillId="0" borderId="0" applyFont="0" applyFill="0" applyBorder="0" applyAlignment="0" applyProtection="0"/>
    <xf numFmtId="9" fontId="26" fillId="0" borderId="0" applyFont="0" applyFill="0" applyBorder="0" applyAlignment="0" applyProtection="0"/>
    <xf numFmtId="9" fontId="46" fillId="0" borderId="0" applyFont="0" applyFill="0" applyBorder="0" applyAlignment="0" applyProtection="0"/>
    <xf numFmtId="9" fontId="46" fillId="0" borderId="0"/>
    <xf numFmtId="9" fontId="46" fillId="0" borderId="0"/>
    <xf numFmtId="9" fontId="46" fillId="0" borderId="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46" fillId="0" borderId="0"/>
    <xf numFmtId="9" fontId="56"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6" fillId="0" borderId="0" applyFill="0" applyBorder="0" applyAlignment="0" applyProtection="0"/>
    <xf numFmtId="9" fontId="26" fillId="0" borderId="0"/>
    <xf numFmtId="9" fontId="26" fillId="0" borderId="0"/>
    <xf numFmtId="9" fontId="26" fillId="0" borderId="0"/>
    <xf numFmtId="9" fontId="46" fillId="0" borderId="0"/>
    <xf numFmtId="9" fontId="46" fillId="0" borderId="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5" fillId="0" borderId="0">
      <protection locked="0"/>
    </xf>
    <xf numFmtId="322" fontId="65"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10"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3" fillId="0" borderId="0" applyFill="0" applyBorder="0" applyAlignment="0">
      <alignment horizontal="centerContinuous"/>
    </xf>
    <xf numFmtId="325" fontId="53" fillId="0" borderId="0" applyFill="0" applyBorder="0" applyAlignment="0"/>
    <xf numFmtId="324" fontId="53" fillId="0" borderId="0" applyFill="0" applyBorder="0" applyAlignment="0">
      <alignment horizontal="centerContinuous"/>
    </xf>
    <xf numFmtId="172" fontId="5" fillId="0" borderId="0"/>
    <xf numFmtId="325" fontId="53" fillId="0" borderId="0" applyFill="0" applyBorder="0" applyAlignment="0"/>
    <xf numFmtId="168" fontId="390" fillId="0" borderId="0"/>
    <xf numFmtId="172" fontId="5" fillId="0" borderId="0"/>
    <xf numFmtId="172" fontId="102" fillId="0" borderId="0"/>
    <xf numFmtId="0" fontId="86" fillId="0" borderId="74" applyNumberFormat="0" applyAlignment="0"/>
    <xf numFmtId="9" fontId="26" fillId="0" borderId="0" applyNumberFormat="0" applyFont="0" applyFill="0" applyBorder="0" applyAlignment="0" applyProtection="0"/>
    <xf numFmtId="0" fontId="46" fillId="0" borderId="0" applyNumberFormat="0" applyFont="0" applyFill="0" applyBorder="0" applyAlignment="0" applyProtection="0">
      <alignment horizontal="left"/>
    </xf>
    <xf numFmtId="172"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326" fontId="86" fillId="0" borderId="0">
      <alignment horizontal="right"/>
    </xf>
    <xf numFmtId="179" fontId="86" fillId="0" borderId="0">
      <alignment horizontal="left"/>
    </xf>
    <xf numFmtId="179" fontId="391" fillId="0" borderId="0"/>
    <xf numFmtId="327" fontId="392" fillId="0" borderId="0"/>
    <xf numFmtId="327" fontId="86" fillId="0" borderId="0"/>
    <xf numFmtId="179" fontId="86" fillId="0" borderId="14">
      <alignment horizontal="left"/>
    </xf>
    <xf numFmtId="179" fontId="211" fillId="0" borderId="0">
      <alignment horizontal="left"/>
    </xf>
    <xf numFmtId="179" fontId="86" fillId="0" borderId="75">
      <alignment horizontal="right"/>
    </xf>
    <xf numFmtId="328" fontId="391" fillId="0" borderId="76" applyNumberFormat="0" applyAlignment="0">
      <alignment horizontal="left"/>
    </xf>
    <xf numFmtId="328" fontId="391" fillId="0" borderId="77">
      <alignment horizontal="right"/>
    </xf>
    <xf numFmtId="179" fontId="141" fillId="0" borderId="0"/>
    <xf numFmtId="329" fontId="86" fillId="0" borderId="0">
      <alignment horizontal="right"/>
    </xf>
    <xf numFmtId="326" fontId="86" fillId="0" borderId="0"/>
    <xf numFmtId="1" fontId="86" fillId="0" borderId="0">
      <alignment horizontal="right"/>
    </xf>
    <xf numFmtId="167" fontId="86" fillId="0" borderId="0">
      <alignment horizontal="right"/>
    </xf>
    <xf numFmtId="2" fontId="86" fillId="0" borderId="0">
      <alignment horizontal="right"/>
    </xf>
    <xf numFmtId="330" fontId="86" fillId="0" borderId="0">
      <alignment horizontal="right"/>
    </xf>
    <xf numFmtId="179" fontId="163" fillId="0" borderId="0">
      <alignment horizontal="centerContinuous" wrapText="1"/>
    </xf>
    <xf numFmtId="331" fontId="393" fillId="0" borderId="0">
      <alignment horizontal="left"/>
    </xf>
    <xf numFmtId="179" fontId="394" fillId="0" borderId="0">
      <alignment horizontal="left"/>
    </xf>
    <xf numFmtId="179" fontId="86" fillId="0" borderId="0">
      <alignment horizontal="center"/>
    </xf>
    <xf numFmtId="179" fontId="86" fillId="0" borderId="75">
      <alignment horizontal="center"/>
    </xf>
    <xf numFmtId="172" fontId="102" fillId="0" borderId="0"/>
    <xf numFmtId="0" fontId="395" fillId="0" borderId="78">
      <alignment horizontal="center"/>
    </xf>
    <xf numFmtId="172" fontId="395" fillId="0" borderId="78">
      <alignment horizontal="center"/>
    </xf>
    <xf numFmtId="3" fontId="46" fillId="0" borderId="0" applyFont="0" applyFill="0" applyBorder="0" applyAlignment="0" applyProtection="0"/>
    <xf numFmtId="3" fontId="46" fillId="0" borderId="0" applyFont="0" applyFill="0" applyBorder="0" applyAlignment="0" applyProtection="0"/>
    <xf numFmtId="0" fontId="46" fillId="161" borderId="0" applyNumberFormat="0" applyFont="0" applyBorder="0" applyAlignment="0" applyProtection="0"/>
    <xf numFmtId="172" fontId="46" fillId="161" borderId="0" applyNumberFormat="0" applyFont="0" applyBorder="0" applyAlignment="0" applyProtection="0"/>
    <xf numFmtId="0" fontId="85" fillId="0" borderId="0"/>
    <xf numFmtId="0" fontId="85" fillId="0" borderId="0"/>
    <xf numFmtId="172" fontId="85" fillId="0" borderId="0"/>
    <xf numFmtId="180" fontId="5" fillId="0" borderId="0"/>
    <xf numFmtId="180" fontId="5" fillId="0" borderId="0"/>
    <xf numFmtId="180" fontId="85" fillId="0" borderId="0"/>
    <xf numFmtId="180" fontId="5" fillId="0" borderId="0"/>
    <xf numFmtId="180" fontId="5" fillId="0" borderId="0"/>
    <xf numFmtId="180" fontId="5" fillId="0" borderId="0"/>
    <xf numFmtId="172" fontId="85" fillId="0" borderId="0"/>
    <xf numFmtId="180" fontId="5" fillId="0" borderId="0"/>
    <xf numFmtId="180" fontId="5" fillId="0" borderId="0"/>
    <xf numFmtId="180" fontId="85" fillId="0" borderId="0"/>
    <xf numFmtId="172" fontId="85" fillId="0" borderId="0"/>
    <xf numFmtId="180" fontId="5" fillId="0" borderId="0"/>
    <xf numFmtId="180" fontId="5" fillId="0" borderId="0"/>
    <xf numFmtId="180" fontId="85" fillId="0" borderId="0"/>
    <xf numFmtId="191" fontId="85" fillId="0" borderId="0"/>
    <xf numFmtId="180" fontId="5" fillId="0" borderId="0"/>
    <xf numFmtId="180" fontId="5" fillId="0" borderId="0"/>
    <xf numFmtId="180" fontId="5" fillId="0" borderId="0"/>
    <xf numFmtId="180" fontId="5" fillId="0" borderId="0"/>
    <xf numFmtId="323" fontId="65" fillId="0" borderId="0">
      <protection locked="0"/>
    </xf>
    <xf numFmtId="323" fontId="65" fillId="0" borderId="0">
      <protection locked="0"/>
    </xf>
    <xf numFmtId="180" fontId="5" fillId="0" borderId="0"/>
    <xf numFmtId="332" fontId="65" fillId="0" borderId="0">
      <protection locked="0"/>
    </xf>
    <xf numFmtId="332" fontId="65" fillId="0" borderId="0">
      <protection locked="0"/>
    </xf>
    <xf numFmtId="180" fontId="5" fillId="0" borderId="0"/>
    <xf numFmtId="0" fontId="34" fillId="33" borderId="0"/>
    <xf numFmtId="172" fontId="102" fillId="0" borderId="0"/>
    <xf numFmtId="172" fontId="102" fillId="0" borderId="0"/>
    <xf numFmtId="172" fontId="102" fillId="0" borderId="0"/>
    <xf numFmtId="172" fontId="102" fillId="0" borderId="0"/>
    <xf numFmtId="194" fontId="396" fillId="162" borderId="0"/>
    <xf numFmtId="172" fontId="102" fillId="0" borderId="0"/>
    <xf numFmtId="179" fontId="397" fillId="0" borderId="30" applyNumberFormat="0" applyFill="0" applyBorder="0" applyAlignment="0" applyProtection="0">
      <protection hidden="1"/>
    </xf>
    <xf numFmtId="179"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80" fontId="5" fillId="0" borderId="0"/>
    <xf numFmtId="180" fontId="5" fillId="0" borderId="0"/>
    <xf numFmtId="180" fontId="5" fillId="0" borderId="0"/>
    <xf numFmtId="172"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8" fillId="0" borderId="0"/>
    <xf numFmtId="172" fontId="102" fillId="0" borderId="0"/>
    <xf numFmtId="0" fontId="399" fillId="0" borderId="0"/>
    <xf numFmtId="0" fontId="399" fillId="0" borderId="0"/>
    <xf numFmtId="172" fontId="5" fillId="0" borderId="0"/>
    <xf numFmtId="333" fontId="398" fillId="0" borderId="0" applyNumberFormat="0" applyFill="0" applyBorder="0" applyAlignment="0" applyProtection="0">
      <alignment horizontal="left"/>
    </xf>
    <xf numFmtId="172" fontId="5" fillId="0" borderId="0"/>
    <xf numFmtId="38" fontId="398"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72" fontId="5" fillId="0" borderId="0"/>
    <xf numFmtId="172" fontId="102" fillId="0" borderId="0"/>
    <xf numFmtId="0" fontId="42" fillId="122" borderId="41"/>
    <xf numFmtId="49" fontId="195" fillId="0" borderId="0">
      <alignment horizontal="left" wrapText="1"/>
    </xf>
    <xf numFmtId="49" fontId="194" fillId="0" borderId="0">
      <alignment horizontal="left" vertical="center" wrapText="1"/>
    </xf>
    <xf numFmtId="49" fontId="58" fillId="0" borderId="0">
      <alignment horizontal="left" vertical="center" wrapText="1"/>
    </xf>
    <xf numFmtId="49" fontId="194" fillId="0" borderId="0">
      <alignment horizontal="left" vertical="center" wrapText="1"/>
    </xf>
    <xf numFmtId="194" fontId="212" fillId="0" borderId="79" applyNumberFormat="0" applyFont="0" applyFill="0" applyAlignment="0" applyProtection="0"/>
    <xf numFmtId="0" fontId="191" fillId="122" borderId="0">
      <alignment horizontal="right"/>
    </xf>
    <xf numFmtId="0" fontId="400" fillId="156" borderId="0">
      <alignment horizontal="center"/>
    </xf>
    <xf numFmtId="0" fontId="401" fillId="150" borderId="41">
      <alignment horizontal="left" vertical="top" wrapText="1"/>
    </xf>
    <xf numFmtId="0" fontId="402" fillId="150" borderId="50">
      <alignment horizontal="left" vertical="top" wrapText="1"/>
    </xf>
    <xf numFmtId="0" fontId="401" fillId="150" borderId="80">
      <alignment horizontal="left" vertical="top" wrapText="1"/>
    </xf>
    <xf numFmtId="0" fontId="401" fillId="150" borderId="50">
      <alignment horizontal="left" vertical="top"/>
    </xf>
    <xf numFmtId="0" fontId="403" fillId="0" borderId="0"/>
    <xf numFmtId="0" fontId="404" fillId="0" borderId="0"/>
    <xf numFmtId="0" fontId="405" fillId="0" borderId="0"/>
    <xf numFmtId="172" fontId="406" fillId="0" borderId="81">
      <alignment horizontal="centerContinuous"/>
    </xf>
    <xf numFmtId="172" fontId="406" fillId="0" borderId="81">
      <alignment horizontal="centerContinuous"/>
    </xf>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7" fillId="6" borderId="5" applyNumberFormat="0" applyAlignment="0" applyProtection="0"/>
    <xf numFmtId="0" fontId="408" fillId="6" borderId="5" applyNumberFormat="0" applyAlignment="0" applyProtection="0"/>
    <xf numFmtId="0" fontId="408" fillId="6" borderId="5"/>
    <xf numFmtId="0" fontId="408" fillId="6" borderId="5"/>
    <xf numFmtId="0" fontId="408" fillId="6" borderId="5"/>
    <xf numFmtId="0" fontId="408" fillId="6" borderId="5"/>
    <xf numFmtId="0" fontId="408" fillId="6" borderId="5"/>
    <xf numFmtId="0" fontId="408" fillId="6" borderId="5"/>
    <xf numFmtId="0" fontId="407" fillId="6" borderId="5"/>
    <xf numFmtId="0" fontId="407" fillId="6" borderId="5"/>
    <xf numFmtId="0" fontId="407"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408" fillId="6" borderId="5"/>
    <xf numFmtId="0" fontId="408" fillId="6" borderId="5"/>
    <xf numFmtId="0" fontId="408" fillId="6" borderId="5"/>
    <xf numFmtId="0" fontId="14" fillId="6" borderId="5" applyNumberFormat="0" applyAlignment="0" applyProtection="0"/>
    <xf numFmtId="0" fontId="385" fillId="129" borderId="25"/>
    <xf numFmtId="0" fontId="385" fillId="129" borderId="25"/>
    <xf numFmtId="0" fontId="385"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8" fillId="6" borderId="5" applyNumberFormat="0" applyAlignment="0" applyProtection="0"/>
    <xf numFmtId="0" fontId="408" fillId="6" borderId="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385" fillId="130" borderId="25"/>
    <xf numFmtId="0" fontId="385" fillId="130" borderId="25"/>
    <xf numFmtId="0" fontId="385" fillId="130" borderId="2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172" fontId="102" fillId="0" borderId="0"/>
    <xf numFmtId="0" fontId="384" fillId="59" borderId="25" applyNumberFormat="0" applyAlignment="0" applyProtection="0"/>
    <xf numFmtId="180" fontId="5" fillId="0" borderId="0"/>
    <xf numFmtId="180" fontId="5" fillId="0" borderId="0"/>
    <xf numFmtId="180" fontId="384" fillId="59" borderId="25" applyNumberFormat="0" applyAlignment="0" applyProtection="0"/>
    <xf numFmtId="4" fontId="409" fillId="163" borderId="62" applyNumberFormat="0" applyProtection="0">
      <alignment vertical="center"/>
    </xf>
    <xf numFmtId="4" fontId="410" fillId="163" borderId="8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1" fillId="163" borderId="62" applyNumberFormat="0" applyProtection="0">
      <alignment vertical="center"/>
    </xf>
    <xf numFmtId="172" fontId="102" fillId="0" borderId="0"/>
    <xf numFmtId="4" fontId="174" fillId="164" borderId="83" applyNumberFormat="0" applyProtection="0">
      <alignment vertical="center"/>
    </xf>
    <xf numFmtId="4" fontId="412" fillId="164" borderId="83" applyNumberFormat="0" applyProtection="0">
      <alignment vertical="center"/>
    </xf>
    <xf numFmtId="4" fontId="174" fillId="156" borderId="83" applyNumberFormat="0" applyProtection="0">
      <alignment vertical="center"/>
    </xf>
    <xf numFmtId="4" fontId="412" fillId="156" borderId="83" applyNumberFormat="0" applyProtection="0">
      <alignment vertical="center"/>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108" fillId="156" borderId="62" applyNumberFormat="0" applyProtection="0">
      <alignmen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108" fillId="164" borderId="62" applyNumberFormat="0" applyProtection="0">
      <alignmen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174" fillId="156" borderId="62" applyNumberFormat="0" applyProtection="0">
      <alignment vertical="center"/>
    </xf>
    <xf numFmtId="4" fontId="416" fillId="167" borderId="62" applyNumberFormat="0" applyProtection="0">
      <alignment horizontal="left" vertical="center" indent="1"/>
    </xf>
    <xf numFmtId="172" fontId="102" fillId="0" borderId="0"/>
    <xf numFmtId="4" fontId="416" fillId="168" borderId="62" applyNumberFormat="0" applyProtection="0">
      <alignment horizontal="left" vertical="center" indent="1"/>
    </xf>
    <xf numFmtId="172" fontId="102" fillId="0" borderId="0"/>
    <xf numFmtId="4" fontId="417" fillId="165" borderId="62" applyNumberFormat="0" applyProtection="0">
      <alignment horizontal="left" vertical="center" indent="1"/>
    </xf>
    <xf numFmtId="172" fontId="102" fillId="0" borderId="0"/>
    <xf numFmtId="4" fontId="418" fillId="169" borderId="62" applyNumberFormat="0" applyProtection="0">
      <alignment vertical="center"/>
    </xf>
    <xf numFmtId="172" fontId="102" fillId="0" borderId="0"/>
    <xf numFmtId="4" fontId="419" fillId="48" borderId="62" applyNumberFormat="0" applyProtection="0">
      <alignment horizontal="left" vertical="center" indent="1"/>
    </xf>
    <xf numFmtId="4" fontId="420" fillId="168" borderId="62" applyNumberFormat="0" applyProtection="0">
      <alignment horizontal="left" vertical="center" indent="1"/>
    </xf>
    <xf numFmtId="172" fontId="102" fillId="0" borderId="0"/>
    <xf numFmtId="4" fontId="106" fillId="165" borderId="62" applyNumberFormat="0" applyProtection="0">
      <alignment horizontal="left" vertical="center" indent="1"/>
    </xf>
    <xf numFmtId="172" fontId="102"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21" fillId="48" borderId="62" applyNumberFormat="0" applyProtection="0">
      <alignment vertical="center"/>
    </xf>
    <xf numFmtId="172" fontId="102" fillId="0" borderId="0"/>
    <xf numFmtId="4" fontId="422" fillId="48" borderId="62" applyNumberFormat="0" applyProtection="0">
      <alignment vertical="center"/>
    </xf>
    <xf numFmtId="172" fontId="102" fillId="0" borderId="0"/>
    <xf numFmtId="4" fontId="423" fillId="164" borderId="62">
      <alignment vertical="center"/>
    </xf>
    <xf numFmtId="4" fontId="424" fillId="164" borderId="62">
      <alignment vertical="center"/>
    </xf>
    <xf numFmtId="4" fontId="423" fillId="156" borderId="62">
      <alignment vertical="center"/>
    </xf>
    <xf numFmtId="4" fontId="424" fillId="156" borderId="62">
      <alignment vertical="center"/>
    </xf>
    <xf numFmtId="4" fontId="416" fillId="168" borderId="62" applyNumberFormat="0" applyProtection="0">
      <alignment horizontal="left" vertical="center" indent="1"/>
    </xf>
    <xf numFmtId="172" fontId="102" fillId="0" borderId="0"/>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4" fontId="425" fillId="48" borderId="62" applyNumberFormat="0" applyProtection="0">
      <alignment vertical="center"/>
    </xf>
    <xf numFmtId="4" fontId="413" fillId="168" borderId="82" applyNumberFormat="0" applyProtection="0">
      <alignment horizontal="righ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26" fillId="48" borderId="62" applyNumberFormat="0" applyProtection="0">
      <alignment vertical="center"/>
    </xf>
    <xf numFmtId="172" fontId="102" fillId="0" borderId="0"/>
    <xf numFmtId="4" fontId="108" fillId="164" borderId="83" applyNumberFormat="0" applyProtection="0">
      <alignment vertical="center"/>
    </xf>
    <xf numFmtId="4" fontId="427" fillId="164" borderId="83" applyNumberFormat="0" applyProtection="0">
      <alignment vertical="center"/>
    </xf>
    <xf numFmtId="4" fontId="108" fillId="156" borderId="83" applyNumberFormat="0" applyProtection="0">
      <alignment vertical="center"/>
    </xf>
    <xf numFmtId="4" fontId="427" fillId="156" borderId="83" applyNumberFormat="0" applyProtection="0">
      <alignment vertical="center"/>
    </xf>
    <xf numFmtId="4" fontId="42" fillId="0" borderId="0" applyNumberFormat="0" applyProtection="0">
      <alignment horizontal="left" vertical="center" indent="1"/>
    </xf>
    <xf numFmtId="172" fontId="5" fillId="0" borderId="0"/>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172" fontId="5" fillId="0" borderId="0"/>
    <xf numFmtId="172" fontId="5" fillId="0" borderId="0"/>
    <xf numFmtId="4" fontId="410" fillId="169" borderId="82" applyNumberFormat="0" applyProtection="0">
      <alignment horizontal="left" vertical="center" indent="1"/>
    </xf>
    <xf numFmtId="4" fontId="410" fillId="169" borderId="82" applyNumberFormat="0" applyProtection="0">
      <alignment horizontal="left" vertical="center"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4" fontId="276" fillId="48" borderId="62" applyNumberFormat="0" applyProtection="0">
      <alignment vertical="center"/>
    </xf>
    <xf numFmtId="4" fontId="428" fillId="48" borderId="62" applyNumberFormat="0" applyProtection="0">
      <alignment vertical="center"/>
    </xf>
    <xf numFmtId="4" fontId="174" fillId="164" borderId="62">
      <alignment vertical="center"/>
    </xf>
    <xf numFmtId="4" fontId="412" fillId="164" borderId="62">
      <alignment vertical="center"/>
    </xf>
    <xf numFmtId="4" fontId="174" fillId="156" borderId="62">
      <alignment vertical="center"/>
    </xf>
    <xf numFmtId="4" fontId="412" fillId="156" borderId="62">
      <alignment vertical="center"/>
    </xf>
    <xf numFmtId="4" fontId="416" fillId="154" borderId="62" applyNumberFormat="0" applyProtection="0">
      <alignment horizontal="left" vertical="center" indent="1"/>
    </xf>
    <xf numFmtId="4" fontId="429" fillId="169" borderId="62" applyNumberFormat="0" applyProtection="0">
      <alignment horizontal="left" indent="1"/>
    </xf>
    <xf numFmtId="172" fontId="102" fillId="0" borderId="0"/>
    <xf numFmtId="4" fontId="430" fillId="48" borderId="62" applyNumberFormat="0" applyProtection="0">
      <alignment vertical="center"/>
    </xf>
    <xf numFmtId="172" fontId="102" fillId="0" borderId="0"/>
    <xf numFmtId="0" fontId="431" fillId="52" borderId="0" applyNumberFormat="0" applyBorder="0" applyProtection="0"/>
    <xf numFmtId="172" fontId="5" fillId="0" borderId="0"/>
    <xf numFmtId="0" fontId="432" fillId="0" borderId="84"/>
    <xf numFmtId="0" fontId="432" fillId="0" borderId="84"/>
    <xf numFmtId="0" fontId="432" fillId="0" borderId="84"/>
    <xf numFmtId="0" fontId="433" fillId="40" borderId="0" applyNumberFormat="0" applyBorder="0" applyAlignment="0" applyProtection="0"/>
    <xf numFmtId="172" fontId="5" fillId="0" borderId="0"/>
    <xf numFmtId="172" fontId="102" fillId="0" borderId="0"/>
    <xf numFmtId="172" fontId="102" fillId="0" borderId="0"/>
    <xf numFmtId="172" fontId="102" fillId="0" borderId="0"/>
    <xf numFmtId="0" fontId="53" fillId="0" borderId="85">
      <alignment horizontal="center" vertical="center"/>
    </xf>
    <xf numFmtId="0" fontId="53" fillId="0" borderId="85">
      <alignment horizontal="center" vertical="center"/>
    </xf>
    <xf numFmtId="0" fontId="53" fillId="0" borderId="85">
      <alignment horizontal="center" vertical="center"/>
    </xf>
    <xf numFmtId="0" fontId="53" fillId="0" borderId="85">
      <alignment horizontal="center" vertical="center"/>
    </xf>
    <xf numFmtId="180" fontId="53" fillId="0" borderId="85">
      <alignment horizontal="center" vertical="center"/>
    </xf>
    <xf numFmtId="172" fontId="5" fillId="0" borderId="0"/>
    <xf numFmtId="38" fontId="46" fillId="0" borderId="0" applyFont="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86"/>
    <xf numFmtId="38" fontId="46" fillId="0" borderId="15"/>
    <xf numFmtId="38" fontId="46" fillId="0" borderId="15"/>
    <xf numFmtId="38" fontId="46" fillId="0" borderId="86"/>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34"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6"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6"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4"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4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233" fontId="26" fillId="0" borderId="0" applyFont="0" applyFill="0" applyBorder="0" applyAlignment="0" applyProtection="0"/>
    <xf numFmtId="40" fontId="46"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233" fontId="26" fillId="0" borderId="0" applyFont="0" applyFill="0" applyBorder="0" applyAlignment="0" applyProtection="0"/>
    <xf numFmtId="43" fontId="98"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6" fillId="0" borderId="0" applyFont="0" applyFill="0" applyBorder="0" applyAlignment="0" applyProtection="0"/>
    <xf numFmtId="233" fontId="26" fillId="0" borderId="0"/>
    <xf numFmtId="40" fontId="46" fillId="0" borderId="0"/>
    <xf numFmtId="40" fontId="46" fillId="0" borderId="0"/>
    <xf numFmtId="40" fontId="46" fillId="0" borderId="0"/>
    <xf numFmtId="40" fontId="46" fillId="0" borderId="0"/>
    <xf numFmtId="40" fontId="46" fillId="0" borderId="0"/>
    <xf numFmtId="40" fontId="46" fillId="0" borderId="0"/>
    <xf numFmtId="233" fontId="26" fillId="0" borderId="0" applyFont="0" applyFill="0" applyBorder="0" applyAlignment="0" applyProtection="0"/>
    <xf numFmtId="40" fontId="4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6" fillId="0" borderId="0" applyFont="0" applyFill="0" applyBorder="0" applyAlignment="0" applyProtection="0"/>
    <xf numFmtId="40" fontId="46" fillId="0" borderId="0"/>
    <xf numFmtId="40" fontId="46" fillId="0" borderId="0"/>
    <xf numFmtId="40" fontId="46" fillId="0" borderId="0"/>
    <xf numFmtId="40" fontId="46" fillId="0" borderId="0"/>
    <xf numFmtId="40" fontId="46" fillId="0" borderId="0"/>
    <xf numFmtId="40" fontId="4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6" fillId="0" borderId="0" applyFill="0" applyBorder="0" applyAlignment="0" applyProtection="0"/>
    <xf numFmtId="40" fontId="46"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40" fontId="46" fillId="0" borderId="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40" fontId="46" fillId="0" borderId="0"/>
    <xf numFmtId="176" fontId="26" fillId="0" borderId="0" applyFont="0" applyFill="0" applyBorder="0" applyAlignment="0" applyProtection="0"/>
    <xf numFmtId="40" fontId="46" fillId="0" borderId="0" applyFill="0" applyBorder="0" applyAlignment="0" applyProtection="0"/>
    <xf numFmtId="40" fontId="46" fillId="0" borderId="0"/>
    <xf numFmtId="40" fontId="46" fillId="0" borderId="0"/>
    <xf numFmtId="40" fontId="46" fillId="0" borderId="0"/>
    <xf numFmtId="233" fontId="5"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7" fontId="26" fillId="0" borderId="0" applyFill="0" applyBorder="0" applyAlignment="0" applyProtection="0"/>
    <xf numFmtId="337" fontId="26" fillId="0" borderId="0"/>
    <xf numFmtId="337" fontId="26" fillId="0" borderId="0"/>
    <xf numFmtId="337"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9"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102" fillId="0" borderId="0"/>
    <xf numFmtId="0" fontId="304" fillId="0" borderId="0" applyNumberFormat="0" applyFill="0" applyBorder="0" applyAlignment="0" applyProtection="0">
      <alignment vertical="top"/>
      <protection locked="0"/>
    </xf>
    <xf numFmtId="194" fontId="53" fillId="0" borderId="0" applyNumberFormat="0" applyBorder="0" applyAlignment="0"/>
    <xf numFmtId="194" fontId="53" fillId="0" borderId="0" applyNumberFormat="0" applyBorder="0" applyAlignment="0"/>
    <xf numFmtId="172" fontId="5" fillId="0" borderId="0"/>
    <xf numFmtId="0" fontId="435" fillId="128" borderId="87" applyNumberFormat="0" applyProtection="0"/>
    <xf numFmtId="172" fontId="5" fillId="0" borderId="0"/>
    <xf numFmtId="338" fontId="211" fillId="0" borderId="88" applyNumberFormat="0" applyFont="0" applyBorder="0" applyAlignment="0" applyProtection="0"/>
    <xf numFmtId="0" fontId="5" fillId="0" borderId="0" applyNumberFormat="0" applyFont="0" applyFill="0" applyBorder="0" applyProtection="0">
      <alignment horizontal="left" vertical="center"/>
    </xf>
    <xf numFmtId="339" fontId="436" fillId="0" borderId="59" applyFill="0" applyProtection="0">
      <alignment horizontal="right" vertical="center" wrapText="1"/>
    </xf>
    <xf numFmtId="340" fontId="436" fillId="0" borderId="59" applyFill="0" applyProtection="0">
      <alignment horizontal="right" vertical="center" wrapText="1"/>
    </xf>
    <xf numFmtId="341" fontId="436"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2" fontId="26" fillId="0" borderId="0" applyFill="0" applyBorder="0" applyProtection="0">
      <alignment horizontal="right" vertical="center" wrapText="1"/>
    </xf>
    <xf numFmtId="340" fontId="26" fillId="0" borderId="0" applyFill="0" applyBorder="0" applyProtection="0">
      <alignment horizontal="right" vertical="center" wrapText="1"/>
    </xf>
    <xf numFmtId="342" fontId="26" fillId="0" borderId="0" applyFill="0" applyBorder="0" applyProtection="0">
      <alignment horizontal="right" vertical="center" wrapText="1"/>
    </xf>
    <xf numFmtId="341"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0" fontId="151" fillId="0" borderId="0" applyNumberFormat="0" applyFill="0" applyBorder="0" applyProtection="0">
      <alignment horizontal="right" vertical="center" wrapText="1"/>
    </xf>
    <xf numFmtId="340" fontId="26" fillId="0" borderId="0" applyFill="0" applyBorder="0" applyProtection="0">
      <alignment horizontal="right" vertical="center" wrapText="1"/>
    </xf>
    <xf numFmtId="341"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342" fontId="26" fillId="0" borderId="0" applyFill="0" applyBorder="0" applyProtection="0">
      <alignment horizontal="right" vertical="center" wrapText="1"/>
    </xf>
    <xf numFmtId="0" fontId="436" fillId="0" borderId="59" applyNumberFormat="0" applyFill="0" applyProtection="0">
      <alignment horizontal="left" vertical="center" wrapText="1"/>
    </xf>
    <xf numFmtId="341" fontId="26" fillId="0" borderId="0" applyFill="0" applyBorder="0" applyProtection="0">
      <alignment horizontal="righ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1" fontId="436" fillId="0" borderId="59" applyFill="0" applyProtection="0">
      <alignment horizontal="right" vertical="center" wrapText="1"/>
    </xf>
    <xf numFmtId="341" fontId="436" fillId="0" borderId="59" applyFill="0" applyProtection="0">
      <alignment horizontal="right" vertical="center" wrapText="1"/>
    </xf>
    <xf numFmtId="0" fontId="436" fillId="0" borderId="89" applyNumberFormat="0" applyFill="0" applyProtection="0">
      <alignment horizontal="left" vertical="center" wrapText="1"/>
    </xf>
    <xf numFmtId="340" fontId="436" fillId="0" borderId="59" applyFill="0" applyProtection="0">
      <alignment horizontal="right" vertical="center" wrapText="1"/>
    </xf>
    <xf numFmtId="0" fontId="436" fillId="0" borderId="89" applyNumberFormat="0" applyFill="0" applyProtection="0">
      <alignment horizontal="left" vertical="center" wrapText="1"/>
    </xf>
    <xf numFmtId="0" fontId="151" fillId="0" borderId="0" applyNumberFormat="0" applyFill="0" applyBorder="0" applyProtection="0">
      <alignment horizontal="left" vertical="center" wrapText="1"/>
    </xf>
    <xf numFmtId="0" fontId="436" fillId="0" borderId="89" applyNumberFormat="0" applyFill="0" applyProtection="0">
      <alignment horizontal="left" vertical="center" wrapText="1"/>
    </xf>
    <xf numFmtId="0" fontId="436" fillId="0" borderId="89" applyNumberFormat="0" applyFill="0" applyProtection="0">
      <alignment horizontal="left" vertical="center" wrapText="1"/>
    </xf>
    <xf numFmtId="341" fontId="436" fillId="0" borderId="89" applyFill="0" applyProtection="0">
      <alignment horizontal="right" vertical="center" wrapText="1"/>
    </xf>
    <xf numFmtId="339" fontId="436" fillId="0" borderId="89" applyFill="0" applyProtection="0">
      <alignment horizontal="right" vertical="center" wrapText="1"/>
    </xf>
    <xf numFmtId="0" fontId="26" fillId="0" borderId="0" applyNumberFormat="0" applyFill="0" applyBorder="0" applyProtection="0">
      <alignment horizontal="left" vertical="center" wrapText="1"/>
    </xf>
    <xf numFmtId="340" fontId="436"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2" fillId="0" borderId="0" applyNumberFormat="0" applyFill="0" applyBorder="0" applyProtection="0">
      <alignment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3" fontId="437"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2" fillId="0" borderId="0"/>
    <xf numFmtId="172" fontId="102" fillId="0" borderId="0"/>
    <xf numFmtId="49" fontId="195" fillId="0" borderId="80">
      <alignment horizontal="left" wrapText="1"/>
    </xf>
    <xf numFmtId="49" fontId="195" fillId="0" borderId="80">
      <alignment horizontal="left" wrapText="1"/>
    </xf>
    <xf numFmtId="49" fontId="194" fillId="0" borderId="78">
      <alignment horizontal="left" wrapText="1"/>
    </xf>
    <xf numFmtId="49" fontId="195" fillId="0" borderId="78">
      <alignment horizontal="left" wrapText="1"/>
    </xf>
    <xf numFmtId="49" fontId="195" fillId="0" borderId="78">
      <alignment horizontal="left" wrapText="1"/>
    </xf>
    <xf numFmtId="49" fontId="58" fillId="0" borderId="78">
      <alignment horizontal="left" wrapText="1"/>
    </xf>
    <xf numFmtId="49" fontId="58" fillId="0" borderId="78">
      <alignment horizontal="left" wrapText="1"/>
    </xf>
    <xf numFmtId="49" fontId="194" fillId="0" borderId="78">
      <alignment horizontal="left" wrapText="1"/>
    </xf>
    <xf numFmtId="179" fontId="438" fillId="0" borderId="0"/>
    <xf numFmtId="0" fontId="439"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6" fillId="0" borderId="0">
      <alignment vertical="top"/>
    </xf>
    <xf numFmtId="172" fontId="5" fillId="0" borderId="0"/>
    <xf numFmtId="172" fontId="102"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6" fillId="0" borderId="0" applyFont="0" applyFill="0" applyBorder="0" applyAlignment="0" applyProtection="0"/>
    <xf numFmtId="0" fontId="116" fillId="171" borderId="91" applyNumberFormat="0" applyProtection="0">
      <alignment horizontal="center" wrapText="1"/>
    </xf>
    <xf numFmtId="180" fontId="5" fillId="0" borderId="0"/>
    <xf numFmtId="180" fontId="5" fillId="0" borderId="0"/>
    <xf numFmtId="180" fontId="116" fillId="171" borderId="91" applyNumberFormat="0" applyProtection="0">
      <alignment horizontal="center" wrapText="1"/>
    </xf>
    <xf numFmtId="0" fontId="116" fillId="171" borderId="92" applyNumberFormat="0" applyAlignment="0" applyProtection="0">
      <alignment wrapText="1"/>
    </xf>
    <xf numFmtId="180" fontId="5" fillId="0" borderId="0"/>
    <xf numFmtId="180" fontId="5" fillId="0" borderId="0"/>
    <xf numFmtId="180" fontId="116"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4" fontId="26" fillId="0" borderId="0" applyFill="0" applyBorder="0" applyAlignment="0" applyProtection="0">
      <alignment wrapText="1"/>
    </xf>
    <xf numFmtId="344"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5" fontId="26" fillId="0" borderId="0" applyFill="0" applyBorder="0" applyAlignment="0" applyProtection="0">
      <alignment wrapText="1"/>
    </xf>
    <xf numFmtId="345"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6" fontId="26" fillId="0" borderId="0" applyFill="0" applyBorder="0" applyAlignment="0" applyProtection="0">
      <alignment wrapText="1"/>
    </xf>
    <xf numFmtId="346" fontId="26" fillId="0" borderId="0" applyFill="0" applyBorder="0" applyAlignment="0" applyProtection="0">
      <alignment wrapText="1"/>
    </xf>
    <xf numFmtId="0" fontId="151" fillId="0" borderId="0" applyNumberFormat="0" applyFill="0" applyBorder="0">
      <alignment horizontal="left" wrapText="1"/>
    </xf>
    <xf numFmtId="180" fontId="5" fillId="0" borderId="0"/>
    <xf numFmtId="180" fontId="5" fillId="0" borderId="0"/>
    <xf numFmtId="180" fontId="151" fillId="0" borderId="0" applyNumberFormat="0" applyFill="0" applyBorder="0">
      <alignment horizontal="left" wrapText="1"/>
    </xf>
    <xf numFmtId="0" fontId="116" fillId="0" borderId="0" applyNumberFormat="0" applyFill="0" applyBorder="0">
      <alignment horizontal="center" wrapText="1"/>
    </xf>
    <xf numFmtId="180" fontId="5" fillId="0" borderId="0"/>
    <xf numFmtId="180" fontId="5" fillId="0" borderId="0"/>
    <xf numFmtId="180" fontId="116" fillId="0" borderId="0" applyNumberFormat="0" applyFill="0" applyBorder="0">
      <alignment horizontal="center" wrapText="1"/>
    </xf>
    <xf numFmtId="0" fontId="116" fillId="0" borderId="0" applyNumberFormat="0" applyFill="0" applyBorder="0">
      <alignment horizontal="center" wrapText="1"/>
    </xf>
    <xf numFmtId="180" fontId="5" fillId="0" borderId="0"/>
    <xf numFmtId="180" fontId="5" fillId="0" borderId="0"/>
    <xf numFmtId="180" fontId="116"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7" fillId="0" borderId="0"/>
    <xf numFmtId="180" fontId="5" fillId="0" borderId="0"/>
    <xf numFmtId="180" fontId="5" fillId="0" borderId="0"/>
    <xf numFmtId="180" fontId="57" fillId="0" borderId="0"/>
    <xf numFmtId="49" fontId="440" fillId="0" borderId="0">
      <alignment horizontal="center" vertical="center" wrapText="1"/>
    </xf>
    <xf numFmtId="49" fontId="440" fillId="0" borderId="0">
      <alignment horizontal="center" vertical="top" wrapText="1"/>
    </xf>
    <xf numFmtId="0" fontId="220" fillId="0" borderId="94"/>
    <xf numFmtId="172" fontId="5" fillId="0" borderId="0"/>
    <xf numFmtId="40" fontId="441" fillId="0" borderId="0" applyBorder="0">
      <alignment horizontal="right"/>
    </xf>
    <xf numFmtId="168" fontId="143" fillId="0" borderId="0" applyProtection="0"/>
    <xf numFmtId="0" fontId="442" fillId="0" borderId="57" applyNumberFormat="0" applyFill="0" applyAlignment="0" applyProtection="0"/>
    <xf numFmtId="3" fontId="56" fillId="0" borderId="0"/>
    <xf numFmtId="172" fontId="5" fillId="0" borderId="0"/>
    <xf numFmtId="172" fontId="5" fillId="0" borderId="0"/>
    <xf numFmtId="3" fontId="443" fillId="0" borderId="0"/>
    <xf numFmtId="0" fontId="248" fillId="0" borderId="0"/>
    <xf numFmtId="0" fontId="116" fillId="174" borderId="0"/>
    <xf numFmtId="172" fontId="5" fillId="0" borderId="0"/>
    <xf numFmtId="172" fontId="5" fillId="0" borderId="0"/>
    <xf numFmtId="172" fontId="5" fillId="0" borderId="0"/>
    <xf numFmtId="0" fontId="444" fillId="0" borderId="0" applyBorder="0" applyProtection="0">
      <alignment vertical="center"/>
    </xf>
    <xf numFmtId="0" fontId="444" fillId="0" borderId="85" applyBorder="0" applyProtection="0">
      <alignment horizontal="right" vertical="center"/>
    </xf>
    <xf numFmtId="0" fontId="445" fillId="175" borderId="0" applyBorder="0" applyProtection="0">
      <alignment horizontal="centerContinuous" vertical="center"/>
    </xf>
    <xf numFmtId="0" fontId="445" fillId="176" borderId="85" applyBorder="0" applyProtection="0">
      <alignment horizontal="centerContinuous" vertical="center"/>
    </xf>
    <xf numFmtId="0" fontId="42" fillId="122" borderId="0">
      <alignment horizontal="center"/>
    </xf>
    <xf numFmtId="0" fontId="446" fillId="0" borderId="95"/>
    <xf numFmtId="0" fontId="447" fillId="0" borderId="0" applyFill="0" applyBorder="0" applyProtection="0">
      <alignment horizontal="left"/>
    </xf>
    <xf numFmtId="0" fontId="253" fillId="0" borderId="33" applyFill="0" applyBorder="0" applyProtection="0">
      <alignment horizontal="left" vertical="top"/>
    </xf>
    <xf numFmtId="172" fontId="5" fillId="0" borderId="0"/>
    <xf numFmtId="347" fontId="120" fillId="0" borderId="0">
      <alignment horizontal="right"/>
      <protection locked="0"/>
    </xf>
    <xf numFmtId="0" fontId="448" fillId="0" borderId="0"/>
    <xf numFmtId="0" fontId="404" fillId="0" borderId="0"/>
    <xf numFmtId="0" fontId="405" fillId="0" borderId="0"/>
    <xf numFmtId="0" fontId="449" fillId="0" borderId="0" applyNumberFormat="0" applyFill="0" applyBorder="0" applyAlignment="0" applyProtection="0"/>
    <xf numFmtId="0" fontId="450" fillId="0" borderId="0" applyNumberFormat="0" applyFill="0" applyBorder="0" applyAlignment="0" applyProtection="0"/>
    <xf numFmtId="0" fontId="190" fillId="122" borderId="0">
      <alignment horizontal="center"/>
    </xf>
    <xf numFmtId="172" fontId="102" fillId="0" borderId="0"/>
    <xf numFmtId="0" fontId="451" fillId="0" borderId="0"/>
    <xf numFmtId="180" fontId="5" fillId="0" borderId="0"/>
    <xf numFmtId="180" fontId="5" fillId="0" borderId="0"/>
    <xf numFmtId="180" fontId="451"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30" fontId="452" fillId="0" borderId="0" applyBorder="0"/>
    <xf numFmtId="330" fontId="453" fillId="0" borderId="0" applyBorder="0"/>
    <xf numFmtId="0" fontId="454" fillId="0" borderId="0" applyBorder="0"/>
    <xf numFmtId="0" fontId="453" fillId="0" borderId="0" applyBorder="0"/>
    <xf numFmtId="49" fontId="56" fillId="0" borderId="0" applyFill="0" applyBorder="0" applyAlignment="0"/>
    <xf numFmtId="348" fontId="153" fillId="0" borderId="0" applyFill="0" applyBorder="0" applyAlignment="0"/>
    <xf numFmtId="43" fontId="26" fillId="0" borderId="0" applyFill="0" applyBorder="0" applyAlignment="0"/>
    <xf numFmtId="43" fontId="26" fillId="0" borderId="0" applyFill="0" applyBorder="0" applyAlignment="0"/>
    <xf numFmtId="330" fontId="452" fillId="72" borderId="0" applyBorder="0"/>
    <xf numFmtId="179" fontId="26" fillId="0" borderId="0" applyNumberFormat="0"/>
    <xf numFmtId="0" fontId="455" fillId="0" borderId="0" applyNumberFormat="0" applyBorder="0" applyProtection="0"/>
    <xf numFmtId="0" fontId="456" fillId="0" borderId="0" applyNumberFormat="0" applyFill="0" applyBorder="0" applyAlignment="0" applyProtection="0"/>
    <xf numFmtId="180" fontId="5" fillId="0" borderId="0"/>
    <xf numFmtId="180" fontId="5" fillId="0" borderId="0"/>
    <xf numFmtId="180" fontId="456" fillId="0" borderId="0" applyNumberFormat="0" applyFill="0" applyBorder="0" applyAlignment="0" applyProtection="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58"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8" fillId="0" borderId="0" applyNumberFormat="0" applyFill="0" applyBorder="0" applyAlignment="0" applyProtection="0"/>
    <xf numFmtId="0" fontId="18" fillId="0" borderId="0"/>
    <xf numFmtId="0" fontId="18" fillId="0" borderId="0"/>
    <xf numFmtId="0" fontId="18" fillId="0" borderId="0"/>
    <xf numFmtId="0" fontId="457" fillId="0" borderId="0" applyNumberFormat="0" applyFill="0" applyBorder="0" applyAlignment="0" applyProtection="0"/>
    <xf numFmtId="0" fontId="457" fillId="0" borderId="0"/>
    <xf numFmtId="0" fontId="457" fillId="0" borderId="0"/>
    <xf numFmtId="0" fontId="241" fillId="0" borderId="0" applyNumberFormat="0" applyFill="0" applyBorder="0" applyAlignment="0" applyProtection="0"/>
    <xf numFmtId="180" fontId="5"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5"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241" fillId="0" borderId="0" applyNumberFormat="0" applyFill="0" applyBorder="0" applyAlignment="0" applyProtection="0"/>
    <xf numFmtId="0" fontId="459" fillId="0" borderId="0" applyNumberFormat="0" applyFill="0" applyBorder="0" applyAlignment="0" applyProtection="0"/>
    <xf numFmtId="0" fontId="459" fillId="0" borderId="0"/>
    <xf numFmtId="0" fontId="459" fillId="0" borderId="0"/>
    <xf numFmtId="0" fontId="459" fillId="0" borderId="0"/>
    <xf numFmtId="0" fontId="460" fillId="0" borderId="0"/>
    <xf numFmtId="0" fontId="460" fillId="0" borderId="0"/>
    <xf numFmtId="0" fontId="460" fillId="0" borderId="0"/>
    <xf numFmtId="0" fontId="19" fillId="0" borderId="0" applyNumberFormat="0" applyFill="0" applyBorder="0" applyAlignment="0" applyProtection="0"/>
    <xf numFmtId="0" fontId="19" fillId="0" borderId="0"/>
    <xf numFmtId="0" fontId="19" fillId="0" borderId="0"/>
    <xf numFmtId="0" fontId="19" fillId="0" borderId="0"/>
    <xf numFmtId="0" fontId="459" fillId="0" borderId="0" applyNumberFormat="0" applyFill="0" applyBorder="0" applyAlignment="0" applyProtection="0"/>
    <xf numFmtId="0" fontId="459" fillId="0" borderId="0"/>
    <xf numFmtId="0" fontId="459" fillId="0" borderId="0"/>
    <xf numFmtId="349" fontId="45" fillId="0" borderId="0" applyFont="0" applyFill="0" applyBorder="0" applyAlignment="0" applyProtection="0"/>
    <xf numFmtId="0" fontId="102"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2" fillId="0" borderId="0"/>
    <xf numFmtId="172" fontId="42" fillId="0" borderId="0"/>
    <xf numFmtId="21" fontId="53" fillId="0" borderId="0" applyFont="0" applyFill="0" applyBorder="0" applyProtection="0">
      <alignment horizontal="left"/>
    </xf>
    <xf numFmtId="172" fontId="102" fillId="0" borderId="0"/>
    <xf numFmtId="172" fontId="102" fillId="0" borderId="0"/>
    <xf numFmtId="172" fontId="102" fillId="0" borderId="0"/>
    <xf numFmtId="172" fontId="5" fillId="0" borderId="0"/>
    <xf numFmtId="191"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1" fillId="0" borderId="0" applyNumberFormat="0" applyFill="0" applyBorder="0" applyAlignment="0" applyProtection="0"/>
    <xf numFmtId="172" fontId="461" fillId="0" borderId="0" applyNumberFormat="0" applyFill="0" applyBorder="0" applyAlignment="0" applyProtection="0"/>
    <xf numFmtId="0" fontId="461" fillId="0" borderId="0" applyNumberFormat="0" applyFill="0" applyBorder="0" applyAlignment="0" applyProtection="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461" fillId="0" borderId="0" applyNumberFormat="0" applyFill="0" applyBorder="0" applyAlignment="0" applyProtection="0"/>
    <xf numFmtId="172" fontId="6" fillId="0" borderId="0" applyNumberFormat="0" applyFill="0" applyBorder="0" applyAlignment="0" applyProtection="0"/>
    <xf numFmtId="172" fontId="102" fillId="0" borderId="0"/>
    <xf numFmtId="172" fontId="5" fillId="0" borderId="0"/>
    <xf numFmtId="172" fontId="102" fillId="0" borderId="0"/>
    <xf numFmtId="172" fontId="102" fillId="0" borderId="0"/>
    <xf numFmtId="180" fontId="5" fillId="0" borderId="0"/>
    <xf numFmtId="172" fontId="102" fillId="0" borderId="0"/>
    <xf numFmtId="172" fontId="102" fillId="0" borderId="0"/>
    <xf numFmtId="180" fontId="5" fillId="0" borderId="0"/>
    <xf numFmtId="180" fontId="5" fillId="0" borderId="0"/>
    <xf numFmtId="18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172" fontId="102" fillId="0" borderId="0"/>
    <xf numFmtId="172" fontId="102" fillId="0" borderId="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0" fontId="116"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464" fillId="0" borderId="78">
      <alignment horizontal="left" vertical="center" wrapText="1"/>
    </xf>
    <xf numFmtId="0" fontId="464"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116" fillId="0" borderId="78">
      <alignment horizontal="left" vertical="center" wrapText="1"/>
    </xf>
    <xf numFmtId="0" fontId="196" fillId="122" borderId="0"/>
    <xf numFmtId="172" fontId="102" fillId="0" borderId="0"/>
    <xf numFmtId="172" fontId="102" fillId="0" borderId="0"/>
    <xf numFmtId="0" fontId="396"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0" fontId="461" fillId="0" borderId="0" applyNumberFormat="0" applyFill="0" applyBorder="0" applyAlignment="0" applyProtection="0"/>
    <xf numFmtId="194" fontId="468" fillId="0" borderId="58"/>
    <xf numFmtId="0" fontId="461" fillId="0" borderId="0" applyNumberFormat="0" applyFill="0" applyBorder="0" applyAlignment="0" applyProtection="0"/>
    <xf numFmtId="194" fontId="469" fillId="0" borderId="0"/>
    <xf numFmtId="0" fontId="265" fillId="0" borderId="44" applyNumberFormat="0" applyFill="0" applyAlignment="0" applyProtection="0"/>
    <xf numFmtId="0" fontId="391" fillId="0" borderId="0">
      <alignment vertical="center"/>
    </xf>
    <xf numFmtId="0" fontId="470" fillId="0" borderId="44" applyNumberFormat="0" applyFill="0" applyAlignment="0" applyProtection="0"/>
    <xf numFmtId="0" fontId="471" fillId="0" borderId="0" applyNumberFormat="0" applyFill="0" applyBorder="0" applyAlignment="0" applyProtection="0"/>
    <xf numFmtId="0" fontId="266" fillId="0" borderId="100" applyNumberFormat="0" applyFill="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391" fillId="0" borderId="0">
      <alignment vertical="center"/>
    </xf>
    <xf numFmtId="0" fontId="470" fillId="0" borderId="44" applyNumberFormat="0" applyFill="0" applyAlignment="0" applyProtection="0"/>
    <xf numFmtId="0" fontId="470" fillId="0" borderId="44"/>
    <xf numFmtId="0" fontId="470" fillId="0" borderId="44"/>
    <xf numFmtId="0" fontId="470" fillId="0" borderId="44"/>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266" fillId="0" borderId="100"/>
    <xf numFmtId="0" fontId="266" fillId="0" borderId="100"/>
    <xf numFmtId="0" fontId="266" fillId="0" borderId="100"/>
    <xf numFmtId="0" fontId="471" fillId="0" borderId="0"/>
    <xf numFmtId="0" fontId="471" fillId="0" borderId="0"/>
    <xf numFmtId="0" fontId="471" fillId="0" borderId="0"/>
    <xf numFmtId="0" fontId="461" fillId="0" borderId="0" applyNumberFormat="0" applyFill="0" applyBorder="0" applyAlignment="0" applyProtection="0"/>
    <xf numFmtId="0" fontId="461" fillId="0" borderId="0"/>
    <xf numFmtId="0" fontId="461" fillId="0" borderId="0"/>
    <xf numFmtId="0" fontId="461" fillId="0" borderId="0"/>
    <xf numFmtId="0" fontId="266" fillId="0" borderId="100"/>
    <xf numFmtId="0" fontId="266" fillId="0" borderId="100"/>
    <xf numFmtId="0" fontId="266" fillId="0" borderId="10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61" fillId="0" borderId="0" applyNumberFormat="0" applyFill="0" applyBorder="0" applyAlignment="0" applyProtection="0"/>
    <xf numFmtId="0" fontId="461" fillId="0" borderId="0"/>
    <xf numFmtId="0" fontId="461" fillId="0" borderId="0"/>
    <xf numFmtId="0" fontId="461" fillId="0" borderId="0"/>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5" fillId="0" borderId="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265" fillId="0" borderId="44" applyNumberFormat="0" applyFill="0" applyAlignment="0" applyProtection="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472" fillId="0" borderId="1" applyNumberFormat="0" applyFill="0" applyAlignment="0" applyProtection="0"/>
    <xf numFmtId="0" fontId="472" fillId="0" borderId="1"/>
    <xf numFmtId="0" fontId="472" fillId="0" borderId="1"/>
    <xf numFmtId="0" fontId="472" fillId="0" borderId="1"/>
    <xf numFmtId="0" fontId="473" fillId="0" borderId="1" applyNumberFormat="0" applyFill="0" applyAlignment="0" applyProtection="0"/>
    <xf numFmtId="0" fontId="472" fillId="0" borderId="1" applyNumberFormat="0" applyFill="0" applyAlignment="0" applyProtection="0"/>
    <xf numFmtId="0" fontId="472" fillId="0" borderId="1"/>
    <xf numFmtId="0" fontId="472" fillId="0" borderId="1"/>
    <xf numFmtId="0" fontId="472" fillId="0" borderId="1"/>
    <xf numFmtId="0" fontId="472" fillId="0" borderId="1"/>
    <xf numFmtId="0" fontId="472" fillId="0" borderId="1"/>
    <xf numFmtId="0" fontId="472" fillId="0" borderId="1"/>
    <xf numFmtId="0" fontId="473" fillId="0" borderId="1"/>
    <xf numFmtId="0" fontId="473" fillId="0" borderId="1"/>
    <xf numFmtId="0" fontId="473" fillId="0" borderId="1"/>
    <xf numFmtId="0" fontId="472" fillId="0" borderId="1" applyNumberFormat="0" applyFill="0" applyAlignment="0" applyProtection="0"/>
    <xf numFmtId="0" fontId="472" fillId="0" borderId="1"/>
    <xf numFmtId="0" fontId="472" fillId="0" borderId="1"/>
    <xf numFmtId="0" fontId="472" fillId="0" borderId="1"/>
    <xf numFmtId="0" fontId="461" fillId="0" borderId="0" applyNumberFormat="0" applyFill="0" applyBorder="0" applyAlignment="0" applyProtection="0"/>
    <xf numFmtId="0" fontId="461" fillId="0" borderId="0"/>
    <xf numFmtId="0" fontId="461" fillId="0" borderId="0"/>
    <xf numFmtId="0" fontId="461" fillId="0" borderId="0"/>
    <xf numFmtId="0" fontId="472" fillId="0" borderId="1" applyNumberFormat="0" applyFill="0" applyAlignment="0" applyProtection="0"/>
    <xf numFmtId="0" fontId="471" fillId="0" borderId="0"/>
    <xf numFmtId="0" fontId="471" fillId="0" borderId="0"/>
    <xf numFmtId="0" fontId="471" fillId="0" borderId="0"/>
    <xf numFmtId="0" fontId="472" fillId="0" borderId="1"/>
    <xf numFmtId="0" fontId="472" fillId="0" borderId="1"/>
    <xf numFmtId="0" fontId="7" fillId="0" borderId="1" applyNumberFormat="0" applyFill="0" applyAlignment="0" applyProtection="0"/>
    <xf numFmtId="0" fontId="391"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91" fillId="0" borderId="0">
      <alignment vertical="center"/>
    </xf>
    <xf numFmtId="0" fontId="391" fillId="0" borderId="0">
      <alignment vertical="center"/>
    </xf>
    <xf numFmtId="0" fontId="391" fillId="0" borderId="0">
      <alignment vertical="center"/>
    </xf>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91" fillId="0" borderId="0">
      <alignment vertical="center"/>
    </xf>
    <xf numFmtId="0" fontId="391"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8" fillId="0" borderId="58"/>
    <xf numFmtId="0" fontId="391" fillId="0" borderId="0">
      <alignment vertical="center"/>
    </xf>
    <xf numFmtId="0" fontId="6" fillId="0" borderId="0"/>
    <xf numFmtId="0" fontId="6" fillId="0" borderId="0"/>
    <xf numFmtId="0" fontId="6" fillId="0" borderId="0"/>
    <xf numFmtId="0" fontId="6" fillId="0" borderId="0"/>
    <xf numFmtId="0" fontId="6" fillId="0" borderId="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270"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5"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5"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101"/>
    <xf numFmtId="180" fontId="270" fillId="0" borderId="22" applyNumberFormat="0" applyFill="0" applyAlignment="0" applyProtection="0"/>
    <xf numFmtId="0" fontId="476" fillId="0" borderId="2" applyNumberFormat="0" applyFill="0" applyAlignment="0" applyProtection="0"/>
    <xf numFmtId="0" fontId="476" fillId="0" borderId="2"/>
    <xf numFmtId="0" fontId="476" fillId="0" borderId="2"/>
    <xf numFmtId="0" fontId="476" fillId="0" borderId="2"/>
    <xf numFmtId="0" fontId="476" fillId="0" borderId="2"/>
    <xf numFmtId="0" fontId="476" fillId="0" borderId="2"/>
    <xf numFmtId="0" fontId="476" fillId="0" borderId="2"/>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476" fillId="0" borderId="2"/>
    <xf numFmtId="0" fontId="476" fillId="0" borderId="2"/>
    <xf numFmtId="0" fontId="476" fillId="0" borderId="2"/>
    <xf numFmtId="0" fontId="474"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4" fillId="0" borderId="2"/>
    <xf numFmtId="0" fontId="474" fillId="0" borderId="2"/>
    <xf numFmtId="0" fontId="474" fillId="0" borderId="2"/>
    <xf numFmtId="0" fontId="476" fillId="0" borderId="2" applyNumberFormat="0" applyFill="0" applyAlignment="0" applyProtection="0"/>
    <xf numFmtId="0" fontId="476" fillId="0" borderId="2"/>
    <xf numFmtId="0" fontId="476" fillId="0" borderId="2"/>
    <xf numFmtId="0" fontId="476" fillId="0" borderId="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271" fillId="0" borderId="102"/>
    <xf numFmtId="0" fontId="271" fillId="0" borderId="102"/>
    <xf numFmtId="0" fontId="271" fillId="0" borderId="102"/>
    <xf numFmtId="0" fontId="476" fillId="0" borderId="2" applyNumberFormat="0" applyFill="0" applyAlignment="0" applyProtection="0"/>
    <xf numFmtId="0" fontId="476" fillId="0" borderId="2"/>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229" fillId="0" borderId="63" applyNumberFormat="0" applyFill="0" applyAlignment="0" applyProtection="0"/>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5"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5"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229" fillId="0" borderId="63" applyNumberFormat="0" applyFill="0" applyAlignment="0" applyProtection="0"/>
    <xf numFmtId="0" fontId="477" fillId="0" borderId="3" applyNumberFormat="0" applyFill="0" applyAlignment="0" applyProtection="0"/>
    <xf numFmtId="0" fontId="477" fillId="0" borderId="3"/>
    <xf numFmtId="0" fontId="477" fillId="0" borderId="3"/>
    <xf numFmtId="0" fontId="477" fillId="0" borderId="3"/>
    <xf numFmtId="0" fontId="477" fillId="0" borderId="3"/>
    <xf numFmtId="0" fontId="477" fillId="0" borderId="3"/>
    <xf numFmtId="0" fontId="477" fillId="0" borderId="3"/>
    <xf numFmtId="0" fontId="478" fillId="0" borderId="3"/>
    <xf numFmtId="0" fontId="478" fillId="0" borderId="3"/>
    <xf numFmtId="0" fontId="478"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477" fillId="0" borderId="3"/>
    <xf numFmtId="0" fontId="477" fillId="0" borderId="3"/>
    <xf numFmtId="0" fontId="477" fillId="0" borderId="3"/>
    <xf numFmtId="0" fontId="9" fillId="0" borderId="3" applyNumberFormat="0" applyFill="0" applyAlignment="0" applyProtection="0"/>
    <xf numFmtId="0" fontId="276" fillId="0" borderId="63"/>
    <xf numFmtId="0" fontId="276" fillId="0" borderId="63"/>
    <xf numFmtId="0" fontId="276" fillId="0" borderId="63"/>
    <xf numFmtId="0" fontId="9" fillId="0" borderId="3"/>
    <xf numFmtId="0" fontId="9" fillId="0" borderId="3"/>
    <xf numFmtId="0" fontId="9" fillId="0" borderId="3"/>
    <xf numFmtId="0" fontId="9" fillId="0" borderId="3"/>
    <xf numFmtId="0" fontId="9" fillId="0" borderId="3"/>
    <xf numFmtId="0" fontId="9" fillId="0" borderId="3"/>
    <xf numFmtId="0" fontId="477" fillId="0" borderId="3" applyNumberFormat="0" applyFill="0" applyAlignment="0" applyProtection="0"/>
    <xf numFmtId="0" fontId="477" fillId="0" borderId="3"/>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275" fillId="0" borderId="64"/>
    <xf numFmtId="0" fontId="275" fillId="0" borderId="64"/>
    <xf numFmtId="0" fontId="275" fillId="0" borderId="64"/>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391" fillId="0" borderId="0">
      <alignment vertical="center"/>
    </xf>
    <xf numFmtId="194" fontId="468" fillId="0" borderId="58"/>
    <xf numFmtId="0" fontId="391" fillId="0" borderId="0">
      <alignment vertical="center"/>
    </xf>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8" fillId="0" borderId="0" applyNumberFormat="0" applyFill="0" applyBorder="0" applyAlignment="0" applyProtection="0"/>
    <xf numFmtId="0" fontId="477" fillId="0" borderId="0" applyNumberFormat="0" applyFill="0" applyBorder="0" applyAlignment="0" applyProtection="0"/>
    <xf numFmtId="0" fontId="477" fillId="0" borderId="0"/>
    <xf numFmtId="0" fontId="477" fillId="0" borderId="0"/>
    <xf numFmtId="0" fontId="477" fillId="0" borderId="0"/>
    <xf numFmtId="0" fontId="477" fillId="0" borderId="0"/>
    <xf numFmtId="0" fontId="477" fillId="0" borderId="0"/>
    <xf numFmtId="0" fontId="477" fillId="0" borderId="0"/>
    <xf numFmtId="0" fontId="478" fillId="0" borderId="0"/>
    <xf numFmtId="0" fontId="478" fillId="0" borderId="0"/>
    <xf numFmtId="0" fontId="478"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477" fillId="0" borderId="0"/>
    <xf numFmtId="0" fontId="477" fillId="0" borderId="0"/>
    <xf numFmtId="0" fontId="477" fillId="0" borderId="0"/>
    <xf numFmtId="0" fontId="9" fillId="0" borderId="0" applyNumberFormat="0" applyFill="0" applyBorder="0" applyAlignment="0" applyProtection="0"/>
    <xf numFmtId="0" fontId="276" fillId="0" borderId="0"/>
    <xf numFmtId="0" fontId="276" fillId="0" borderId="0"/>
    <xf numFmtId="0" fontId="276" fillId="0" borderId="0"/>
    <xf numFmtId="0" fontId="9" fillId="0" borderId="0"/>
    <xf numFmtId="0" fontId="9" fillId="0" borderId="0"/>
    <xf numFmtId="0" fontId="9" fillId="0" borderId="0"/>
    <xf numFmtId="0" fontId="9" fillId="0" borderId="0"/>
    <xf numFmtId="0" fontId="9" fillId="0" borderId="0"/>
    <xf numFmtId="0" fontId="9" fillId="0" borderId="0"/>
    <xf numFmtId="0" fontId="477" fillId="0" borderId="0" applyNumberFormat="0" applyFill="0" applyBorder="0" applyAlignment="0" applyProtection="0"/>
    <xf numFmtId="0" fontId="477"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275" fillId="0" borderId="0"/>
    <xf numFmtId="0" fontId="275" fillId="0" borderId="0"/>
    <xf numFmtId="0" fontId="275"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180" fontId="5" fillId="0" borderId="0"/>
    <xf numFmtId="0" fontId="391" fillId="0" borderId="0">
      <alignment vertical="center"/>
    </xf>
    <xf numFmtId="0" fontId="391" fillId="0" borderId="0">
      <alignment vertical="center"/>
    </xf>
    <xf numFmtId="0" fontId="391"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61" fillId="0" borderId="0" applyNumberFormat="0" applyFill="0" applyBorder="0" applyAlignment="0" applyProtection="0"/>
    <xf numFmtId="194" fontId="468" fillId="0" borderId="58"/>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72" fontId="102" fillId="0" borderId="0"/>
    <xf numFmtId="179" fontId="398" fillId="59" borderId="30"/>
    <xf numFmtId="179" fontId="398" fillId="59" borderId="30"/>
    <xf numFmtId="191" fontId="398" fillId="59" borderId="30"/>
    <xf numFmtId="180" fontId="5" fillId="0" borderId="0"/>
    <xf numFmtId="180" fontId="5" fillId="0" borderId="0"/>
    <xf numFmtId="180" fontId="398" fillId="59" borderId="30"/>
    <xf numFmtId="180" fontId="5" fillId="0" borderId="0"/>
    <xf numFmtId="180" fontId="5" fillId="0" borderId="0"/>
    <xf numFmtId="180" fontId="5" fillId="0" borderId="0"/>
    <xf numFmtId="172" fontId="398" fillId="59" borderId="30"/>
    <xf numFmtId="180" fontId="5" fillId="0" borderId="0"/>
    <xf numFmtId="180" fontId="5" fillId="0" borderId="0"/>
    <xf numFmtId="180" fontId="398" fillId="59" borderId="30"/>
    <xf numFmtId="191" fontId="398" fillId="59" borderId="30"/>
    <xf numFmtId="180" fontId="5" fillId="0" borderId="0"/>
    <xf numFmtId="180" fontId="5" fillId="0" borderId="0"/>
    <xf numFmtId="180" fontId="398" fillId="59" borderId="30"/>
    <xf numFmtId="191" fontId="398" fillId="59" borderId="30"/>
    <xf numFmtId="180" fontId="5" fillId="0" borderId="0"/>
    <xf numFmtId="180" fontId="5" fillId="0" borderId="0"/>
    <xf numFmtId="180" fontId="5" fillId="0" borderId="0"/>
    <xf numFmtId="180" fontId="5" fillId="0" borderId="0"/>
    <xf numFmtId="172" fontId="102"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236" fillId="0" borderId="104" applyNumberFormat="0" applyFill="0" applyAlignment="0" applyProtection="0"/>
    <xf numFmtId="0" fontId="26" fillId="0" borderId="103"/>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5" fillId="0" borderId="17">
      <protection locked="0"/>
    </xf>
    <xf numFmtId="172" fontId="5" fillId="0" borderId="0"/>
    <xf numFmtId="172" fontId="5" fillId="0" borderId="0"/>
    <xf numFmtId="172" fontId="236"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27" fillId="0" borderId="105"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6"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7"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3" fillId="0" borderId="9"/>
    <xf numFmtId="0" fontId="43" fillId="0" borderId="9"/>
    <xf numFmtId="180" fontId="5" fillId="0" borderId="0"/>
    <xf numFmtId="180" fontId="227"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7"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7"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7" fillId="0" borderId="57" applyNumberFormat="0" applyFill="0" applyAlignment="0" applyProtection="0"/>
    <xf numFmtId="172" fontId="102" fillId="0" borderId="107" applyNumberFormat="0" applyFill="0" applyAlignment="0" applyProtection="0"/>
    <xf numFmtId="172" fontId="20" fillId="0" borderId="9" applyNumberFormat="0" applyFill="0" applyAlignment="0" applyProtection="0"/>
    <xf numFmtId="0" fontId="46" fillId="0" borderId="0"/>
    <xf numFmtId="0" fontId="46" fillId="0" borderId="0"/>
    <xf numFmtId="0" fontId="46" fillId="0" borderId="0"/>
    <xf numFmtId="172" fontId="20" fillId="0" borderId="9" applyNumberFormat="0" applyFill="0" applyAlignment="0" applyProtection="0"/>
    <xf numFmtId="0" fontId="46"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0" fillId="0" borderId="9"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0" fontId="43" fillId="0" borderId="9"/>
    <xf numFmtId="0" fontId="43" fillId="0" borderId="9"/>
    <xf numFmtId="0" fontId="43" fillId="0" borderId="9"/>
    <xf numFmtId="172" fontId="102" fillId="0" borderId="0"/>
    <xf numFmtId="0" fontId="414" fillId="0" borderId="57"/>
    <xf numFmtId="0" fontId="414" fillId="0" borderId="57"/>
    <xf numFmtId="0" fontId="414" fillId="0" borderId="57"/>
    <xf numFmtId="172" fontId="102"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9" fillId="0" borderId="9"/>
    <xf numFmtId="0" fontId="479" fillId="0" borderId="9"/>
    <xf numFmtId="0" fontId="479" fillId="0" borderId="9"/>
    <xf numFmtId="172" fontId="102" fillId="0" borderId="0"/>
    <xf numFmtId="0" fontId="20" fillId="0" borderId="9"/>
    <xf numFmtId="0" fontId="20" fillId="0" borderId="9"/>
    <xf numFmtId="0" fontId="20" fillId="0" borderId="9"/>
    <xf numFmtId="172" fontId="102" fillId="0" borderId="0"/>
    <xf numFmtId="0" fontId="26" fillId="0" borderId="103"/>
    <xf numFmtId="172" fontId="102" fillId="0" borderId="0"/>
    <xf numFmtId="0" fontId="26" fillId="0" borderId="103" applyNumberFormat="0" applyFont="0" applyBorder="0" applyAlignment="0" applyProtection="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226" fillId="0" borderId="104"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5" fillId="0" borderId="0"/>
    <xf numFmtId="172" fontId="102" fillId="0" borderId="0"/>
    <xf numFmtId="0" fontId="227" fillId="0" borderId="57" applyNumberFormat="0" applyFill="0" applyAlignment="0" applyProtection="0"/>
    <xf numFmtId="350" fontId="26" fillId="0" borderId="0" applyFont="0" applyFill="0" applyBorder="0" applyAlignment="0" applyProtection="0"/>
    <xf numFmtId="351" fontId="26" fillId="0" borderId="0" applyFont="0" applyFill="0" applyBorder="0" applyAlignment="0" applyProtection="0"/>
    <xf numFmtId="41" fontId="26" fillId="0" borderId="0" applyFont="0" applyFill="0" applyBorder="0" applyAlignment="0" applyProtection="0"/>
    <xf numFmtId="351" fontId="53" fillId="0" borderId="0" applyFont="0" applyFill="0" applyBorder="0" applyAlignment="0" applyProtection="0"/>
    <xf numFmtId="0" fontId="177" fillId="0" borderId="0" applyNumberFormat="0" applyFill="0" applyBorder="0" applyAlignment="0" applyProtection="0"/>
    <xf numFmtId="0" fontId="461" fillId="0" borderId="0" applyNumberFormat="0" applyFill="0" applyBorder="0" applyAlignment="0" applyProtection="0"/>
    <xf numFmtId="0" fontId="470" fillId="0" borderId="44" applyNumberFormat="0" applyFill="0" applyAlignment="0" applyProtection="0"/>
    <xf numFmtId="0" fontId="475" fillId="0" borderId="22" applyNumberFormat="0" applyFill="0" applyAlignment="0" applyProtection="0"/>
    <xf numFmtId="0" fontId="276" fillId="0" borderId="63" applyNumberFormat="0" applyFill="0" applyAlignment="0" applyProtection="0"/>
    <xf numFmtId="0" fontId="276" fillId="0" borderId="0" applyNumberFormat="0" applyFill="0" applyBorder="0" applyAlignment="0" applyProtection="0"/>
    <xf numFmtId="172" fontId="102" fillId="0" borderId="0"/>
    <xf numFmtId="179" fontId="45" fillId="0" borderId="0"/>
    <xf numFmtId="172" fontId="102" fillId="0" borderId="0"/>
    <xf numFmtId="172" fontId="102" fillId="0" borderId="0"/>
    <xf numFmtId="172" fontId="5" fillId="0" borderId="0"/>
    <xf numFmtId="172" fontId="102" fillId="0" borderId="0"/>
    <xf numFmtId="352" fontId="26" fillId="0" borderId="0">
      <alignment horizontal="center"/>
    </xf>
    <xf numFmtId="352"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3" fontId="116" fillId="0" borderId="0"/>
    <xf numFmtId="191" fontId="26" fillId="0" borderId="108"/>
    <xf numFmtId="0" fontId="384" fillId="59" borderId="25" applyNumberFormat="0" applyAlignment="0" applyProtection="0"/>
    <xf numFmtId="0" fontId="95" fillId="101" borderId="0" applyNumberFormat="0" applyBorder="0" applyAlignment="0" applyProtection="0"/>
    <xf numFmtId="0" fontId="95" fillId="42" borderId="0" applyNumberFormat="0" applyBorder="0" applyAlignment="0" applyProtection="0"/>
    <xf numFmtId="0" fontId="95" fillId="43"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32" fontId="65"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32" fontId="65"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5"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179" fontId="46" fillId="0" borderId="0"/>
    <xf numFmtId="172" fontId="46" fillId="0" borderId="0"/>
    <xf numFmtId="172" fontId="46" fillId="0" borderId="0"/>
    <xf numFmtId="180" fontId="5" fillId="0" borderId="0"/>
    <xf numFmtId="180" fontId="5" fillId="0" borderId="0"/>
    <xf numFmtId="180" fontId="46"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46" fillId="0" borderId="0"/>
    <xf numFmtId="191" fontId="46" fillId="0" borderId="0"/>
    <xf numFmtId="180" fontId="5" fillId="0" borderId="0"/>
    <xf numFmtId="180" fontId="5" fillId="0" borderId="0"/>
    <xf numFmtId="180" fontId="46" fillId="0" borderId="0"/>
    <xf numFmtId="180" fontId="5" fillId="0" borderId="0"/>
    <xf numFmtId="180" fontId="5" fillId="0" borderId="0"/>
    <xf numFmtId="180" fontId="5" fillId="0" borderId="0"/>
    <xf numFmtId="180" fontId="5" fillId="0" borderId="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359" fontId="26" fillId="0" borderId="0" applyFont="0" applyFill="0" applyBorder="0" applyAlignment="0" applyProtection="0"/>
    <xf numFmtId="0" fontId="456" fillId="0" borderId="0" applyNumberFormat="0" applyFill="0" applyBorder="0" applyAlignment="0" applyProtection="0"/>
    <xf numFmtId="2" fontId="26" fillId="0" borderId="0" applyFont="0" applyFill="0" applyBorder="0" applyAlignment="0" applyProtection="0"/>
    <xf numFmtId="0" fontId="480" fillId="178" borderId="109" applyNumberFormat="0" applyProtection="0"/>
    <xf numFmtId="172" fontId="5" fillId="0" borderId="0"/>
    <xf numFmtId="0" fontId="481" fillId="0" borderId="24" applyNumberFormat="0" applyFill="0" applyAlignment="0" applyProtection="0"/>
    <xf numFmtId="172" fontId="5" fillId="0" borderId="0"/>
    <xf numFmtId="0" fontId="58" fillId="0" borderId="0"/>
    <xf numFmtId="0" fontId="26" fillId="0" borderId="0"/>
    <xf numFmtId="0" fontId="58" fillId="0" borderId="0"/>
    <xf numFmtId="0" fontId="26" fillId="0" borderId="0"/>
    <xf numFmtId="0" fontId="58" fillId="0" borderId="0"/>
    <xf numFmtId="38" fontId="46" fillId="0" borderId="0" applyFont="0" applyFill="0" applyBorder="0" applyAlignment="0" applyProtection="0"/>
    <xf numFmtId="40" fontId="4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6"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6" fillId="0" borderId="0"/>
    <xf numFmtId="4" fontId="46" fillId="0" borderId="0"/>
    <xf numFmtId="4" fontId="46" fillId="0" borderId="0"/>
    <xf numFmtId="4" fontId="46" fillId="0" borderId="0" applyFill="0" applyBorder="0" applyAlignment="0" applyProtection="0"/>
    <xf numFmtId="4" fontId="46" fillId="0" borderId="0"/>
    <xf numFmtId="4" fontId="46" fillId="0" borderId="0"/>
    <xf numFmtId="4" fontId="4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6" fillId="0" borderId="0"/>
    <xf numFmtId="3" fontId="46" fillId="0" borderId="0"/>
    <xf numFmtId="3" fontId="46" fillId="0" borderId="0"/>
    <xf numFmtId="3" fontId="46" fillId="0" borderId="0" applyFill="0" applyBorder="0" applyAlignment="0" applyProtection="0"/>
    <xf numFmtId="3" fontId="46" fillId="0" borderId="0"/>
    <xf numFmtId="3" fontId="46" fillId="0" borderId="0"/>
    <xf numFmtId="3" fontId="4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60" fontId="26" fillId="0" borderId="0" applyFont="0" applyFill="0" applyBorder="0" applyAlignment="0" applyProtection="0"/>
    <xf numFmtId="240" fontId="26" fillId="0" borderId="0" applyFont="0" applyFill="0" applyBorder="0" applyAlignment="0" applyProtection="0"/>
    <xf numFmtId="361" fontId="26" fillId="0" borderId="0" applyFont="0" applyFill="0" applyBorder="0" applyAlignment="0" applyProtection="0"/>
    <xf numFmtId="362" fontId="26" fillId="0" borderId="0" applyFont="0" applyFill="0" applyBorder="0" applyAlignment="0" applyProtection="0"/>
    <xf numFmtId="249" fontId="26" fillId="0" borderId="0" applyFont="0" applyFill="0" applyBorder="0" applyAlignment="0" applyProtection="0"/>
    <xf numFmtId="0" fontId="430" fillId="0" borderId="0" applyNumberFormat="0" applyFill="0" applyBorder="0" applyAlignment="0" applyProtection="0"/>
    <xf numFmtId="172" fontId="5"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8"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6" fillId="0" borderId="0" applyNumberFormat="0" applyFill="0" applyBorder="0" applyAlignment="0" applyProtection="0"/>
    <xf numFmtId="0" fontId="456"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3"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5" fillId="0" borderId="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5" fillId="0" borderId="0"/>
    <xf numFmtId="180" fontId="5" fillId="0" borderId="0"/>
    <xf numFmtId="180" fontId="5" fillId="0" borderId="0"/>
    <xf numFmtId="180" fontId="456" fillId="0" borderId="0" applyNumberFormat="0" applyFill="0" applyBorder="0" applyAlignment="0" applyProtection="0"/>
    <xf numFmtId="172" fontId="430" fillId="0" borderId="0" applyNumberFormat="0" applyFill="0" applyBorder="0" applyAlignment="0" applyProtection="0"/>
    <xf numFmtId="180" fontId="5" fillId="0" borderId="0"/>
    <xf numFmtId="180" fontId="5" fillId="0" borderId="0"/>
    <xf numFmtId="180"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30"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80" fontId="5" fillId="0" borderId="0"/>
    <xf numFmtId="180" fontId="5" fillId="0" borderId="0"/>
    <xf numFmtId="180" fontId="5" fillId="0" borderId="0"/>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80" fontId="5" fillId="0" borderId="0"/>
    <xf numFmtId="180" fontId="5" fillId="0" borderId="0"/>
    <xf numFmtId="180" fontId="5" fillId="0" borderId="0"/>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485" fillId="0" borderId="0" applyNumberFormat="0" applyFont="0" applyFill="0" applyBorder="0" applyAlignment="0" applyProtection="0"/>
    <xf numFmtId="172" fontId="53" fillId="0" borderId="0"/>
    <xf numFmtId="180" fontId="5" fillId="0" borderId="0"/>
    <xf numFmtId="180" fontId="5" fillId="0" borderId="0"/>
    <xf numFmtId="180" fontId="485" fillId="0" borderId="0" applyNumberFormat="0" applyFont="0" applyFill="0" applyBorder="0" applyAlignment="0" applyProtection="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180" fontId="5" fillId="0" borderId="0"/>
    <xf numFmtId="18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180" fontId="5" fillId="0" borderId="0"/>
    <xf numFmtId="180" fontId="485" fillId="0" borderId="0" applyNumberFormat="0" applyFont="0" applyFill="0" applyBorder="0" applyAlignment="0" applyProtection="0"/>
    <xf numFmtId="172" fontId="53" fillId="0" borderId="0"/>
    <xf numFmtId="180" fontId="5" fillId="0" borderId="0"/>
    <xf numFmtId="172" fontId="53" fillId="0" borderId="0"/>
    <xf numFmtId="172" fontId="53" fillId="0" borderId="0"/>
    <xf numFmtId="172" fontId="53" fillId="0" borderId="0"/>
    <xf numFmtId="172" fontId="53" fillId="0" borderId="0"/>
    <xf numFmtId="0" fontId="486" fillId="0" borderId="0">
      <alignment horizontal="left" wrapText="1"/>
    </xf>
    <xf numFmtId="0" fontId="486" fillId="0" borderId="0">
      <alignment horizontal="left" wrapText="1"/>
    </xf>
    <xf numFmtId="172" fontId="486" fillId="0" borderId="0">
      <alignment horizontal="left" wrapText="1"/>
    </xf>
    <xf numFmtId="180" fontId="5" fillId="0" borderId="0"/>
    <xf numFmtId="180" fontId="5" fillId="0" borderId="0"/>
    <xf numFmtId="180" fontId="486" fillId="0" borderId="0">
      <alignment horizontal="left" wrapText="1"/>
    </xf>
    <xf numFmtId="180" fontId="5" fillId="0" borderId="0"/>
    <xf numFmtId="180" fontId="5" fillId="0" borderId="0"/>
    <xf numFmtId="180" fontId="5" fillId="0" borderId="0"/>
    <xf numFmtId="172" fontId="486" fillId="0" borderId="0">
      <alignment horizontal="left" wrapText="1"/>
    </xf>
    <xf numFmtId="180" fontId="5" fillId="0" borderId="0"/>
    <xf numFmtId="180" fontId="5" fillId="0" borderId="0"/>
    <xf numFmtId="180" fontId="486" fillId="0" borderId="0">
      <alignment horizontal="left" wrapText="1"/>
    </xf>
    <xf numFmtId="172" fontId="486" fillId="0" borderId="0">
      <alignment horizontal="left" wrapText="1"/>
    </xf>
    <xf numFmtId="180" fontId="5" fillId="0" borderId="0"/>
    <xf numFmtId="180" fontId="5" fillId="0" borderId="0"/>
    <xf numFmtId="180" fontId="486" fillId="0" borderId="0">
      <alignment horizontal="left" wrapText="1"/>
    </xf>
    <xf numFmtId="191" fontId="486" fillId="0" borderId="0">
      <alignment horizontal="left" wrapText="1"/>
    </xf>
    <xf numFmtId="180" fontId="5" fillId="0" borderId="0"/>
    <xf numFmtId="180" fontId="5" fillId="0" borderId="0"/>
    <xf numFmtId="180" fontId="5" fillId="0" borderId="0"/>
    <xf numFmtId="180" fontId="5" fillId="0" borderId="0"/>
    <xf numFmtId="0"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72"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91" fontId="487"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3" fontId="85" fillId="0" borderId="0" applyNumberFormat="0" applyFont="0" applyFill="0" applyBorder="0" applyAlignment="0" applyProtection="0">
      <alignment horizontal="right"/>
    </xf>
    <xf numFmtId="172" fontId="53" fillId="0" borderId="0" applyNumberFormat="0" applyFill="0" applyBorder="0" applyAlignment="0" applyProtection="0"/>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4" fontId="487" fillId="0" borderId="0" applyNumberFormat="0" applyFont="0" applyFill="0" applyBorder="0" applyAlignment="0" applyProtection="0"/>
    <xf numFmtId="172" fontId="53" fillId="0" borderId="0" applyNumberFormat="0" applyFill="0" applyBorder="0" applyAlignment="0" applyProtection="0"/>
    <xf numFmtId="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80" fontId="5" fillId="0" borderId="0"/>
    <xf numFmtId="180" fontId="5" fillId="0" borderId="0"/>
    <xf numFmtId="180" fontId="485" fillId="0" borderId="78" applyNumberFormat="0" applyFont="0" applyFill="0" applyBorder="0" applyAlignment="0" applyProtection="0"/>
    <xf numFmtId="0" fontId="53" fillId="0" borderId="85" applyNumberFormat="0" applyFont="0" applyFill="0" applyAlignment="0" applyProtection="0">
      <alignment horizontal="center"/>
    </xf>
    <xf numFmtId="180" fontId="5" fillId="0" borderId="0"/>
    <xf numFmtId="180" fontId="5"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485" fillId="0" borderId="78" applyNumberFormat="0" applyFont="0" applyFill="0" applyBorder="0" applyAlignment="0" applyProtection="0"/>
    <xf numFmtId="172" fontId="5" fillId="0" borderId="0"/>
    <xf numFmtId="180" fontId="5" fillId="0" borderId="0"/>
    <xf numFmtId="18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 fillId="0" borderId="0"/>
    <xf numFmtId="172" fontId="5" fillId="0" borderId="0"/>
    <xf numFmtId="180" fontId="5" fillId="0" borderId="0"/>
    <xf numFmtId="180" fontId="485" fillId="0" borderId="78" applyNumberFormat="0" applyFont="0" applyFill="0" applyBorder="0" applyAlignment="0" applyProtection="0"/>
    <xf numFmtId="172" fontId="5" fillId="0" borderId="0"/>
    <xf numFmtId="172" fontId="5" fillId="0" borderId="0"/>
    <xf numFmtId="172" fontId="5"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53"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1"/>
    </xf>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91" fontId="53" fillId="0" borderId="0" applyNumberFormat="0" applyFont="0" applyFill="0" applyBorder="0" applyAlignment="0" applyProtection="0">
      <alignment horizontal="left" wrapText="1" indent="1"/>
    </xf>
    <xf numFmtId="180" fontId="5" fillId="0" borderId="0"/>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1"/>
    </xf>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91" fontId="53" fillId="0" borderId="0" applyNumberFormat="0" applyFont="0" applyFill="0" applyBorder="0" applyAlignment="0" applyProtection="0">
      <alignment horizontal="left" wrapText="1" indent="1"/>
    </xf>
    <xf numFmtId="180" fontId="5" fillId="0" borderId="0"/>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3"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0" fontId="53"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2"/>
    </xf>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91" fontId="53" fillId="0" borderId="0" applyNumberFormat="0" applyFont="0" applyFill="0" applyBorder="0" applyAlignment="0" applyProtection="0">
      <alignment horizontal="left" wrapText="1" indent="2"/>
    </xf>
    <xf numFmtId="180" fontId="5" fillId="0" borderId="0"/>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2"/>
    </xf>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91" fontId="53" fillId="0" borderId="0" applyNumberFormat="0" applyFont="0" applyFill="0" applyBorder="0" applyAlignment="0" applyProtection="0">
      <alignment horizontal="left" wrapText="1" indent="2"/>
    </xf>
    <xf numFmtId="180" fontId="5" fillId="0" borderId="0"/>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3"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172" fontId="102" fillId="0" borderId="0"/>
    <xf numFmtId="1" fontId="153" fillId="0" borderId="0">
      <alignment vertical="top" wrapText="1"/>
    </xf>
    <xf numFmtId="172" fontId="102" fillId="0" borderId="0"/>
    <xf numFmtId="0" fontId="45" fillId="0" borderId="0"/>
    <xf numFmtId="172" fontId="5" fillId="0" borderId="0"/>
    <xf numFmtId="0" fontId="232" fillId="0" borderId="0" applyProtection="0"/>
    <xf numFmtId="172" fontId="338" fillId="0" borderId="0" applyNumberFormat="0"/>
    <xf numFmtId="0" fontId="338" fillId="0" borderId="0" applyNumberFormat="0"/>
    <xf numFmtId="179" fontId="488" fillId="0" borderId="0" applyNumberFormat="0" applyFill="0" applyBorder="0" applyAlignment="0" applyProtection="0"/>
    <xf numFmtId="179" fontId="489" fillId="0" borderId="0" applyNumberFormat="0" applyFill="0" applyBorder="0" applyAlignment="0" applyProtection="0"/>
    <xf numFmtId="0" fontId="174" fillId="39" borderId="20" applyNumberFormat="0" applyAlignment="0" applyProtection="0"/>
    <xf numFmtId="167" fontId="102" fillId="0" borderId="0">
      <alignment horizontal="right"/>
    </xf>
    <xf numFmtId="167" fontId="102" fillId="0" borderId="0">
      <alignment horizontal="right"/>
    </xf>
    <xf numFmtId="172" fontId="5" fillId="0" borderId="0"/>
    <xf numFmtId="172" fontId="5" fillId="0" borderId="0"/>
    <xf numFmtId="172" fontId="5" fillId="0" borderId="0"/>
    <xf numFmtId="0" fontId="490" fillId="40" borderId="0" applyNumberFormat="0" applyBorder="0" applyAlignment="0" applyProtection="0"/>
    <xf numFmtId="0" fontId="491" fillId="0" borderId="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3" fillId="39" borderId="20" applyNumberFormat="0" applyAlignment="0" applyProtection="0"/>
    <xf numFmtId="179" fontId="111" fillId="179"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4" borderId="0" applyNumberFormat="0" applyBorder="0" applyAlignment="0" applyProtection="0"/>
    <xf numFmtId="179" fontId="111" fillId="41" borderId="0" applyNumberFormat="0" applyBorder="0" applyAlignment="0" applyProtection="0"/>
    <xf numFmtId="179" fontId="111" fillId="42" borderId="0" applyNumberFormat="0" applyBorder="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5" fillId="0" borderId="0" applyNumberFormat="0" applyFill="0" applyBorder="0" applyAlignment="0" applyProtection="0"/>
    <xf numFmtId="179" fontId="496" fillId="0" borderId="110" applyNumberFormat="0" applyFill="0" applyAlignment="0" applyProtection="0"/>
    <xf numFmtId="179" fontId="497" fillId="0" borderId="102" applyNumberFormat="0" applyFill="0" applyAlignment="0" applyProtection="0"/>
    <xf numFmtId="179" fontId="498" fillId="0" borderId="64" applyNumberFormat="0" applyFill="0" applyAlignment="0" applyProtection="0"/>
    <xf numFmtId="179" fontId="498" fillId="0" borderId="0" applyNumberFormat="0" applyFill="0" applyBorder="0" applyAlignment="0" applyProtection="0"/>
    <xf numFmtId="179" fontId="499" fillId="54" borderId="0" applyNumberFormat="0" applyBorder="0" applyAlignment="0" applyProtection="0"/>
    <xf numFmtId="179" fontId="500" fillId="56" borderId="0" applyNumberFormat="0" applyBorder="0" applyAlignment="0" applyProtection="0"/>
    <xf numFmtId="366" fontId="491" fillId="0" borderId="0" applyFont="0" applyFill="0" applyBorder="0" applyAlignment="0" applyProtection="0"/>
    <xf numFmtId="0" fontId="50" fillId="0" borderId="0" applyProtection="0"/>
    <xf numFmtId="0" fontId="50" fillId="0" borderId="0"/>
    <xf numFmtId="0" fontId="50" fillId="0" borderId="0" applyProtection="0"/>
    <xf numFmtId="0" fontId="44"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43" fontId="3" fillId="0" borderId="0" applyFont="0" applyFill="0" applyBorder="0" applyAlignment="0" applyProtection="0"/>
    <xf numFmtId="0" fontId="40" fillId="0" borderId="0" applyNumberFormat="0" applyFill="0" applyBorder="0" applyAlignment="0" applyProtection="0">
      <alignment vertical="top"/>
      <protection locked="0"/>
    </xf>
    <xf numFmtId="0" fontId="2" fillId="0" borderId="0"/>
    <xf numFmtId="0" fontId="1" fillId="0" borderId="0"/>
    <xf numFmtId="9" fontId="5" fillId="0" borderId="0" applyFont="0" applyFill="0" applyBorder="0" applyAlignment="0" applyProtection="0"/>
  </cellStyleXfs>
  <cellXfs count="132">
    <xf numFmtId="0" fontId="0" fillId="0" borderId="0" xfId="0"/>
    <xf numFmtId="0" fontId="501" fillId="180" borderId="0" xfId="0" applyFont="1" applyFill="1"/>
    <xf numFmtId="0" fontId="502" fillId="180" borderId="0" xfId="0" applyFont="1" applyFill="1"/>
    <xf numFmtId="0" fontId="502" fillId="36" borderId="0" xfId="0" applyFont="1" applyFill="1"/>
    <xf numFmtId="0" fontId="501" fillId="0" borderId="0" xfId="0" applyFont="1"/>
    <xf numFmtId="0" fontId="501" fillId="36" borderId="0" xfId="0" applyFont="1" applyFill="1"/>
    <xf numFmtId="0" fontId="503" fillId="36" borderId="0" xfId="0" applyFont="1" applyFill="1"/>
    <xf numFmtId="0" fontId="504" fillId="36" borderId="0" xfId="0" applyFont="1" applyFill="1"/>
    <xf numFmtId="0" fontId="36" fillId="36" borderId="0" xfId="1548" applyFont="1" applyFill="1" applyBorder="1" applyAlignment="1">
      <alignment vertical="top"/>
    </xf>
    <xf numFmtId="0" fontId="4" fillId="36" borderId="0" xfId="46" applyFont="1" applyFill="1" applyBorder="1" applyAlignment="1"/>
    <xf numFmtId="0" fontId="36" fillId="36" borderId="0" xfId="1548" applyFont="1" applyFill="1" applyBorder="1" applyAlignment="1">
      <alignment horizontal="left" vertical="top"/>
    </xf>
    <xf numFmtId="0" fontId="4" fillId="36" borderId="0" xfId="46" applyFont="1" applyFill="1" applyBorder="1" applyAlignment="1">
      <alignment horizontal="left"/>
    </xf>
    <xf numFmtId="0" fontId="501" fillId="36" borderId="0" xfId="0" applyFont="1" applyFill="1" applyBorder="1"/>
    <xf numFmtId="0" fontId="39" fillId="36" borderId="0" xfId="1550" applyFont="1" applyFill="1" applyBorder="1" applyAlignment="1" applyProtection="1">
      <alignment vertical="top"/>
    </xf>
    <xf numFmtId="0" fontId="39" fillId="36" borderId="0" xfId="33076" applyFont="1" applyFill="1" applyBorder="1" applyAlignment="1">
      <alignment horizontal="left" vertical="center" indent="1" readingOrder="1"/>
    </xf>
    <xf numFmtId="0" fontId="4" fillId="36" borderId="0" xfId="0" applyFont="1" applyFill="1"/>
    <xf numFmtId="0" fontId="40" fillId="36" borderId="0" xfId="1551" applyFill="1" applyBorder="1" applyAlignment="1" applyProtection="1">
      <alignment horizontal="left" vertical="center" indent="1" readingOrder="1"/>
    </xf>
    <xf numFmtId="0" fontId="3" fillId="36" borderId="0" xfId="0" applyFont="1" applyFill="1"/>
    <xf numFmtId="0" fontId="505" fillId="33" borderId="0" xfId="33076" applyFont="1" applyFill="1" applyBorder="1" applyAlignment="1">
      <alignment horizontal="left" vertical="center" indent="1" readingOrder="1"/>
    </xf>
    <xf numFmtId="0" fontId="501" fillId="33" borderId="0" xfId="0" applyFont="1" applyFill="1"/>
    <xf numFmtId="0" fontId="502" fillId="33" borderId="0" xfId="0" applyFont="1" applyFill="1"/>
    <xf numFmtId="0" fontId="4" fillId="33" borderId="0" xfId="0" applyFont="1" applyFill="1"/>
    <xf numFmtId="0" fontId="39" fillId="36" borderId="0" xfId="1551" applyFont="1" applyFill="1" applyBorder="1" applyAlignment="1" applyProtection="1">
      <alignment horizontal="left" vertical="center" indent="1" readingOrder="1"/>
    </xf>
    <xf numFmtId="0" fontId="0" fillId="36" borderId="0" xfId="0" applyFill="1"/>
    <xf numFmtId="0" fontId="508" fillId="36" borderId="0" xfId="0" applyFont="1" applyFill="1"/>
    <xf numFmtId="0" fontId="506" fillId="36" borderId="0" xfId="0" applyFont="1" applyFill="1" applyAlignment="1">
      <alignment vertical="center"/>
    </xf>
    <xf numFmtId="168" fontId="508" fillId="36" borderId="0" xfId="0" applyNumberFormat="1" applyFont="1" applyFill="1"/>
    <xf numFmtId="0" fontId="510" fillId="36" borderId="0" xfId="0" applyFont="1" applyFill="1"/>
    <xf numFmtId="0" fontId="511" fillId="0" borderId="0" xfId="0" applyFont="1" applyAlignment="1">
      <alignment vertical="center"/>
    </xf>
    <xf numFmtId="0" fontId="509" fillId="36" borderId="0" xfId="0" applyFont="1" applyFill="1" applyAlignment="1">
      <alignment wrapText="1"/>
    </xf>
    <xf numFmtId="17" fontId="509" fillId="36" borderId="0" xfId="0" applyNumberFormat="1" applyFont="1" applyFill="1"/>
    <xf numFmtId="0" fontId="509" fillId="36" borderId="0" xfId="0" applyFont="1" applyFill="1"/>
    <xf numFmtId="167" fontId="509" fillId="36" borderId="0" xfId="0" applyNumberFormat="1" applyFont="1" applyFill="1"/>
    <xf numFmtId="167" fontId="512" fillId="36" borderId="0" xfId="0" applyNumberFormat="1" applyFont="1" applyFill="1"/>
    <xf numFmtId="167" fontId="513" fillId="36" borderId="0" xfId="0" applyNumberFormat="1" applyFont="1" applyFill="1"/>
    <xf numFmtId="14" fontId="509" fillId="36" borderId="0" xfId="0" applyNumberFormat="1" applyFont="1" applyFill="1"/>
    <xf numFmtId="0" fontId="514" fillId="36" borderId="0" xfId="0" applyFont="1" applyFill="1"/>
    <xf numFmtId="0" fontId="515" fillId="36" borderId="0" xfId="0" applyFont="1" applyFill="1"/>
    <xf numFmtId="167" fontId="515" fillId="36" borderId="0" xfId="0" applyNumberFormat="1" applyFont="1" applyFill="1"/>
    <xf numFmtId="16" fontId="509" fillId="36" borderId="0" xfId="0" applyNumberFormat="1" applyFont="1" applyFill="1"/>
    <xf numFmtId="1" fontId="509" fillId="36" borderId="0" xfId="0" applyNumberFormat="1" applyFont="1" applyFill="1"/>
    <xf numFmtId="0" fontId="511" fillId="36" borderId="0" xfId="0" applyFont="1" applyFill="1" applyAlignment="1">
      <alignment vertical="center"/>
    </xf>
    <xf numFmtId="367" fontId="509" fillId="36" borderId="0" xfId="0" applyNumberFormat="1" applyFont="1" applyFill="1"/>
    <xf numFmtId="3" fontId="509" fillId="36" borderId="0" xfId="0" applyNumberFormat="1" applyFont="1" applyFill="1"/>
    <xf numFmtId="168" fontId="509" fillId="36" borderId="0" xfId="0" applyNumberFormat="1" applyFont="1" applyFill="1"/>
    <xf numFmtId="168" fontId="516" fillId="36" borderId="0" xfId="0" applyNumberFormat="1" applyFont="1" applyFill="1"/>
    <xf numFmtId="0" fontId="517" fillId="36" borderId="0" xfId="0" applyFont="1" applyFill="1" applyAlignment="1">
      <alignment horizontal="left" vertical="center"/>
    </xf>
    <xf numFmtId="167" fontId="0" fillId="36" borderId="0" xfId="0" applyNumberFormat="1" applyFill="1"/>
    <xf numFmtId="0" fontId="2" fillId="36" borderId="0" xfId="61794" applyFill="1"/>
    <xf numFmtId="167" fontId="2" fillId="36" borderId="0" xfId="61794" applyNumberFormat="1" applyFill="1"/>
    <xf numFmtId="0" fontId="520" fillId="36" borderId="0" xfId="0" applyFont="1" applyFill="1" applyAlignment="1">
      <alignment vertical="center"/>
    </xf>
    <xf numFmtId="0" fontId="517" fillId="36" borderId="0" xfId="0" applyFont="1" applyFill="1" applyAlignment="1">
      <alignment vertical="center"/>
    </xf>
    <xf numFmtId="0" fontId="519" fillId="36" borderId="0" xfId="0" applyFont="1" applyFill="1" applyAlignment="1">
      <alignment vertical="center"/>
    </xf>
    <xf numFmtId="3" fontId="510" fillId="36" borderId="0" xfId="49" applyNumberFormat="1" applyFont="1" applyFill="1"/>
    <xf numFmtId="0" fontId="510" fillId="36" borderId="0" xfId="49" applyFont="1" applyFill="1"/>
    <xf numFmtId="0" fontId="510" fillId="36" borderId="0" xfId="49" applyFont="1" applyFill="1" applyAlignment="1">
      <alignment horizontal="center"/>
    </xf>
    <xf numFmtId="17" fontId="510" fillId="36" borderId="0" xfId="49" applyNumberFormat="1" applyFont="1" applyFill="1" applyAlignment="1">
      <alignment horizontal="left"/>
    </xf>
    <xf numFmtId="0" fontId="520" fillId="36" borderId="0" xfId="38171" applyFont="1" applyFill="1" applyAlignment="1">
      <alignment vertical="center"/>
    </xf>
    <xf numFmtId="0" fontId="5" fillId="36" borderId="0" xfId="38171" applyFill="1"/>
    <xf numFmtId="0" fontId="522" fillId="36" borderId="0" xfId="38171" applyFont="1" applyFill="1" applyAlignment="1">
      <alignment horizontal="left" vertical="center"/>
    </xf>
    <xf numFmtId="0" fontId="518" fillId="36" borderId="0" xfId="38171" applyFont="1" applyFill="1" applyAlignment="1">
      <alignment horizontal="left" vertical="center"/>
    </xf>
    <xf numFmtId="0" fontId="521" fillId="36" borderId="0" xfId="38171" applyFont="1" applyFill="1"/>
    <xf numFmtId="0" fontId="506" fillId="36" borderId="0" xfId="38171" applyFont="1" applyFill="1" applyAlignment="1">
      <alignment vertical="center"/>
    </xf>
    <xf numFmtId="3" fontId="5" fillId="36" borderId="0" xfId="38171" applyNumberFormat="1" applyFill="1"/>
    <xf numFmtId="0" fontId="20" fillId="36" borderId="0" xfId="0" applyFont="1" applyFill="1"/>
    <xf numFmtId="0" fontId="524" fillId="36" borderId="0" xfId="0" applyFont="1" applyFill="1"/>
    <xf numFmtId="0" fontId="22" fillId="36" borderId="0" xfId="0" applyFont="1" applyFill="1"/>
    <xf numFmtId="0" fontId="525" fillId="36" borderId="0" xfId="0" applyFont="1" applyFill="1"/>
    <xf numFmtId="0" fontId="293" fillId="36" borderId="0" xfId="33076" applyFill="1"/>
    <xf numFmtId="167" fontId="526" fillId="36" borderId="0" xfId="0" applyNumberFormat="1" applyFont="1" applyFill="1"/>
    <xf numFmtId="0" fontId="527" fillId="36" borderId="0" xfId="0" applyFont="1" applyFill="1"/>
    <xf numFmtId="3" fontId="22" fillId="36" borderId="0" xfId="0" applyNumberFormat="1" applyFont="1" applyFill="1"/>
    <xf numFmtId="3" fontId="528" fillId="36" borderId="0" xfId="0" applyNumberFormat="1" applyFont="1" applyFill="1"/>
    <xf numFmtId="0" fontId="528" fillId="36" borderId="0" xfId="0" applyFont="1" applyFill="1"/>
    <xf numFmtId="167" fontId="528" fillId="36" borderId="0" xfId="0" applyNumberFormat="1" applyFont="1" applyFill="1"/>
    <xf numFmtId="167" fontId="22" fillId="36" borderId="0" xfId="0" applyNumberFormat="1" applyFont="1" applyFill="1"/>
    <xf numFmtId="0" fontId="509" fillId="36" borderId="0" xfId="37275" applyFont="1" applyFill="1" applyBorder="1"/>
    <xf numFmtId="0" fontId="509" fillId="36" borderId="0" xfId="37275" applyFont="1" applyFill="1" applyBorder="1" applyAlignment="1"/>
    <xf numFmtId="0" fontId="509" fillId="36" borderId="0" xfId="0" applyFont="1" applyFill="1" applyBorder="1"/>
    <xf numFmtId="0" fontId="509" fillId="36" borderId="0" xfId="37275" applyFont="1" applyFill="1" applyBorder="1" applyAlignment="1">
      <alignment wrapText="1"/>
    </xf>
    <xf numFmtId="17" fontId="509" fillId="36" borderId="0" xfId="37275" applyNumberFormat="1" applyFont="1" applyFill="1" applyBorder="1"/>
    <xf numFmtId="3" fontId="509" fillId="36" borderId="0" xfId="37275" applyNumberFormat="1" applyFont="1" applyFill="1" applyBorder="1"/>
    <xf numFmtId="0" fontId="530" fillId="181" borderId="112" xfId="0" applyFont="1" applyFill="1" applyBorder="1" applyAlignment="1">
      <alignment horizontal="right" vertical="center" wrapText="1"/>
    </xf>
    <xf numFmtId="0" fontId="530" fillId="181" borderId="113" xfId="0" applyFont="1" applyFill="1" applyBorder="1" applyAlignment="1">
      <alignment horizontal="right" vertical="center" wrapText="1"/>
    </xf>
    <xf numFmtId="0" fontId="531" fillId="36" borderId="0" xfId="0" applyFont="1" applyFill="1" applyAlignment="1">
      <alignment vertical="center"/>
    </xf>
    <xf numFmtId="0" fontId="532" fillId="36" borderId="0" xfId="0" applyFont="1" applyFill="1" applyAlignment="1">
      <alignment horizontal="right" vertical="center" wrapText="1"/>
    </xf>
    <xf numFmtId="0" fontId="532" fillId="36" borderId="0" xfId="0" applyFont="1" applyFill="1" applyAlignment="1">
      <alignment vertical="center"/>
    </xf>
    <xf numFmtId="0" fontId="532" fillId="36" borderId="113" xfId="0" applyFont="1" applyFill="1" applyBorder="1" applyAlignment="1">
      <alignment vertical="center"/>
    </xf>
    <xf numFmtId="0" fontId="532" fillId="36" borderId="113" xfId="0" applyFont="1" applyFill="1" applyBorder="1" applyAlignment="1">
      <alignment horizontal="right" vertical="center" wrapText="1"/>
    </xf>
    <xf numFmtId="0" fontId="509" fillId="36" borderId="0" xfId="0" applyFont="1" applyFill="1" applyAlignment="1">
      <alignment horizontal="center" vertical="center" wrapText="1"/>
    </xf>
    <xf numFmtId="0" fontId="533" fillId="36" borderId="0" xfId="0" applyFont="1" applyFill="1"/>
    <xf numFmtId="0" fontId="91" fillId="181" borderId="111" xfId="0" applyFont="1" applyFill="1" applyBorder="1" applyAlignment="1">
      <alignment vertical="center"/>
    </xf>
    <xf numFmtId="0" fontId="536" fillId="181" borderId="111" xfId="0" applyFont="1" applyFill="1" applyBorder="1" applyAlignment="1">
      <alignment horizontal="center" vertical="center"/>
    </xf>
    <xf numFmtId="0" fontId="536" fillId="36" borderId="0" xfId="0" applyFont="1" applyFill="1" applyAlignment="1">
      <alignment vertical="center"/>
    </xf>
    <xf numFmtId="3" fontId="537" fillId="36" borderId="0" xfId="0" applyNumberFormat="1" applyFont="1" applyFill="1" applyAlignment="1">
      <alignment horizontal="center" vertical="center"/>
    </xf>
    <xf numFmtId="0" fontId="537" fillId="36" borderId="0" xfId="0" applyFont="1" applyFill="1" applyAlignment="1">
      <alignment horizontal="center" vertical="center"/>
    </xf>
    <xf numFmtId="0" fontId="537" fillId="36" borderId="0" xfId="0" applyFont="1" applyFill="1" applyAlignment="1">
      <alignment horizontal="left" vertical="center" indent="1"/>
    </xf>
    <xf numFmtId="0" fontId="536" fillId="36" borderId="113" xfId="0" applyFont="1" applyFill="1" applyBorder="1" applyAlignment="1">
      <alignment vertical="center"/>
    </xf>
    <xf numFmtId="3" fontId="537" fillId="36" borderId="113" xfId="0" applyNumberFormat="1" applyFont="1" applyFill="1" applyBorder="1" applyAlignment="1">
      <alignment horizontal="center" vertical="center"/>
    </xf>
    <xf numFmtId="0" fontId="537" fillId="36" borderId="113" xfId="0" applyFont="1" applyFill="1" applyBorder="1" applyAlignment="1">
      <alignment horizontal="center" vertical="center"/>
    </xf>
    <xf numFmtId="17" fontId="0" fillId="36" borderId="0" xfId="0" applyNumberFormat="1" applyFill="1"/>
    <xf numFmtId="17" fontId="20" fillId="36" borderId="0" xfId="0" applyNumberFormat="1" applyFont="1" applyFill="1"/>
    <xf numFmtId="0" fontId="538" fillId="181" borderId="114" xfId="0" applyFont="1" applyFill="1" applyBorder="1" applyAlignment="1">
      <alignment horizontal="center" vertical="center"/>
    </xf>
    <xf numFmtId="0" fontId="538" fillId="181" borderId="114" xfId="0" applyFont="1" applyFill="1" applyBorder="1" applyAlignment="1">
      <alignment horizontal="center" vertical="center" wrapText="1"/>
    </xf>
    <xf numFmtId="0" fontId="538" fillId="36" borderId="0" xfId="0" applyFont="1" applyFill="1" applyAlignment="1">
      <alignment vertical="center"/>
    </xf>
    <xf numFmtId="0" fontId="539" fillId="36" borderId="0" xfId="0" applyFont="1" applyFill="1" applyAlignment="1">
      <alignment horizontal="center" vertical="center"/>
    </xf>
    <xf numFmtId="0" fontId="539" fillId="36" borderId="0" xfId="0" applyFont="1" applyFill="1" applyAlignment="1">
      <alignment horizontal="center" vertical="center" wrapText="1"/>
    </xf>
    <xf numFmtId="167" fontId="539" fillId="36" borderId="0" xfId="0" applyNumberFormat="1" applyFont="1" applyFill="1" applyAlignment="1">
      <alignment horizontal="center" vertical="center"/>
    </xf>
    <xf numFmtId="0" fontId="538" fillId="36" borderId="115" xfId="0" applyFont="1" applyFill="1" applyBorder="1" applyAlignment="1">
      <alignment vertical="center"/>
    </xf>
    <xf numFmtId="0" fontId="539" fillId="36" borderId="115" xfId="0" applyFont="1" applyFill="1" applyBorder="1" applyAlignment="1">
      <alignment horizontal="center" vertical="center"/>
    </xf>
    <xf numFmtId="0" fontId="539" fillId="36" borderId="115" xfId="0" applyFont="1" applyFill="1" applyBorder="1" applyAlignment="1">
      <alignment horizontal="center" vertical="center" wrapText="1"/>
    </xf>
    <xf numFmtId="0" fontId="535" fillId="36" borderId="0" xfId="0" applyFont="1" applyFill="1" applyAlignment="1">
      <alignment vertical="center"/>
    </xf>
    <xf numFmtId="0" fontId="540" fillId="36" borderId="0" xfId="0" applyFont="1" applyFill="1" applyAlignment="1">
      <alignment vertical="center"/>
    </xf>
    <xf numFmtId="0" fontId="0" fillId="36" borderId="0" xfId="0" applyFill="1" applyAlignment="1">
      <alignment wrapText="1"/>
    </xf>
    <xf numFmtId="14" fontId="0" fillId="36" borderId="0" xfId="0" applyNumberFormat="1" applyFill="1"/>
    <xf numFmtId="0" fontId="508" fillId="36" borderId="0" xfId="0" applyFont="1" applyFill="1" applyAlignment="1">
      <alignment horizontal="right" wrapText="1"/>
    </xf>
    <xf numFmtId="167" fontId="508" fillId="36" borderId="0" xfId="0" applyNumberFormat="1" applyFont="1" applyFill="1" applyAlignment="1">
      <alignment horizontal="right"/>
    </xf>
    <xf numFmtId="167" fontId="541" fillId="36" borderId="0" xfId="0" applyNumberFormat="1" applyFont="1" applyFill="1" applyAlignment="1">
      <alignment horizontal="right"/>
    </xf>
    <xf numFmtId="0" fontId="1" fillId="36" borderId="0" xfId="61795" applyFill="1"/>
    <xf numFmtId="0" fontId="1" fillId="36" borderId="0" xfId="61795" applyFill="1" applyAlignment="1">
      <alignment horizontal="left"/>
    </xf>
    <xf numFmtId="0" fontId="505" fillId="36" borderId="0" xfId="33076" applyFont="1" applyFill="1" applyBorder="1" applyAlignment="1">
      <alignment horizontal="left" vertical="center" indent="1" readingOrder="1"/>
    </xf>
    <xf numFmtId="9" fontId="0" fillId="36" borderId="0" xfId="61796" applyFont="1" applyFill="1"/>
    <xf numFmtId="9" fontId="0" fillId="36" borderId="0" xfId="0" applyNumberFormat="1" applyFill="1"/>
    <xf numFmtId="0" fontId="293" fillId="0" borderId="0" xfId="33076"/>
    <xf numFmtId="0" fontId="509" fillId="36" borderId="0" xfId="0" applyFont="1" applyFill="1" applyAlignment="1"/>
    <xf numFmtId="0" fontId="5" fillId="0" borderId="0" xfId="47"/>
    <xf numFmtId="0" fontId="543" fillId="0" borderId="0" xfId="0" applyFont="1" applyAlignment="1">
      <alignment horizontal="left" vertical="center" indent="1"/>
    </xf>
    <xf numFmtId="0" fontId="506" fillId="0" borderId="0" xfId="0" applyFont="1" applyAlignment="1">
      <alignment horizontal="left" vertical="center" indent="1"/>
    </xf>
    <xf numFmtId="0" fontId="0" fillId="0" borderId="0" xfId="0" applyAlignment="1">
      <alignment horizontal="left" vertical="top" indent="1"/>
    </xf>
    <xf numFmtId="167" fontId="0" fillId="0" borderId="0" xfId="0" applyNumberFormat="1"/>
    <xf numFmtId="0" fontId="530" fillId="181" borderId="112" xfId="0" applyFont="1" applyFill="1" applyBorder="1" applyAlignment="1">
      <alignment vertical="center"/>
    </xf>
    <xf numFmtId="0" fontId="530" fillId="181" borderId="113" xfId="0" applyFont="1" applyFill="1" applyBorder="1" applyAlignment="1">
      <alignment vertical="center"/>
    </xf>
  </cellXfs>
  <cellStyles count="61797">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5" xr:uid="{36EB05AC-19D3-4623-83E9-B0F20560228E}"/>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34" xfId="61794" xr:uid="{92F050D3-08F0-4D1E-8E39-A0469673B6B3}"/>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6"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1536D"/>
      <color rgb="FFB7DEE8"/>
      <color rgb="FFA20000"/>
      <color rgb="FFE942BC"/>
      <color rgb="FF4CB4A0"/>
      <color rgb="FF90B2A9"/>
      <color rgb="FF7CC6B4"/>
      <color rgb="FF2FDDCC"/>
      <color rgb="FF34CCDC"/>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0.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0.xml"/><Relationship Id="rId1" Type="http://schemas.microsoft.com/office/2011/relationships/chartStyle" Target="styl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0096237970254"/>
          <c:y val="6.2589605734767031E-2"/>
          <c:w val="0.83831364829396315"/>
          <c:h val="0.71040053763440858"/>
        </c:manualLayout>
      </c:layout>
      <c:areaChart>
        <c:grouping val="standard"/>
        <c:varyColors val="0"/>
        <c:ser>
          <c:idx val="5"/>
          <c:order val="5"/>
          <c:tx>
            <c:strRef>
              <c:f>'Figure 1'!$G$3</c:f>
              <c:strCache>
                <c:ptCount val="1"/>
              </c:strCache>
            </c:strRef>
          </c:tx>
          <c:spPr>
            <a:solidFill>
              <a:schemeClr val="bg1">
                <a:lumMod val="50000"/>
                <a:alpha val="15000"/>
              </a:schemeClr>
            </a:solidFill>
            <a:ln>
              <a:noFill/>
            </a:ln>
            <a:effectLst/>
          </c:spPr>
          <c:cat>
            <c:strRef>
              <c:f>'Figure 1'!$A$4:$A$15</c:f>
              <c:strCache>
                <c:ptCount val="9"/>
                <c:pt idx="0">
                  <c:v>2018</c:v>
                </c:pt>
                <c:pt idx="4">
                  <c:v>2019</c:v>
                </c:pt>
                <c:pt idx="8">
                  <c:v>2020</c:v>
                </c:pt>
              </c:strCache>
            </c:strRef>
          </c:cat>
          <c:val>
            <c:numRef>
              <c:f>'Figure 1'!$G$4:$G$15</c:f>
              <c:numCache>
                <c:formatCode>0.0</c:formatCode>
                <c:ptCount val="12"/>
                <c:pt idx="10">
                  <c:v>100</c:v>
                </c:pt>
                <c:pt idx="11">
                  <c:v>100</c:v>
                </c:pt>
              </c:numCache>
            </c:numRef>
          </c:val>
          <c:extLst>
            <c:ext xmlns:c16="http://schemas.microsoft.com/office/drawing/2014/chart" uri="{C3380CC4-5D6E-409C-BE32-E72D297353CC}">
              <c16:uniqueId val="{00000000-9487-41B7-9E7B-EB1B7D4FD18B}"/>
            </c:ext>
          </c:extLst>
        </c:ser>
        <c:dLbls>
          <c:showLegendKey val="0"/>
          <c:showVal val="0"/>
          <c:showCatName val="0"/>
          <c:showSerName val="0"/>
          <c:showPercent val="0"/>
          <c:showBubbleSize val="0"/>
        </c:dLbls>
        <c:axId val="1128634511"/>
        <c:axId val="1161369103"/>
      </c:areaChart>
      <c:barChart>
        <c:barDir val="col"/>
        <c:grouping val="stacked"/>
        <c:varyColors val="0"/>
        <c:ser>
          <c:idx val="0"/>
          <c:order val="0"/>
          <c:tx>
            <c:strRef>
              <c:f>'Figure 1'!$B$3</c:f>
              <c:strCache>
                <c:ptCount val="1"/>
                <c:pt idx="0">
                  <c:v>Personal consumption</c:v>
                </c:pt>
              </c:strCache>
            </c:strRef>
          </c:tx>
          <c:spPr>
            <a:solidFill>
              <a:schemeClr val="accent1"/>
            </a:solidFill>
            <a:ln>
              <a:noFill/>
            </a:ln>
            <a:effectLst/>
          </c:spPr>
          <c:invertIfNegative val="0"/>
          <c:cat>
            <c:strRef>
              <c:f>'Figure 1'!$A$4:$A$15</c:f>
              <c:strCache>
                <c:ptCount val="9"/>
                <c:pt idx="0">
                  <c:v>2018</c:v>
                </c:pt>
                <c:pt idx="4">
                  <c:v>2019</c:v>
                </c:pt>
                <c:pt idx="8">
                  <c:v>2020</c:v>
                </c:pt>
              </c:strCache>
            </c:strRef>
          </c:cat>
          <c:val>
            <c:numRef>
              <c:f>'Figure 1'!$B$4:$B$15</c:f>
              <c:numCache>
                <c:formatCode>0.0</c:formatCode>
                <c:ptCount val="12"/>
                <c:pt idx="0">
                  <c:v>1.328523890568245</c:v>
                </c:pt>
                <c:pt idx="1">
                  <c:v>2.5580490335970967</c:v>
                </c:pt>
                <c:pt idx="2">
                  <c:v>1.9420800313080913</c:v>
                </c:pt>
                <c:pt idx="3">
                  <c:v>1.2554310541962022</c:v>
                </c:pt>
                <c:pt idx="4">
                  <c:v>2.0922433903576962</c:v>
                </c:pt>
                <c:pt idx="5">
                  <c:v>2.2331246827947933</c:v>
                </c:pt>
                <c:pt idx="6">
                  <c:v>1.8416037107625844</c:v>
                </c:pt>
                <c:pt idx="7">
                  <c:v>1.7054743074272067</c:v>
                </c:pt>
                <c:pt idx="8">
                  <c:v>-1.5388543310741978</c:v>
                </c:pt>
                <c:pt idx="9">
                  <c:v>-13.691246332506667</c:v>
                </c:pt>
              </c:numCache>
            </c:numRef>
          </c:val>
          <c:extLst>
            <c:ext xmlns:c16="http://schemas.microsoft.com/office/drawing/2014/chart" uri="{C3380CC4-5D6E-409C-BE32-E72D297353CC}">
              <c16:uniqueId val="{00000001-9487-41B7-9E7B-EB1B7D4FD18B}"/>
            </c:ext>
          </c:extLst>
        </c:ser>
        <c:ser>
          <c:idx val="1"/>
          <c:order val="1"/>
          <c:tx>
            <c:strRef>
              <c:f>'Figure 1'!$C$3</c:f>
              <c:strCache>
                <c:ptCount val="1"/>
                <c:pt idx="0">
                  <c:v>Government consumption</c:v>
                </c:pt>
              </c:strCache>
            </c:strRef>
          </c:tx>
          <c:spPr>
            <a:solidFill>
              <a:schemeClr val="accent2"/>
            </a:solidFill>
            <a:ln>
              <a:noFill/>
            </a:ln>
            <a:effectLst/>
          </c:spPr>
          <c:invertIfNegative val="0"/>
          <c:cat>
            <c:strRef>
              <c:f>'Figure 1'!$A$4:$A$15</c:f>
              <c:strCache>
                <c:ptCount val="9"/>
                <c:pt idx="0">
                  <c:v>2018</c:v>
                </c:pt>
                <c:pt idx="4">
                  <c:v>2019</c:v>
                </c:pt>
                <c:pt idx="8">
                  <c:v>2020</c:v>
                </c:pt>
              </c:strCache>
            </c:strRef>
          </c:cat>
          <c:val>
            <c:numRef>
              <c:f>'Figure 1'!$C$4:$C$15</c:f>
              <c:numCache>
                <c:formatCode>0.0</c:formatCode>
                <c:ptCount val="12"/>
                <c:pt idx="0">
                  <c:v>0.82048416186145912</c:v>
                </c:pt>
                <c:pt idx="1">
                  <c:v>1.3931768063302645</c:v>
                </c:pt>
                <c:pt idx="2">
                  <c:v>1.4797964974072986</c:v>
                </c:pt>
                <c:pt idx="3">
                  <c:v>0.67459410016007215</c:v>
                </c:pt>
                <c:pt idx="4">
                  <c:v>1.5819401244167948</c:v>
                </c:pt>
                <c:pt idx="5">
                  <c:v>1.1455639606544719</c:v>
                </c:pt>
                <c:pt idx="6">
                  <c:v>1.063170222048724</c:v>
                </c:pt>
                <c:pt idx="7">
                  <c:v>0.99633278840630857</c:v>
                </c:pt>
                <c:pt idx="8">
                  <c:v>0.58026181413054212</c:v>
                </c:pt>
                <c:pt idx="9">
                  <c:v>2.4136114668645776</c:v>
                </c:pt>
              </c:numCache>
            </c:numRef>
          </c:val>
          <c:extLst>
            <c:ext xmlns:c16="http://schemas.microsoft.com/office/drawing/2014/chart" uri="{C3380CC4-5D6E-409C-BE32-E72D297353CC}">
              <c16:uniqueId val="{00000002-9487-41B7-9E7B-EB1B7D4FD18B}"/>
            </c:ext>
          </c:extLst>
        </c:ser>
        <c:ser>
          <c:idx val="2"/>
          <c:order val="2"/>
          <c:tx>
            <c:strRef>
              <c:f>'Figure 1'!$D$3</c:f>
              <c:strCache>
                <c:ptCount val="1"/>
                <c:pt idx="0">
                  <c:v>Building and construction</c:v>
                </c:pt>
              </c:strCache>
            </c:strRef>
          </c:tx>
          <c:spPr>
            <a:solidFill>
              <a:schemeClr val="accent3"/>
            </a:solidFill>
            <a:ln>
              <a:noFill/>
            </a:ln>
            <a:effectLst/>
          </c:spPr>
          <c:invertIfNegative val="0"/>
          <c:cat>
            <c:strRef>
              <c:f>'Figure 1'!$A$4:$A$15</c:f>
              <c:strCache>
                <c:ptCount val="9"/>
                <c:pt idx="0">
                  <c:v>2018</c:v>
                </c:pt>
                <c:pt idx="4">
                  <c:v>2019</c:v>
                </c:pt>
                <c:pt idx="8">
                  <c:v>2020</c:v>
                </c:pt>
              </c:strCache>
            </c:strRef>
          </c:cat>
          <c:val>
            <c:numRef>
              <c:f>'Figure 1'!$D$4:$D$15</c:f>
              <c:numCache>
                <c:formatCode>0.0</c:formatCode>
                <c:ptCount val="12"/>
                <c:pt idx="0">
                  <c:v>1.3082023014199735</c:v>
                </c:pt>
                <c:pt idx="1">
                  <c:v>2.2181865352185777</c:v>
                </c:pt>
                <c:pt idx="2">
                  <c:v>2.3799041189707464</c:v>
                </c:pt>
                <c:pt idx="3">
                  <c:v>1.1593871484107003</c:v>
                </c:pt>
                <c:pt idx="4">
                  <c:v>0.97929626749611109</c:v>
                </c:pt>
                <c:pt idx="5">
                  <c:v>0.26584817652318971</c:v>
                </c:pt>
                <c:pt idx="6">
                  <c:v>1.6372362166754648</c:v>
                </c:pt>
                <c:pt idx="7">
                  <c:v>1.6038527813369845</c:v>
                </c:pt>
                <c:pt idx="8">
                  <c:v>1.1465973447219511</c:v>
                </c:pt>
                <c:pt idx="9">
                  <c:v>-4.7378299164378737</c:v>
                </c:pt>
              </c:numCache>
            </c:numRef>
          </c:val>
          <c:extLst>
            <c:ext xmlns:c16="http://schemas.microsoft.com/office/drawing/2014/chart" uri="{C3380CC4-5D6E-409C-BE32-E72D297353CC}">
              <c16:uniqueId val="{00000003-9487-41B7-9E7B-EB1B7D4FD18B}"/>
            </c:ext>
          </c:extLst>
        </c:ser>
        <c:ser>
          <c:idx val="3"/>
          <c:order val="3"/>
          <c:tx>
            <c:strRef>
              <c:f>'Figure 1'!$E$3</c:f>
              <c:strCache>
                <c:ptCount val="1"/>
                <c:pt idx="0">
                  <c:v>Underlying M&amp;E</c:v>
                </c:pt>
              </c:strCache>
            </c:strRef>
          </c:tx>
          <c:spPr>
            <a:solidFill>
              <a:schemeClr val="accent4"/>
            </a:solidFill>
            <a:ln>
              <a:noFill/>
            </a:ln>
            <a:effectLst/>
          </c:spPr>
          <c:invertIfNegative val="0"/>
          <c:cat>
            <c:strRef>
              <c:f>'Figure 1'!$A$4:$A$15</c:f>
              <c:strCache>
                <c:ptCount val="9"/>
                <c:pt idx="0">
                  <c:v>2018</c:v>
                </c:pt>
                <c:pt idx="4">
                  <c:v>2019</c:v>
                </c:pt>
                <c:pt idx="8">
                  <c:v>2020</c:v>
                </c:pt>
              </c:strCache>
            </c:strRef>
          </c:cat>
          <c:val>
            <c:numRef>
              <c:f>'Figure 1'!$E$4:$E$15</c:f>
              <c:numCache>
                <c:formatCode>0.0</c:formatCode>
                <c:ptCount val="12"/>
                <c:pt idx="0">
                  <c:v>1.0770442248583858</c:v>
                </c:pt>
                <c:pt idx="1">
                  <c:v>1.1778440783499817</c:v>
                </c:pt>
                <c:pt idx="2">
                  <c:v>0.71666177477741899</c:v>
                </c:pt>
                <c:pt idx="3">
                  <c:v>0.42305053738851989</c:v>
                </c:pt>
                <c:pt idx="4">
                  <c:v>4.1310264385692026E-2</c:v>
                </c:pt>
                <c:pt idx="5">
                  <c:v>-0.90892752569265312</c:v>
                </c:pt>
                <c:pt idx="6">
                  <c:v>-0.46843785161542051</c:v>
                </c:pt>
                <c:pt idx="7">
                  <c:v>0.43318813746708068</c:v>
                </c:pt>
                <c:pt idx="8">
                  <c:v>-0.41239804924097984</c:v>
                </c:pt>
                <c:pt idx="9">
                  <c:v>-0.59025987644898392</c:v>
                </c:pt>
              </c:numCache>
            </c:numRef>
          </c:val>
          <c:extLst>
            <c:ext xmlns:c16="http://schemas.microsoft.com/office/drawing/2014/chart" uri="{C3380CC4-5D6E-409C-BE32-E72D297353CC}">
              <c16:uniqueId val="{00000004-9487-41B7-9E7B-EB1B7D4FD18B}"/>
            </c:ext>
          </c:extLst>
        </c:ser>
        <c:dLbls>
          <c:showLegendKey val="0"/>
          <c:showVal val="0"/>
          <c:showCatName val="0"/>
          <c:showSerName val="0"/>
          <c:showPercent val="0"/>
          <c:showBubbleSize val="0"/>
        </c:dLbls>
        <c:gapWidth val="40"/>
        <c:overlap val="100"/>
        <c:axId val="497567248"/>
        <c:axId val="1934062224"/>
      </c:barChart>
      <c:lineChart>
        <c:grouping val="standard"/>
        <c:varyColors val="0"/>
        <c:ser>
          <c:idx val="4"/>
          <c:order val="4"/>
          <c:tx>
            <c:strRef>
              <c:f>'Figure 1'!$F$3</c:f>
              <c:strCache>
                <c:ptCount val="1"/>
                <c:pt idx="0">
                  <c:v>Underlying domestic demand</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dPt>
            <c:idx val="10"/>
            <c:marker>
              <c:symbol val="circle"/>
              <c:size val="5"/>
              <c:spPr>
                <a:solidFill>
                  <a:schemeClr val="accent3">
                    <a:lumMod val="50000"/>
                    <a:lumOff val="50000"/>
                  </a:schemeClr>
                </a:solidFill>
                <a:ln w="9525">
                  <a:solidFill>
                    <a:schemeClr val="accent3">
                      <a:lumMod val="50000"/>
                      <a:lumOff val="50000"/>
                    </a:schemeClr>
                  </a:solidFill>
                </a:ln>
                <a:effectLst/>
              </c:spPr>
            </c:marker>
            <c:bubble3D val="0"/>
            <c:spPr>
              <a:ln w="28575" cap="rnd">
                <a:noFill/>
                <a:round/>
              </a:ln>
              <a:effectLst/>
            </c:spPr>
            <c:extLst>
              <c:ext xmlns:c16="http://schemas.microsoft.com/office/drawing/2014/chart" uri="{C3380CC4-5D6E-409C-BE32-E72D297353CC}">
                <c16:uniqueId val="{00000006-9487-41B7-9E7B-EB1B7D4FD18B}"/>
              </c:ext>
            </c:extLst>
          </c:dPt>
          <c:dLbls>
            <c:dLbl>
              <c:idx val="2"/>
              <c:layout>
                <c:manualLayout>
                  <c:x val="-0.10555555555555556"/>
                  <c:y val="-0.108129685980487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3">
                            <a:lumMod val="50000"/>
                            <a:lumOff val="50000"/>
                          </a:schemeClr>
                        </a:solidFill>
                        <a:latin typeface="Source Sans Pro" panose="020B0503030403020204" pitchFamily="34" charset="0"/>
                      </a:rPr>
                      <a:t>Underlying domestic demand</a:t>
                    </a: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57636089238845145"/>
                      <c:h val="0.15311693548387098"/>
                    </c:manualLayout>
                  </c15:layout>
                  <c15:showDataLabelsRange val="0"/>
                </c:ext>
                <c:ext xmlns:c16="http://schemas.microsoft.com/office/drawing/2014/chart" uri="{C3380CC4-5D6E-409C-BE32-E72D297353CC}">
                  <c16:uniqueId val="{00000007-9487-41B7-9E7B-EB1B7D4FD18B}"/>
                </c:ext>
              </c:extLst>
            </c:dLbl>
            <c:dLbl>
              <c:idx val="10"/>
              <c:layout>
                <c:manualLayout>
                  <c:x val="-4.4272274488101927E-2"/>
                  <c:y val="0.10061486864169927"/>
                </c:manualLayout>
              </c:layout>
              <c:tx>
                <c:rich>
                  <a:bodyPr/>
                  <a:lstStyle/>
                  <a:p>
                    <a:r>
                      <a:rPr lang="en-US">
                        <a:solidFill>
                          <a:schemeClr val="accent3">
                            <a:lumMod val="50000"/>
                            <a:lumOff val="50000"/>
                          </a:schemeClr>
                        </a:solidFill>
                      </a:rPr>
                      <a:t>Q3 now-cast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87-41B7-9E7B-EB1B7D4FD1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1'!$A$4:$A$15</c:f>
              <c:strCache>
                <c:ptCount val="9"/>
                <c:pt idx="0">
                  <c:v>2018</c:v>
                </c:pt>
                <c:pt idx="4">
                  <c:v>2019</c:v>
                </c:pt>
                <c:pt idx="8">
                  <c:v>2020</c:v>
                </c:pt>
              </c:strCache>
            </c:strRef>
          </c:cat>
          <c:val>
            <c:numRef>
              <c:f>'Figure 1'!$F$4:$F$15</c:f>
              <c:numCache>
                <c:formatCode>0.0</c:formatCode>
                <c:ptCount val="12"/>
                <c:pt idx="0">
                  <c:v>4.5342545787080635</c:v>
                </c:pt>
                <c:pt idx="1">
                  <c:v>7.3472564534959206</c:v>
                </c:pt>
                <c:pt idx="2">
                  <c:v>6.5184424224635551</c:v>
                </c:pt>
                <c:pt idx="3">
                  <c:v>3.5124628401554947</c:v>
                </c:pt>
                <c:pt idx="4">
                  <c:v>4.6947900466562942</c:v>
                </c:pt>
                <c:pt idx="5">
                  <c:v>2.735609294279806</c:v>
                </c:pt>
                <c:pt idx="6">
                  <c:v>4.0735722978713529</c:v>
                </c:pt>
                <c:pt idx="7">
                  <c:v>4.7388480146375755</c:v>
                </c:pt>
                <c:pt idx="8">
                  <c:v>-0.22439322146268204</c:v>
                </c:pt>
                <c:pt idx="9">
                  <c:v>-16.605724658528953</c:v>
                </c:pt>
                <c:pt idx="10">
                  <c:v>-3.0357167811687513</c:v>
                </c:pt>
              </c:numCache>
            </c:numRef>
          </c:val>
          <c:smooth val="0"/>
          <c:extLst>
            <c:ext xmlns:c16="http://schemas.microsoft.com/office/drawing/2014/chart" uri="{C3380CC4-5D6E-409C-BE32-E72D297353CC}">
              <c16:uniqueId val="{00000008-9487-41B7-9E7B-EB1B7D4FD18B}"/>
            </c:ext>
          </c:extLst>
        </c:ser>
        <c:dLbls>
          <c:showLegendKey val="0"/>
          <c:showVal val="0"/>
          <c:showCatName val="0"/>
          <c:showSerName val="0"/>
          <c:showPercent val="0"/>
          <c:showBubbleSize val="0"/>
        </c:dLbls>
        <c:marker val="1"/>
        <c:smooth val="0"/>
        <c:axId val="497567248"/>
        <c:axId val="1934062224"/>
      </c:lineChart>
      <c:catAx>
        <c:axId val="497567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4062224"/>
        <c:crosses val="autoZero"/>
        <c:auto val="1"/>
        <c:lblAlgn val="ctr"/>
        <c:lblOffset val="100"/>
        <c:noMultiLvlLbl val="0"/>
      </c:catAx>
      <c:valAx>
        <c:axId val="1934062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567248"/>
        <c:crosses val="autoZero"/>
        <c:crossBetween val="between"/>
      </c:valAx>
      <c:valAx>
        <c:axId val="1161369103"/>
        <c:scaling>
          <c:orientation val="minMax"/>
          <c:max val="100"/>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634511"/>
        <c:crosses val="max"/>
        <c:crossBetween val="between"/>
      </c:valAx>
      <c:catAx>
        <c:axId val="1128634511"/>
        <c:scaling>
          <c:orientation val="minMax"/>
        </c:scaling>
        <c:delete val="1"/>
        <c:axPos val="b"/>
        <c:numFmt formatCode="General" sourceLinked="1"/>
        <c:majorTickMark val="out"/>
        <c:minorTickMark val="none"/>
        <c:tickLblPos val="nextTo"/>
        <c:crossAx val="1161369103"/>
        <c:crosses val="autoZero"/>
        <c:auto val="1"/>
        <c:lblAlgn val="ctr"/>
        <c:lblOffset val="100"/>
        <c:noMultiLvlLbl val="0"/>
      </c:catAx>
      <c:spPr>
        <a:noFill/>
        <a:ln>
          <a:noFill/>
        </a:ln>
        <a:effectLst/>
      </c:spPr>
    </c:plotArea>
    <c:legend>
      <c:legendPos val="b"/>
      <c:legendEntry>
        <c:idx val="0"/>
        <c:delete val="1"/>
      </c:legendEntry>
      <c:legendEntry>
        <c:idx val="5"/>
        <c:delete val="1"/>
      </c:legendEntry>
      <c:layout>
        <c:manualLayout>
          <c:xMode val="edge"/>
          <c:yMode val="edge"/>
          <c:x val="0.11941513560804899"/>
          <c:y val="0.44733686177673998"/>
          <c:w val="0.62878827646544178"/>
          <c:h val="0.3358023474157363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835739282589685E-2"/>
          <c:y val="4.6770924467774859E-2"/>
          <c:w val="0.89946587926509192"/>
          <c:h val="0.71617270000821376"/>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800">
                    <a:solidFill>
                      <a:schemeClr val="tx1">
                        <a:lumMod val="75000"/>
                        <a:lumOff val="2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4'!$J$10:$J$13</c:f>
              <c:strCache>
                <c:ptCount val="4"/>
                <c:pt idx="0">
                  <c:v>Wave 2</c:v>
                </c:pt>
                <c:pt idx="1">
                  <c:v>Wave 3</c:v>
                </c:pt>
                <c:pt idx="2">
                  <c:v>Wave 4 </c:v>
                </c:pt>
                <c:pt idx="3">
                  <c:v>Wave 5 </c:v>
                </c:pt>
              </c:strCache>
            </c:strRef>
          </c:cat>
          <c:val>
            <c:numRef>
              <c:f>'Figure 4'!$K$10:$K$13</c:f>
              <c:numCache>
                <c:formatCode>General</c:formatCode>
                <c:ptCount val="4"/>
                <c:pt idx="0">
                  <c:v>62.9</c:v>
                </c:pt>
                <c:pt idx="1">
                  <c:v>70.8</c:v>
                </c:pt>
                <c:pt idx="2">
                  <c:v>76.100000000000009</c:v>
                </c:pt>
                <c:pt idx="3">
                  <c:v>75.599999999999994</c:v>
                </c:pt>
              </c:numCache>
            </c:numRef>
          </c:val>
          <c:extLst>
            <c:ext xmlns:c16="http://schemas.microsoft.com/office/drawing/2014/chart" uri="{C3380CC4-5D6E-409C-BE32-E72D297353CC}">
              <c16:uniqueId val="{00000000-1F8F-4775-AA07-5A42BF6D4F02}"/>
            </c:ext>
          </c:extLst>
        </c:ser>
        <c:dLbls>
          <c:showLegendKey val="0"/>
          <c:showVal val="0"/>
          <c:showCatName val="0"/>
          <c:showSerName val="0"/>
          <c:showPercent val="0"/>
          <c:showBubbleSize val="0"/>
        </c:dLbls>
        <c:gapWidth val="19"/>
        <c:axId val="225619328"/>
        <c:axId val="226120832"/>
      </c:barChart>
      <c:catAx>
        <c:axId val="225619328"/>
        <c:scaling>
          <c:orientation val="minMax"/>
        </c:scaling>
        <c:delete val="0"/>
        <c:axPos val="b"/>
        <c:numFmt formatCode="General" sourceLinked="1"/>
        <c:majorTickMark val="out"/>
        <c:minorTickMark val="none"/>
        <c:tickLblPos val="low"/>
        <c:txPr>
          <a:bodyPr/>
          <a:lstStyle/>
          <a:p>
            <a:pPr>
              <a:defRPr sz="900">
                <a:solidFill>
                  <a:schemeClr val="tx1">
                    <a:lumMod val="65000"/>
                    <a:lumOff val="35000"/>
                  </a:schemeClr>
                </a:solidFill>
              </a:defRPr>
            </a:pPr>
            <a:endParaRPr lang="en-US"/>
          </a:p>
        </c:txPr>
        <c:crossAx val="226120832"/>
        <c:crosses val="autoZero"/>
        <c:auto val="1"/>
        <c:lblAlgn val="ctr"/>
        <c:lblOffset val="100"/>
        <c:noMultiLvlLbl val="0"/>
      </c:catAx>
      <c:valAx>
        <c:axId val="226120832"/>
        <c:scaling>
          <c:orientation val="minMax"/>
          <c:max val="100"/>
        </c:scaling>
        <c:delete val="0"/>
        <c:axPos val="l"/>
        <c:numFmt formatCode="#,##0" sourceLinked="0"/>
        <c:majorTickMark val="out"/>
        <c:minorTickMark val="none"/>
        <c:tickLblPos val="nextTo"/>
        <c:txPr>
          <a:bodyPr/>
          <a:lstStyle/>
          <a:p>
            <a:pPr>
              <a:defRPr sz="900">
                <a:solidFill>
                  <a:schemeClr val="tx1">
                    <a:lumMod val="65000"/>
                    <a:lumOff val="35000"/>
                  </a:schemeClr>
                </a:solidFill>
              </a:defRPr>
            </a:pPr>
            <a:endParaRPr lang="en-US"/>
          </a:p>
        </c:txPr>
        <c:crossAx val="225619328"/>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041581721622208E-2"/>
          <c:y val="4.6770924467774859E-2"/>
          <c:w val="0.89843568797688544"/>
          <c:h val="0.71459577981162725"/>
        </c:manualLayout>
      </c:layout>
      <c:barChart>
        <c:barDir val="col"/>
        <c:grouping val="clustered"/>
        <c:varyColors val="0"/>
        <c:ser>
          <c:idx val="0"/>
          <c:order val="0"/>
          <c:spPr>
            <a:solidFill>
              <a:srgbClr val="4F093C">
                <a:lumMod val="25000"/>
                <a:lumOff val="75000"/>
              </a:srgbClr>
            </a:solidFill>
          </c:spPr>
          <c:invertIfNegative val="0"/>
          <c:dLbls>
            <c:spPr>
              <a:noFill/>
              <a:ln>
                <a:noFill/>
              </a:ln>
              <a:effectLst/>
            </c:spPr>
            <c:txPr>
              <a:bodyPr wrap="square" lIns="38100" tIns="19050" rIns="38100" bIns="19050" anchor="ctr">
                <a:spAutoFit/>
              </a:bodyPr>
              <a:lstStyle/>
              <a:p>
                <a:pPr>
                  <a:defRPr sz="800">
                    <a:solidFill>
                      <a:schemeClr val="tx1">
                        <a:lumMod val="75000"/>
                        <a:lumOff val="2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4'!$J$10:$J$13</c:f>
              <c:strCache>
                <c:ptCount val="4"/>
                <c:pt idx="0">
                  <c:v>Wave 2</c:v>
                </c:pt>
                <c:pt idx="1">
                  <c:v>Wave 3</c:v>
                </c:pt>
                <c:pt idx="2">
                  <c:v>Wave 4 </c:v>
                </c:pt>
                <c:pt idx="3">
                  <c:v>Wave 5 </c:v>
                </c:pt>
              </c:strCache>
            </c:strRef>
          </c:cat>
          <c:val>
            <c:numRef>
              <c:f>'Figure 4'!$L$10:$L$13</c:f>
              <c:numCache>
                <c:formatCode>General</c:formatCode>
                <c:ptCount val="4"/>
                <c:pt idx="0">
                  <c:v>22.3</c:v>
                </c:pt>
                <c:pt idx="1">
                  <c:v>19.400000000000002</c:v>
                </c:pt>
                <c:pt idx="2">
                  <c:v>14.2</c:v>
                </c:pt>
                <c:pt idx="3" formatCode="0.0">
                  <c:v>17</c:v>
                </c:pt>
              </c:numCache>
            </c:numRef>
          </c:val>
          <c:extLst>
            <c:ext xmlns:c16="http://schemas.microsoft.com/office/drawing/2014/chart" uri="{C3380CC4-5D6E-409C-BE32-E72D297353CC}">
              <c16:uniqueId val="{00000000-F849-48F9-B33B-1CEA2F2B0676}"/>
            </c:ext>
          </c:extLst>
        </c:ser>
        <c:dLbls>
          <c:showLegendKey val="0"/>
          <c:showVal val="0"/>
          <c:showCatName val="0"/>
          <c:showSerName val="0"/>
          <c:showPercent val="0"/>
          <c:showBubbleSize val="0"/>
        </c:dLbls>
        <c:gapWidth val="19"/>
        <c:axId val="225619328"/>
        <c:axId val="226120832"/>
      </c:barChart>
      <c:catAx>
        <c:axId val="225619328"/>
        <c:scaling>
          <c:orientation val="minMax"/>
        </c:scaling>
        <c:delete val="0"/>
        <c:axPos val="b"/>
        <c:numFmt formatCode="General" sourceLinked="1"/>
        <c:majorTickMark val="out"/>
        <c:minorTickMark val="none"/>
        <c:tickLblPos val="low"/>
        <c:txPr>
          <a:bodyPr/>
          <a:lstStyle/>
          <a:p>
            <a:pPr>
              <a:defRPr sz="900">
                <a:solidFill>
                  <a:schemeClr val="tx1">
                    <a:lumMod val="65000"/>
                    <a:lumOff val="35000"/>
                  </a:schemeClr>
                </a:solidFill>
              </a:defRPr>
            </a:pPr>
            <a:endParaRPr lang="en-US"/>
          </a:p>
        </c:txPr>
        <c:crossAx val="226120832"/>
        <c:crosses val="autoZero"/>
        <c:auto val="1"/>
        <c:lblAlgn val="ctr"/>
        <c:lblOffset val="100"/>
        <c:noMultiLvlLbl val="0"/>
      </c:catAx>
      <c:valAx>
        <c:axId val="226120832"/>
        <c:scaling>
          <c:orientation val="minMax"/>
          <c:max val="100"/>
        </c:scaling>
        <c:delete val="1"/>
        <c:axPos val="l"/>
        <c:numFmt formatCode="#,##0" sourceLinked="0"/>
        <c:majorTickMark val="out"/>
        <c:minorTickMark val="none"/>
        <c:tickLblPos val="nextTo"/>
        <c:crossAx val="225619328"/>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155166596253258E-2"/>
          <c:y val="4.6770924467774859E-2"/>
          <c:w val="0.92225508181660942"/>
          <c:h val="0.7145286357107814"/>
        </c:manualLayout>
      </c:layout>
      <c:barChart>
        <c:barDir val="col"/>
        <c:grouping val="clustered"/>
        <c:varyColors val="0"/>
        <c:ser>
          <c:idx val="0"/>
          <c:order val="0"/>
          <c:spPr>
            <a:solidFill>
              <a:srgbClr val="4F093C">
                <a:lumMod val="50000"/>
                <a:lumOff val="50000"/>
              </a:srgbClr>
            </a:solidFill>
          </c:spPr>
          <c:invertIfNegative val="0"/>
          <c:dLbls>
            <c:spPr>
              <a:noFill/>
              <a:ln>
                <a:noFill/>
              </a:ln>
              <a:effectLst/>
            </c:spPr>
            <c:txPr>
              <a:bodyPr/>
              <a:lstStyle/>
              <a:p>
                <a:pPr>
                  <a:defRPr sz="800">
                    <a:solidFill>
                      <a:schemeClr val="tx1">
                        <a:lumMod val="75000"/>
                        <a:lumOff val="2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4'!$J$10:$J$13</c:f>
              <c:strCache>
                <c:ptCount val="4"/>
                <c:pt idx="0">
                  <c:v>Wave 2</c:v>
                </c:pt>
                <c:pt idx="1">
                  <c:v>Wave 3</c:v>
                </c:pt>
                <c:pt idx="2">
                  <c:v>Wave 4 </c:v>
                </c:pt>
                <c:pt idx="3">
                  <c:v>Wave 5 </c:v>
                </c:pt>
              </c:strCache>
            </c:strRef>
          </c:cat>
          <c:val>
            <c:numRef>
              <c:f>'Figure 4'!$M$10:$M$13</c:f>
              <c:numCache>
                <c:formatCode>General</c:formatCode>
                <c:ptCount val="4"/>
                <c:pt idx="0" formatCode="0.0">
                  <c:v>3</c:v>
                </c:pt>
                <c:pt idx="1">
                  <c:v>1.7</c:v>
                </c:pt>
                <c:pt idx="2">
                  <c:v>1.1000000000000001</c:v>
                </c:pt>
                <c:pt idx="3">
                  <c:v>1.8</c:v>
                </c:pt>
              </c:numCache>
            </c:numRef>
          </c:val>
          <c:extLst>
            <c:ext xmlns:c16="http://schemas.microsoft.com/office/drawing/2014/chart" uri="{C3380CC4-5D6E-409C-BE32-E72D297353CC}">
              <c16:uniqueId val="{00000000-6268-48DE-96D4-9D36A8674A27}"/>
            </c:ext>
          </c:extLst>
        </c:ser>
        <c:dLbls>
          <c:showLegendKey val="0"/>
          <c:showVal val="0"/>
          <c:showCatName val="0"/>
          <c:showSerName val="0"/>
          <c:showPercent val="0"/>
          <c:showBubbleSize val="0"/>
        </c:dLbls>
        <c:gapWidth val="19"/>
        <c:axId val="225619328"/>
        <c:axId val="226120832"/>
      </c:barChart>
      <c:catAx>
        <c:axId val="225619328"/>
        <c:scaling>
          <c:orientation val="minMax"/>
        </c:scaling>
        <c:delete val="0"/>
        <c:axPos val="b"/>
        <c:numFmt formatCode="General" sourceLinked="1"/>
        <c:majorTickMark val="out"/>
        <c:minorTickMark val="none"/>
        <c:tickLblPos val="low"/>
        <c:txPr>
          <a:bodyPr/>
          <a:lstStyle/>
          <a:p>
            <a:pPr>
              <a:defRPr>
                <a:solidFill>
                  <a:schemeClr val="tx1">
                    <a:lumMod val="65000"/>
                    <a:lumOff val="35000"/>
                  </a:schemeClr>
                </a:solidFill>
              </a:defRPr>
            </a:pPr>
            <a:endParaRPr lang="en-US"/>
          </a:p>
        </c:txPr>
        <c:crossAx val="226120832"/>
        <c:crosses val="autoZero"/>
        <c:auto val="1"/>
        <c:lblAlgn val="ctr"/>
        <c:lblOffset val="100"/>
        <c:noMultiLvlLbl val="0"/>
      </c:catAx>
      <c:valAx>
        <c:axId val="226120832"/>
        <c:scaling>
          <c:orientation val="minMax"/>
          <c:max val="100"/>
        </c:scaling>
        <c:delete val="1"/>
        <c:axPos val="l"/>
        <c:numFmt formatCode="#,##0" sourceLinked="0"/>
        <c:majorTickMark val="out"/>
        <c:minorTickMark val="none"/>
        <c:tickLblPos val="nextTo"/>
        <c:crossAx val="225619328"/>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3088815051443E-2"/>
          <c:y val="2.7684070993141987E-2"/>
          <c:w val="0.90774986912253319"/>
          <c:h val="0.85787163449326898"/>
        </c:manualLayout>
      </c:layout>
      <c:lineChart>
        <c:grouping val="standard"/>
        <c:varyColors val="0"/>
        <c:ser>
          <c:idx val="0"/>
          <c:order val="0"/>
          <c:tx>
            <c:strRef>
              <c:f>'Figure 5'!$N$5</c:f>
              <c:strCache>
                <c:ptCount val="1"/>
                <c:pt idx="0">
                  <c:v>WTO</c:v>
                </c:pt>
              </c:strCache>
            </c:strRef>
          </c:tx>
          <c:spPr>
            <a:ln w="28575" cap="rnd">
              <a:solidFill>
                <a:schemeClr val="accent3">
                  <a:lumMod val="25000"/>
                  <a:lumOff val="75000"/>
                </a:schemeClr>
              </a:solidFill>
              <a:round/>
            </a:ln>
            <a:effectLst/>
          </c:spPr>
          <c:marker>
            <c:symbol val="circle"/>
            <c:size val="5"/>
            <c:spPr>
              <a:solidFill>
                <a:schemeClr val="bg1"/>
              </a:solidFill>
              <a:ln w="9525">
                <a:solidFill>
                  <a:schemeClr val="accent3">
                    <a:lumMod val="25000"/>
                    <a:lumOff val="75000"/>
                  </a:schemeClr>
                </a:solidFill>
              </a:ln>
              <a:effectLst/>
            </c:spPr>
          </c:marker>
          <c:cat>
            <c:numRef>
              <c:f>'Figure 5'!$M$6:$M$14</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'Figure 5'!$N$6:$N$14</c:f>
              <c:numCache>
                <c:formatCode>0.0</c:formatCode>
                <c:ptCount val="9"/>
                <c:pt idx="0">
                  <c:v>0</c:v>
                </c:pt>
                <c:pt idx="1">
                  <c:v>-0.64631728720445702</c:v>
                </c:pt>
                <c:pt idx="2">
                  <c:v>-1.2118360869311902</c:v>
                </c:pt>
                <c:pt idx="3">
                  <c:v>-1.9299664060472699</c:v>
                </c:pt>
                <c:pt idx="4">
                  <c:v>-1.9658640954258999</c:v>
                </c:pt>
                <c:pt idx="5">
                  <c:v>-1.7324717417131601</c:v>
                </c:pt>
                <c:pt idx="6">
                  <c:v>-1.5708924199120502</c:v>
                </c:pt>
                <c:pt idx="7">
                  <c:v>-1.4362518116549601</c:v>
                </c:pt>
                <c:pt idx="8">
                  <c:v>-1.3464855217654503</c:v>
                </c:pt>
              </c:numCache>
            </c:numRef>
          </c:val>
          <c:smooth val="0"/>
          <c:extLst>
            <c:ext xmlns:c16="http://schemas.microsoft.com/office/drawing/2014/chart" uri="{C3380CC4-5D6E-409C-BE32-E72D297353CC}">
              <c16:uniqueId val="{00000000-B2DA-4F38-B5D5-3D24BE39D653}"/>
            </c:ext>
          </c:extLst>
        </c:ser>
        <c:ser>
          <c:idx val="1"/>
          <c:order val="1"/>
          <c:tx>
            <c:strRef>
              <c:f>'Figure 5'!$O$5</c:f>
              <c:strCache>
                <c:ptCount val="1"/>
                <c:pt idx="0">
                  <c:v>Disruptive WTO</c:v>
                </c:pt>
              </c:strCache>
            </c:strRef>
          </c:tx>
          <c:spPr>
            <a:ln w="28575" cap="rnd">
              <a:solidFill>
                <a:schemeClr val="accent3">
                  <a:lumMod val="75000"/>
                  <a:lumOff val="25000"/>
                </a:schemeClr>
              </a:solidFill>
              <a:round/>
            </a:ln>
            <a:effectLst/>
          </c:spPr>
          <c:marker>
            <c:symbol val="circle"/>
            <c:size val="5"/>
            <c:spPr>
              <a:solidFill>
                <a:schemeClr val="bg1"/>
              </a:solidFill>
              <a:ln w="9525">
                <a:solidFill>
                  <a:schemeClr val="accent3">
                    <a:lumMod val="75000"/>
                    <a:lumOff val="25000"/>
                  </a:schemeClr>
                </a:solidFill>
              </a:ln>
              <a:effectLst/>
            </c:spPr>
          </c:marker>
          <c:cat>
            <c:numRef>
              <c:f>'Figure 5'!$M$6:$M$14</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'Figure 5'!$O$6:$O$14</c:f>
              <c:numCache>
                <c:formatCode>0.0</c:formatCode>
                <c:ptCount val="9"/>
                <c:pt idx="0">
                  <c:v>-8.9766289889507984E-3</c:v>
                </c:pt>
                <c:pt idx="1">
                  <c:v>-1.8581710272900067</c:v>
                </c:pt>
                <c:pt idx="2">
                  <c:v>-2.0646246674587099</c:v>
                </c:pt>
                <c:pt idx="3">
                  <c:v>-2.5583304352738301</c:v>
                </c:pt>
                <c:pt idx="4">
                  <c:v>-2.3429001661161899</c:v>
                </c:pt>
                <c:pt idx="5">
                  <c:v>-1.9658729220030602</c:v>
                </c:pt>
                <c:pt idx="6">
                  <c:v>-1.69208573784007</c:v>
                </c:pt>
                <c:pt idx="7">
                  <c:v>-1.4676788396934701</c:v>
                </c:pt>
                <c:pt idx="8">
                  <c:v>-1.3240483625816606</c:v>
                </c:pt>
              </c:numCache>
            </c:numRef>
          </c:val>
          <c:smooth val="0"/>
          <c:extLst>
            <c:ext xmlns:c16="http://schemas.microsoft.com/office/drawing/2014/chart" uri="{C3380CC4-5D6E-409C-BE32-E72D297353CC}">
              <c16:uniqueId val="{00000001-B2DA-4F38-B5D5-3D24BE39D653}"/>
            </c:ext>
          </c:extLst>
        </c:ser>
        <c:dLbls>
          <c:showLegendKey val="0"/>
          <c:showVal val="0"/>
          <c:showCatName val="0"/>
          <c:showSerName val="0"/>
          <c:showPercent val="0"/>
          <c:showBubbleSize val="0"/>
        </c:dLbls>
        <c:marker val="1"/>
        <c:smooth val="0"/>
        <c:axId val="735303072"/>
        <c:axId val="735294872"/>
      </c:lineChart>
      <c:catAx>
        <c:axId val="73530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4872"/>
        <c:crosses val="autoZero"/>
        <c:auto val="1"/>
        <c:lblAlgn val="ctr"/>
        <c:lblOffset val="100"/>
        <c:noMultiLvlLbl val="0"/>
      </c:catAx>
      <c:valAx>
        <c:axId val="735294872"/>
        <c:scaling>
          <c:orientation val="minMax"/>
        </c:scaling>
        <c:delete val="0"/>
        <c:axPos val="l"/>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303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20557091028444"/>
          <c:y val="3.7326094333220226E-2"/>
          <c:w val="0.8395944274278736"/>
          <c:h val="0.8090146392033537"/>
        </c:manualLayout>
      </c:layout>
      <c:bubbleChart>
        <c:varyColors val="0"/>
        <c:ser>
          <c:idx val="0"/>
          <c:order val="0"/>
          <c:tx>
            <c:strRef>
              <c:f>'Figure A1'!$O$2</c:f>
              <c:strCache>
                <c:ptCount val="1"/>
                <c:pt idx="0">
                  <c:v>UK exports (proportional)</c:v>
                </c:pt>
              </c:strCache>
            </c:strRef>
          </c:tx>
          <c:spPr>
            <a:solidFill>
              <a:schemeClr val="accent4"/>
            </a:solidFill>
            <a:ln>
              <a:solidFill>
                <a:schemeClr val="accent1">
                  <a:lumMod val="50000"/>
                </a:schemeClr>
              </a:solidFill>
            </a:ln>
            <a:effectLst/>
          </c:spPr>
          <c:invertIfNegative val="0"/>
          <c:dLbls>
            <c:dLbl>
              <c:idx val="0"/>
              <c:layout>
                <c:manualLayout>
                  <c:x val="-1.4814814814814838E-2"/>
                  <c:y val="-4.3901153131103421E-17"/>
                </c:manualLayout>
              </c:layout>
              <c:tx>
                <c:rich>
                  <a:bodyPr/>
                  <a:lstStyle/>
                  <a:p>
                    <a:r>
                      <a:rPr lang="en-US"/>
                      <a:t>Agriculture and mining</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8B8A-418E-9D19-FE2CD8B6FF4C}"/>
                </c:ext>
              </c:extLst>
            </c:dLbl>
            <c:dLbl>
              <c:idx val="1"/>
              <c:layout>
                <c:manualLayout>
                  <c:x val="-0.12166520851560221"/>
                  <c:y val="9.2900752707635592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Source Sans Pro" panose="020B0503030403020204" pitchFamily="34" charset="0"/>
                        <a:ea typeface="+mn-ea"/>
                        <a:cs typeface="+mn-cs"/>
                      </a:defRPr>
                    </a:pPr>
                    <a:r>
                      <a:rPr lang="en-US"/>
                      <a:t>Manufacturing and utilities</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5957421988918052"/>
                      <c:h val="0.13424895163966571"/>
                    </c:manualLayout>
                  </c15:layout>
                  <c15:showDataLabelsRange val="1"/>
                </c:ext>
                <c:ext xmlns:c16="http://schemas.microsoft.com/office/drawing/2014/chart" uri="{C3380CC4-5D6E-409C-BE32-E72D297353CC}">
                  <c16:uniqueId val="{00000001-8B8A-418E-9D19-FE2CD8B6FF4C}"/>
                </c:ext>
              </c:extLst>
            </c:dLbl>
            <c:dLbl>
              <c:idx val="2"/>
              <c:layout>
                <c:manualLayout>
                  <c:x val="-1.9273646349761836E-2"/>
                  <c:y val="-2.8686608139499893E-2"/>
                </c:manualLayout>
              </c:layout>
              <c:tx>
                <c:rich>
                  <a:bodyPr/>
                  <a:lstStyle/>
                  <a:p>
                    <a:r>
                      <a:rPr lang="en-US"/>
                      <a:t>Construction</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8B8A-418E-9D19-FE2CD8B6FF4C}"/>
                </c:ext>
              </c:extLst>
            </c:dLbl>
            <c:dLbl>
              <c:idx val="3"/>
              <c:layout>
                <c:manualLayout>
                  <c:x val="-1.6922519037834007E-2"/>
                  <c:y val="-1.4367816091954111E-2"/>
                </c:manualLayout>
              </c:layout>
              <c:tx>
                <c:rich>
                  <a:bodyPr/>
                  <a:lstStyle/>
                  <a:p>
                    <a:r>
                      <a:rPr lang="en-US"/>
                      <a:t>Wholesale and retail</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8B8A-418E-9D19-FE2CD8B6FF4C}"/>
                </c:ext>
              </c:extLst>
            </c:dLbl>
            <c:dLbl>
              <c:idx val="4"/>
              <c:layout>
                <c:manualLayout>
                  <c:x val="-0.16382642063363037"/>
                  <c:y val="1.431899060333271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Source Sans Pro" panose="020B0503030403020204" pitchFamily="34" charset="0"/>
                        <a:ea typeface="+mn-ea"/>
                        <a:cs typeface="+mn-cs"/>
                      </a:defRPr>
                    </a:pPr>
                    <a:r>
                      <a:rPr lang="en-US"/>
                      <a:t>Transport and storage</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3085644833198107"/>
                      <c:h val="0.12913192352631894"/>
                    </c:manualLayout>
                  </c15:layout>
                  <c15:showDataLabelsRange val="1"/>
                </c:ext>
                <c:ext xmlns:c16="http://schemas.microsoft.com/office/drawing/2014/chart" uri="{C3380CC4-5D6E-409C-BE32-E72D297353CC}">
                  <c16:uniqueId val="{00000004-8B8A-418E-9D19-FE2CD8B6FF4C}"/>
                </c:ext>
              </c:extLst>
            </c:dLbl>
            <c:dLbl>
              <c:idx val="5"/>
              <c:layout>
                <c:manualLayout>
                  <c:x val="-5.4166034801205493E-2"/>
                  <c:y val="-2.8506727607324946E-2"/>
                </c:manualLayout>
              </c:layout>
              <c:tx>
                <c:rich>
                  <a:bodyPr/>
                  <a:lstStyle/>
                  <a:p>
                    <a:r>
                      <a:rPr lang="en-US"/>
                      <a:t>Accommodation and food</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8B8A-418E-9D19-FE2CD8B6FF4C}"/>
                </c:ext>
              </c:extLst>
            </c:dLbl>
            <c:dLbl>
              <c:idx val="6"/>
              <c:layout>
                <c:manualLayout>
                  <c:x val="-5.3002665499115725E-2"/>
                  <c:y val="-8.7502783392545143E-17"/>
                </c:manualLayout>
              </c:layout>
              <c:tx>
                <c:rich>
                  <a:bodyPr/>
                  <a:lstStyle/>
                  <a:p>
                    <a:r>
                      <a:rPr lang="en-US" baseline="0">
                        <a:solidFill>
                          <a:schemeClr val="bg1"/>
                        </a:solidFill>
                      </a:rPr>
                      <a:t>ICT</a:t>
                    </a:r>
                    <a:endParaRPr lang="en-US"/>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8B8A-418E-9D19-FE2CD8B6FF4C}"/>
                </c:ext>
              </c:extLst>
            </c:dLbl>
            <c:dLbl>
              <c:idx val="7"/>
              <c:layout>
                <c:manualLayout>
                  <c:x val="-1.4505016318143403E-2"/>
                  <c:y val="0"/>
                </c:manualLayout>
              </c:layout>
              <c:tx>
                <c:rich>
                  <a:bodyPr/>
                  <a:lstStyle/>
                  <a:p>
                    <a:r>
                      <a:rPr lang="en-US"/>
                      <a:t>Financial, insurance and real estate</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8B8A-418E-9D19-FE2CD8B6FF4C}"/>
                </c:ext>
              </c:extLst>
            </c:dLbl>
            <c:dLbl>
              <c:idx val="8"/>
              <c:layout>
                <c:manualLayout>
                  <c:x val="-2.1682908613274605E-2"/>
                  <c:y val="5.2502276539299474E-2"/>
                </c:manualLayout>
              </c:layout>
              <c:tx>
                <c:rich>
                  <a:bodyPr/>
                  <a:lstStyle/>
                  <a:p>
                    <a:r>
                      <a:rPr lang="en-US"/>
                      <a:t>Professional, scientific and technical</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8B8A-418E-9D19-FE2CD8B6FF4C}"/>
                </c:ext>
              </c:extLst>
            </c:dLbl>
            <c:dLbl>
              <c:idx val="9"/>
              <c:layout>
                <c:manualLayout>
                  <c:x val="-1.4505016318143446E-2"/>
                  <c:y val="0"/>
                </c:manualLayout>
              </c:layout>
              <c:tx>
                <c:rich>
                  <a:bodyPr/>
                  <a:lstStyle/>
                  <a:p>
                    <a:r>
                      <a:rPr lang="en-US"/>
                      <a:t>Admin and support</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8B8A-418E-9D19-FE2CD8B6FF4C}"/>
                </c:ext>
              </c:extLst>
            </c:dLbl>
            <c:dLbl>
              <c:idx val="10"/>
              <c:tx>
                <c:rich>
                  <a:bodyPr/>
                  <a:lstStyle/>
                  <a:p>
                    <a:fld id="{5BB2F2F0-2595-45EA-8C8D-0BAB569004BD}" type="CELLRANGE">
                      <a:rPr lang="en-IE"/>
                      <a:pPr/>
                      <a:t>[CELLRANGE]</a:t>
                    </a:fld>
                    <a:endParaRPr lang="en-I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8A-418E-9D19-FE2CD8B6FF4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A1'!$N$3:$N$13</c:f>
              <c:numCache>
                <c:formatCode>0.0</c:formatCode>
                <c:ptCount val="11"/>
                <c:pt idx="0">
                  <c:v>6.8985749044143212</c:v>
                </c:pt>
                <c:pt idx="1">
                  <c:v>7.6876354620012846</c:v>
                </c:pt>
                <c:pt idx="2">
                  <c:v>49.363136863136873</c:v>
                </c:pt>
                <c:pt idx="3">
                  <c:v>26.346047213996677</c:v>
                </c:pt>
                <c:pt idx="4">
                  <c:v>16.637044967880087</c:v>
                </c:pt>
                <c:pt idx="5">
                  <c:v>74.161955691367453</c:v>
                </c:pt>
                <c:pt idx="6">
                  <c:v>8.8636377694615405</c:v>
                </c:pt>
                <c:pt idx="7">
                  <c:v>16.075848037090157</c:v>
                </c:pt>
                <c:pt idx="8">
                  <c:v>15.568287378849305</c:v>
                </c:pt>
                <c:pt idx="9">
                  <c:v>41.945143470922204</c:v>
                </c:pt>
                <c:pt idx="10">
                  <c:v>17.564340938496006</c:v>
                </c:pt>
              </c:numCache>
            </c:numRef>
          </c:xVal>
          <c:yVal>
            <c:numRef>
              <c:f>'Figure A1'!$O$3:$O$13</c:f>
              <c:numCache>
                <c:formatCode>0.0</c:formatCode>
                <c:ptCount val="11"/>
                <c:pt idx="0">
                  <c:v>43.249504281884747</c:v>
                </c:pt>
                <c:pt idx="1">
                  <c:v>9.2447418188628099</c:v>
                </c:pt>
                <c:pt idx="2">
                  <c:v>0</c:v>
                </c:pt>
                <c:pt idx="3">
                  <c:v>19.238288405739503</c:v>
                </c:pt>
                <c:pt idx="4">
                  <c:v>23.351120597652084</c:v>
                </c:pt>
                <c:pt idx="5">
                  <c:v>30.391541564345687</c:v>
                </c:pt>
                <c:pt idx="6">
                  <c:v>10.597299227864895</c:v>
                </c:pt>
                <c:pt idx="7">
                  <c:v>32.130363547801444</c:v>
                </c:pt>
                <c:pt idx="8">
                  <c:v>11.901953073797353</c:v>
                </c:pt>
                <c:pt idx="9">
                  <c:v>11.901953073797351</c:v>
                </c:pt>
                <c:pt idx="10">
                  <c:v>72.609890109890102</c:v>
                </c:pt>
              </c:numCache>
            </c:numRef>
          </c:yVal>
          <c:bubbleSize>
            <c:numRef>
              <c:f>'Figure A1'!$P$3:$P$13</c:f>
              <c:numCache>
                <c:formatCode>0.0</c:formatCode>
                <c:ptCount val="11"/>
                <c:pt idx="0">
                  <c:v>2.1810710766610892</c:v>
                </c:pt>
                <c:pt idx="1">
                  <c:v>12.418604979444984</c:v>
                </c:pt>
                <c:pt idx="2">
                  <c:v>4.0552231728749488</c:v>
                </c:pt>
                <c:pt idx="3">
                  <c:v>20.626281547153983</c:v>
                </c:pt>
                <c:pt idx="4">
                  <c:v>2.4694679778701785</c:v>
                </c:pt>
                <c:pt idx="5">
                  <c:v>3.0184572733488872</c:v>
                </c:pt>
                <c:pt idx="6">
                  <c:v>8.5217819437959683</c:v>
                </c:pt>
                <c:pt idx="7">
                  <c:v>15.59764397441044</c:v>
                </c:pt>
                <c:pt idx="8">
                  <c:v>10.553307549287233</c:v>
                </c:pt>
                <c:pt idx="9">
                  <c:v>5.8114627715831952</c:v>
                </c:pt>
                <c:pt idx="10">
                  <c:v>14.746697733569086</c:v>
                </c:pt>
              </c:numCache>
            </c:numRef>
          </c:bubbleSize>
          <c:bubble3D val="0"/>
          <c:extLst>
            <c:ext xmlns:c15="http://schemas.microsoft.com/office/drawing/2012/chart" uri="{02D57815-91ED-43cb-92C2-25804820EDAC}">
              <c15:datalabelsRange>
                <c15:f>'Figure A1'!$M$3:$M$13</c15:f>
                <c15:dlblRangeCache>
                  <c:ptCount val="11"/>
                  <c:pt idx="0">
                    <c:v>Agriculture and mining</c:v>
                  </c:pt>
                  <c:pt idx="1">
                    <c:v>Manufacturing and utilities</c:v>
                  </c:pt>
                  <c:pt idx="2">
                    <c:v>Construction</c:v>
                  </c:pt>
                  <c:pt idx="3">
                    <c:v>Wholesale and retail</c:v>
                  </c:pt>
                  <c:pt idx="4">
                    <c:v>Transport and storage</c:v>
                  </c:pt>
                  <c:pt idx="5">
                    <c:v>Accommodation and food</c:v>
                  </c:pt>
                  <c:pt idx="6">
                    <c:v>ICT</c:v>
                  </c:pt>
                  <c:pt idx="7">
                    <c:v>Financial, insurance and real estate</c:v>
                  </c:pt>
                  <c:pt idx="8">
                    <c:v>Professional, scientific and technical</c:v>
                  </c:pt>
                  <c:pt idx="9">
                    <c:v>Admin and support</c:v>
                  </c:pt>
                  <c:pt idx="10">
                    <c:v>Other services</c:v>
                  </c:pt>
                </c15:dlblRangeCache>
              </c15:datalabelsRange>
            </c:ext>
            <c:ext xmlns:c16="http://schemas.microsoft.com/office/drawing/2014/chart" uri="{C3380CC4-5D6E-409C-BE32-E72D297353CC}">
              <c16:uniqueId val="{0000000B-8B8A-418E-9D19-FE2CD8B6FF4C}"/>
            </c:ext>
          </c:extLst>
        </c:ser>
        <c:dLbls>
          <c:showLegendKey val="0"/>
          <c:showVal val="0"/>
          <c:showCatName val="0"/>
          <c:showSerName val="0"/>
          <c:showPercent val="0"/>
          <c:showBubbleSize val="0"/>
        </c:dLbls>
        <c:bubbleScale val="50"/>
        <c:showNegBubbles val="0"/>
        <c:axId val="1605670191"/>
        <c:axId val="1424240783"/>
      </c:bubbleChart>
      <c:valAx>
        <c:axId val="1605670191"/>
        <c:scaling>
          <c:orientation val="minMax"/>
          <c:max val="80"/>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Source Sans Pro" panose="020B0503030403020204" pitchFamily="34" charset="0"/>
                    <a:ea typeface="+mn-ea"/>
                    <a:cs typeface="+mn-cs"/>
                  </a:defRPr>
                </a:pPr>
                <a:r>
                  <a:rPr lang="en-IE" sz="1000" b="0" i="0" baseline="0">
                    <a:effectLst/>
                  </a:rPr>
                  <a:t>Share of Covid-19 PUP recipients in total employment by sector</a:t>
                </a:r>
                <a:endParaRPr lang="en-IE" sz="1000" baseline="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Source Sans Pro" panose="020B0503030403020204" pitchFamily="34" charset="0"/>
                  <a:ea typeface="+mn-ea"/>
                  <a:cs typeface="+mn-cs"/>
                </a:defRPr>
              </a:pPr>
              <a:endParaRPr lang="en-US"/>
            </a:p>
          </c:txPr>
        </c:title>
        <c:numFmt formatCode="#,##0_ ;&quot;&quot;;#,##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24240783"/>
        <c:crosses val="autoZero"/>
        <c:crossBetween val="midCat"/>
      </c:valAx>
      <c:valAx>
        <c:axId val="142424078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r>
                  <a:rPr lang="en-IE" sz="1000" b="0" i="0" baseline="0">
                    <a:effectLst/>
                  </a:rPr>
                  <a:t>Ireland's exports to the UK as a share of total exports</a:t>
                </a:r>
                <a:endParaRPr lang="en-IE" sz="1000" baseline="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title>
        <c:numFmt formatCode="#,##0_ ;&quot;&quot;;#,##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605670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504811898512683E-2"/>
          <c:y val="3.0741834354039078E-2"/>
          <c:w val="0.95949518810148726"/>
          <c:h val="0.88262212015164776"/>
        </c:manualLayout>
      </c:layout>
      <c:lineChart>
        <c:grouping val="standard"/>
        <c:varyColors val="0"/>
        <c:ser>
          <c:idx val="0"/>
          <c:order val="0"/>
          <c:tx>
            <c:strRef>
              <c:f>'Figure 6'!$N$12</c:f>
              <c:strCache>
                <c:ptCount val="1"/>
                <c:pt idx="0">
                  <c:v>Central </c:v>
                </c:pt>
              </c:strCache>
            </c:strRef>
          </c:tx>
          <c:spPr>
            <a:ln w="19050" cap="rnd">
              <a:solidFill>
                <a:srgbClr val="4F093C">
                  <a:lumMod val="50000"/>
                  <a:lumOff val="50000"/>
                </a:srgbClr>
              </a:solidFill>
              <a:round/>
            </a:ln>
            <a:effectLst/>
          </c:spPr>
          <c:marker>
            <c:symbol val="none"/>
          </c:marker>
          <c:cat>
            <c:numRef>
              <c:f>'Figure 6'!$O$11:$W$11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6'!$O$12:$W$12</c:f>
              <c:numCache>
                <c:formatCode>General</c:formatCode>
                <c:ptCount val="9"/>
                <c:pt idx="0">
                  <c:v>0</c:v>
                </c:pt>
                <c:pt idx="1">
                  <c:v>0.7</c:v>
                </c:pt>
                <c:pt idx="2">
                  <c:v>0.5</c:v>
                </c:pt>
                <c:pt idx="3">
                  <c:v>0.5</c:v>
                </c:pt>
                <c:pt idx="4">
                  <c:v>2.5</c:v>
                </c:pt>
                <c:pt idx="5">
                  <c:v>2.7</c:v>
                </c:pt>
                <c:pt idx="6">
                  <c:v>3.3</c:v>
                </c:pt>
                <c:pt idx="7">
                  <c:v>5.0999999999999996</c:v>
                </c:pt>
                <c:pt idx="8">
                  <c:v>5.4</c:v>
                </c:pt>
              </c:numCache>
            </c:numRef>
          </c:val>
          <c:smooth val="0"/>
          <c:extLst>
            <c:ext xmlns:c16="http://schemas.microsoft.com/office/drawing/2014/chart" uri="{C3380CC4-5D6E-409C-BE32-E72D297353CC}">
              <c16:uniqueId val="{00000000-5D5A-485C-8F8B-A591E3AB2348}"/>
            </c:ext>
          </c:extLst>
        </c:ser>
        <c:ser>
          <c:idx val="1"/>
          <c:order val="1"/>
          <c:tx>
            <c:strRef>
              <c:f>'Figure 6'!$N$13</c:f>
              <c:strCache>
                <c:ptCount val="1"/>
                <c:pt idx="0">
                  <c:v>Upper</c:v>
                </c:pt>
              </c:strCache>
            </c:strRef>
          </c:tx>
          <c:spPr>
            <a:ln w="19050" cap="rnd">
              <a:solidFill>
                <a:srgbClr val="4F093C">
                  <a:lumMod val="25000"/>
                  <a:lumOff val="75000"/>
                </a:srgbClr>
              </a:solidFill>
              <a:prstDash val="sysDot"/>
              <a:round/>
            </a:ln>
            <a:effectLst/>
          </c:spPr>
          <c:marker>
            <c:symbol val="none"/>
          </c:marker>
          <c:cat>
            <c:numRef>
              <c:f>'Figure 6'!$O$11:$W$11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6'!$O$13:$W$13</c:f>
              <c:numCache>
                <c:formatCode>General</c:formatCode>
                <c:ptCount val="9"/>
                <c:pt idx="0">
                  <c:v>0</c:v>
                </c:pt>
                <c:pt idx="1">
                  <c:v>0.8</c:v>
                </c:pt>
                <c:pt idx="2">
                  <c:v>0.8</c:v>
                </c:pt>
                <c:pt idx="3">
                  <c:v>1.1000000000000001</c:v>
                </c:pt>
                <c:pt idx="4">
                  <c:v>3.4</c:v>
                </c:pt>
                <c:pt idx="5">
                  <c:v>4</c:v>
                </c:pt>
                <c:pt idx="6">
                  <c:v>4.9000000000000004</c:v>
                </c:pt>
                <c:pt idx="7">
                  <c:v>7.1</c:v>
                </c:pt>
                <c:pt idx="8">
                  <c:v>7.7</c:v>
                </c:pt>
              </c:numCache>
            </c:numRef>
          </c:val>
          <c:smooth val="0"/>
          <c:extLst>
            <c:ext xmlns:c16="http://schemas.microsoft.com/office/drawing/2014/chart" uri="{C3380CC4-5D6E-409C-BE32-E72D297353CC}">
              <c16:uniqueId val="{00000001-5D5A-485C-8F8B-A591E3AB2348}"/>
            </c:ext>
          </c:extLst>
        </c:ser>
        <c:ser>
          <c:idx val="2"/>
          <c:order val="2"/>
          <c:tx>
            <c:strRef>
              <c:f>'Figure 6'!$N$14</c:f>
              <c:strCache>
                <c:ptCount val="1"/>
                <c:pt idx="0">
                  <c:v>Lower</c:v>
                </c:pt>
              </c:strCache>
            </c:strRef>
          </c:tx>
          <c:spPr>
            <a:ln w="19050" cap="rnd">
              <a:solidFill>
                <a:srgbClr val="4F093C">
                  <a:lumMod val="25000"/>
                  <a:lumOff val="75000"/>
                </a:srgbClr>
              </a:solidFill>
              <a:prstDash val="sysDot"/>
              <a:round/>
            </a:ln>
            <a:effectLst/>
          </c:spPr>
          <c:marker>
            <c:symbol val="none"/>
          </c:marker>
          <c:cat>
            <c:numRef>
              <c:f>'Figure 6'!$O$11:$W$11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6'!$O$14:$W$14</c:f>
              <c:numCache>
                <c:formatCode>General</c:formatCode>
                <c:ptCount val="9"/>
                <c:pt idx="0">
                  <c:v>0</c:v>
                </c:pt>
                <c:pt idx="1">
                  <c:v>0.5</c:v>
                </c:pt>
                <c:pt idx="2">
                  <c:v>0.1</c:v>
                </c:pt>
                <c:pt idx="3">
                  <c:v>-0.1</c:v>
                </c:pt>
                <c:pt idx="4">
                  <c:v>1.5</c:v>
                </c:pt>
                <c:pt idx="5">
                  <c:v>1.3</c:v>
                </c:pt>
                <c:pt idx="6">
                  <c:v>1.9</c:v>
                </c:pt>
                <c:pt idx="7">
                  <c:v>3.4</c:v>
                </c:pt>
                <c:pt idx="8">
                  <c:v>3.7</c:v>
                </c:pt>
              </c:numCache>
            </c:numRef>
          </c:val>
          <c:smooth val="0"/>
          <c:extLst>
            <c:ext xmlns:c16="http://schemas.microsoft.com/office/drawing/2014/chart" uri="{C3380CC4-5D6E-409C-BE32-E72D297353CC}">
              <c16:uniqueId val="{00000002-5D5A-485C-8F8B-A591E3AB2348}"/>
            </c:ext>
          </c:extLst>
        </c:ser>
        <c:dLbls>
          <c:showLegendKey val="0"/>
          <c:showVal val="0"/>
          <c:showCatName val="0"/>
          <c:showSerName val="0"/>
          <c:showPercent val="0"/>
          <c:showBubbleSize val="0"/>
        </c:dLbls>
        <c:smooth val="0"/>
        <c:axId val="655558888"/>
        <c:axId val="655561184"/>
      </c:lineChart>
      <c:catAx>
        <c:axId val="655558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55561184"/>
        <c:crosses val="autoZero"/>
        <c:auto val="1"/>
        <c:lblAlgn val="ctr"/>
        <c:lblOffset val="100"/>
        <c:noMultiLvlLbl val="0"/>
      </c:catAx>
      <c:valAx>
        <c:axId val="65556118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5555888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440870094765971E-2"/>
          <c:y val="3.1678228981457966E-2"/>
          <c:w val="0.92679515806792812"/>
          <c:h val="0.82749515811531626"/>
        </c:manualLayout>
      </c:layout>
      <c:barChart>
        <c:barDir val="col"/>
        <c:grouping val="stacked"/>
        <c:varyColors val="0"/>
        <c:ser>
          <c:idx val="1"/>
          <c:order val="1"/>
          <c:tx>
            <c:strRef>
              <c:f>'Figure 6'!$P$17</c:f>
              <c:strCache>
                <c:ptCount val="1"/>
                <c:pt idx="0">
                  <c:v>Interest</c:v>
                </c:pt>
              </c:strCache>
            </c:strRef>
          </c:tx>
          <c:spPr>
            <a:solidFill>
              <a:srgbClr val="48AC98">
                <a:lumMod val="40000"/>
                <a:lumOff val="60000"/>
              </a:srgbClr>
            </a:solidFill>
          </c:spPr>
          <c:invertIfNegative val="0"/>
          <c:cat>
            <c:numRef>
              <c:f>'Figure 6'!$N$18:$N$42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6'!$P$18:$P$42</c:f>
              <c:numCache>
                <c:formatCode>General</c:formatCode>
                <c:ptCount val="25"/>
                <c:pt idx="0">
                  <c:v>-5.6140770888197276</c:v>
                </c:pt>
                <c:pt idx="1">
                  <c:v>-4.7791193695322098</c:v>
                </c:pt>
                <c:pt idx="2">
                  <c:v>-4.0938281835131392</c:v>
                </c:pt>
                <c:pt idx="3">
                  <c:v>-3.7209431191643807</c:v>
                </c:pt>
                <c:pt idx="4">
                  <c:v>-2.717256439525535</c:v>
                </c:pt>
                <c:pt idx="5">
                  <c:v>-2.2384412714601396</c:v>
                </c:pt>
                <c:pt idx="6">
                  <c:v>-1.696814007165828</c:v>
                </c:pt>
                <c:pt idx="7">
                  <c:v>-1.5897786013849606</c:v>
                </c:pt>
                <c:pt idx="8">
                  <c:v>-1.4350160075025062</c:v>
                </c:pt>
                <c:pt idx="9">
                  <c:v>-1.2936727777735846</c:v>
                </c:pt>
                <c:pt idx="10">
                  <c:v>-1.2092183812300432</c:v>
                </c:pt>
                <c:pt idx="11">
                  <c:v>-1.1722512292796674</c:v>
                </c:pt>
                <c:pt idx="12">
                  <c:v>-1.1994827419510781</c:v>
                </c:pt>
                <c:pt idx="13">
                  <c:v>-1.5329556763377479</c:v>
                </c:pt>
                <c:pt idx="14">
                  <c:v>-2.539286085961078</c:v>
                </c:pt>
                <c:pt idx="15">
                  <c:v>-3.6834469864469628</c:v>
                </c:pt>
                <c:pt idx="16">
                  <c:v>-4.5608735875762054</c:v>
                </c:pt>
                <c:pt idx="17">
                  <c:v>-5.7702190912181663</c:v>
                </c:pt>
                <c:pt idx="18">
                  <c:v>-5.6681226534994815</c:v>
                </c:pt>
                <c:pt idx="19">
                  <c:v>-5.0913067396583882</c:v>
                </c:pt>
                <c:pt idx="20">
                  <c:v>-4.266032202733359</c:v>
                </c:pt>
                <c:pt idx="21">
                  <c:v>-3.5849186182267698</c:v>
                </c:pt>
                <c:pt idx="22">
                  <c:v>-3.1903639302534139</c:v>
                </c:pt>
                <c:pt idx="23">
                  <c:v>-2.6758663727592071</c:v>
                </c:pt>
                <c:pt idx="24">
                  <c:v>-2.1663441058907056</c:v>
                </c:pt>
              </c:numCache>
            </c:numRef>
          </c:val>
          <c:extLst>
            <c:ext xmlns:c16="http://schemas.microsoft.com/office/drawing/2014/chart" uri="{C3380CC4-5D6E-409C-BE32-E72D297353CC}">
              <c16:uniqueId val="{00000000-6C8E-4024-B88C-EFC7F8EA6B8B}"/>
            </c:ext>
          </c:extLst>
        </c:ser>
        <c:ser>
          <c:idx val="2"/>
          <c:order val="2"/>
          <c:tx>
            <c:strRef>
              <c:f>'Figure 6'!$Q$17</c:f>
              <c:strCache>
                <c:ptCount val="1"/>
                <c:pt idx="0">
                  <c:v>PB</c:v>
                </c:pt>
              </c:strCache>
            </c:strRef>
          </c:tx>
          <c:spPr>
            <a:solidFill>
              <a:srgbClr val="48AC98"/>
            </a:solidFill>
          </c:spPr>
          <c:invertIfNegative val="0"/>
          <c:cat>
            <c:numRef>
              <c:f>'Figure 6'!$N$18:$N$42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6'!$Q$18:$Q$42</c:f>
              <c:numCache>
                <c:formatCode>General</c:formatCode>
                <c:ptCount val="25"/>
                <c:pt idx="0">
                  <c:v>3.3457026574096242</c:v>
                </c:pt>
                <c:pt idx="1">
                  <c:v>4.5640228472272435</c:v>
                </c:pt>
                <c:pt idx="2">
                  <c:v>5.6124806782145873</c:v>
                </c:pt>
                <c:pt idx="3">
                  <c:v>6.0288698639625409</c:v>
                </c:pt>
                <c:pt idx="4">
                  <c:v>6.7894188297185964</c:v>
                </c:pt>
                <c:pt idx="5">
                  <c:v>7.7777069522352544</c:v>
                </c:pt>
                <c:pt idx="6">
                  <c:v>2.7832771591644376</c:v>
                </c:pt>
                <c:pt idx="7">
                  <c:v>0.92921805591268181</c:v>
                </c:pt>
                <c:pt idx="8">
                  <c:v>1.8166089965397925</c:v>
                </c:pt>
                <c:pt idx="9">
                  <c:v>2.8039640428406458</c:v>
                </c:pt>
                <c:pt idx="10">
                  <c:v>3.0501180063862279</c:v>
                </c:pt>
                <c:pt idx="11">
                  <c:v>4.4127338165965435</c:v>
                </c:pt>
                <c:pt idx="12">
                  <c:v>1.5100792806729189</c:v>
                </c:pt>
                <c:pt idx="13">
                  <c:v>-6.8737400801245236</c:v>
                </c:pt>
                <c:pt idx="14">
                  <c:v>-11.97389352244176</c:v>
                </c:pt>
                <c:pt idx="15">
                  <c:v>-10.575557986361627</c:v>
                </c:pt>
                <c:pt idx="16">
                  <c:v>-7.4232803814433801</c:v>
                </c:pt>
                <c:pt idx="17">
                  <c:v>-5.4539560552511528</c:v>
                </c:pt>
                <c:pt idx="18">
                  <c:v>-2.9852599593881934</c:v>
                </c:pt>
                <c:pt idx="19">
                  <c:v>0.45351473922902497</c:v>
                </c:pt>
                <c:pt idx="20">
                  <c:v>2.3614108215447227</c:v>
                </c:pt>
                <c:pt idx="21">
                  <c:v>2.2709063022228326</c:v>
                </c:pt>
                <c:pt idx="22">
                  <c:v>2.794589108405785</c:v>
                </c:pt>
                <c:pt idx="23">
                  <c:v>2.8560356715080877</c:v>
                </c:pt>
                <c:pt idx="24">
                  <c:v>2.8573373661534873</c:v>
                </c:pt>
              </c:numCache>
            </c:numRef>
          </c:val>
          <c:extLst>
            <c:ext xmlns:c16="http://schemas.microsoft.com/office/drawing/2014/chart" uri="{C3380CC4-5D6E-409C-BE32-E72D297353CC}">
              <c16:uniqueId val="{00000001-6C8E-4024-B88C-EFC7F8EA6B8B}"/>
            </c:ext>
          </c:extLst>
        </c:ser>
        <c:dLbls>
          <c:showLegendKey val="0"/>
          <c:showVal val="0"/>
          <c:showCatName val="0"/>
          <c:showSerName val="0"/>
          <c:showPercent val="0"/>
          <c:showBubbleSize val="0"/>
        </c:dLbls>
        <c:gapWidth val="15"/>
        <c:overlap val="100"/>
        <c:axId val="507394304"/>
        <c:axId val="507405824"/>
      </c:barChart>
      <c:lineChart>
        <c:grouping val="standard"/>
        <c:varyColors val="0"/>
        <c:ser>
          <c:idx val="0"/>
          <c:order val="0"/>
          <c:tx>
            <c:strRef>
              <c:f>'Figure 6'!$O$17</c:f>
              <c:strCache>
                <c:ptCount val="1"/>
                <c:pt idx="0">
                  <c:v>GGB</c:v>
                </c:pt>
              </c:strCache>
            </c:strRef>
          </c:tx>
          <c:marker>
            <c:symbol val="none"/>
          </c:marker>
          <c:cat>
            <c:numRef>
              <c:f>'Figure 6'!$N$18:$N$42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6'!$O$18:$O$42</c:f>
              <c:numCache>
                <c:formatCode>General</c:formatCode>
                <c:ptCount val="25"/>
                <c:pt idx="0">
                  <c:v>-2.2683744314101029</c:v>
                </c:pt>
                <c:pt idx="1">
                  <c:v>-0.21509652230496712</c:v>
                </c:pt>
                <c:pt idx="2">
                  <c:v>1.5186524947014486</c:v>
                </c:pt>
                <c:pt idx="3">
                  <c:v>2.3079267447981602</c:v>
                </c:pt>
                <c:pt idx="4">
                  <c:v>4.0721623901930615</c:v>
                </c:pt>
                <c:pt idx="5">
                  <c:v>5.5392656807751148</c:v>
                </c:pt>
                <c:pt idx="6">
                  <c:v>1.0864631519986094</c:v>
                </c:pt>
                <c:pt idx="7">
                  <c:v>-0.6605605454722786</c:v>
                </c:pt>
                <c:pt idx="8">
                  <c:v>0.38159298903728617</c:v>
                </c:pt>
                <c:pt idx="9">
                  <c:v>1.510291265067061</c:v>
                </c:pt>
                <c:pt idx="10">
                  <c:v>1.8408996251561849</c:v>
                </c:pt>
                <c:pt idx="11">
                  <c:v>3.2404825873168752</c:v>
                </c:pt>
                <c:pt idx="12">
                  <c:v>0.31059653872184084</c:v>
                </c:pt>
                <c:pt idx="13">
                  <c:v>-8.4066957564622715</c:v>
                </c:pt>
                <c:pt idx="14">
                  <c:v>-14.513179608402837</c:v>
                </c:pt>
                <c:pt idx="15">
                  <c:v>-14.25900497280859</c:v>
                </c:pt>
                <c:pt idx="16">
                  <c:v>-11.984153969019586</c:v>
                </c:pt>
                <c:pt idx="17">
                  <c:v>-11.224175146469319</c:v>
                </c:pt>
                <c:pt idx="18">
                  <c:v>-8.6533826128876754</c:v>
                </c:pt>
                <c:pt idx="19">
                  <c:v>-4.6377920004293633</c:v>
                </c:pt>
                <c:pt idx="20">
                  <c:v>-1.9046213811886363</c:v>
                </c:pt>
                <c:pt idx="21">
                  <c:v>-1.3140123160039374</c:v>
                </c:pt>
                <c:pt idx="22">
                  <c:v>-0.39577482184762941</c:v>
                </c:pt>
                <c:pt idx="23">
                  <c:v>0.18016929874888021</c:v>
                </c:pt>
                <c:pt idx="24">
                  <c:v>0.69099326026278174</c:v>
                </c:pt>
              </c:numCache>
            </c:numRef>
          </c:val>
          <c:smooth val="0"/>
          <c:extLst>
            <c:ext xmlns:c16="http://schemas.microsoft.com/office/drawing/2014/chart" uri="{C3380CC4-5D6E-409C-BE32-E72D297353CC}">
              <c16:uniqueId val="{00000002-6C8E-4024-B88C-EFC7F8EA6B8B}"/>
            </c:ext>
          </c:extLst>
        </c:ser>
        <c:dLbls>
          <c:showLegendKey val="0"/>
          <c:showVal val="0"/>
          <c:showCatName val="0"/>
          <c:showSerName val="0"/>
          <c:showPercent val="0"/>
          <c:showBubbleSize val="0"/>
        </c:dLbls>
        <c:marker val="1"/>
        <c:smooth val="0"/>
        <c:axId val="507394304"/>
        <c:axId val="507405824"/>
      </c:lineChart>
      <c:catAx>
        <c:axId val="507394304"/>
        <c:scaling>
          <c:orientation val="minMax"/>
        </c:scaling>
        <c:delete val="0"/>
        <c:axPos val="b"/>
        <c:numFmt formatCode="General" sourceLinked="1"/>
        <c:majorTickMark val="out"/>
        <c:minorTickMark val="none"/>
        <c:tickLblPos val="low"/>
        <c:txPr>
          <a:bodyPr/>
          <a:lstStyle/>
          <a:p>
            <a:pPr>
              <a:defRPr>
                <a:solidFill>
                  <a:schemeClr val="tx1">
                    <a:lumMod val="75000"/>
                    <a:lumOff val="25000"/>
                  </a:schemeClr>
                </a:solidFill>
              </a:defRPr>
            </a:pPr>
            <a:endParaRPr lang="en-US"/>
          </a:p>
        </c:txPr>
        <c:crossAx val="507405824"/>
        <c:crosses val="autoZero"/>
        <c:auto val="1"/>
        <c:lblAlgn val="ctr"/>
        <c:lblOffset val="100"/>
        <c:noMultiLvlLbl val="0"/>
      </c:catAx>
      <c:valAx>
        <c:axId val="507405824"/>
        <c:scaling>
          <c:orientation val="minMax"/>
          <c:min val="-15"/>
        </c:scaling>
        <c:delete val="0"/>
        <c:axPos val="l"/>
        <c:numFmt formatCode="#,##0" sourceLinked="0"/>
        <c:majorTickMark val="out"/>
        <c:minorTickMark val="none"/>
        <c:tickLblPos val="nextTo"/>
        <c:txPr>
          <a:bodyPr/>
          <a:lstStyle/>
          <a:p>
            <a:pPr>
              <a:defRPr>
                <a:solidFill>
                  <a:schemeClr val="tx1">
                    <a:lumMod val="75000"/>
                    <a:lumOff val="25000"/>
                  </a:schemeClr>
                </a:solidFill>
              </a:defRPr>
            </a:pPr>
            <a:endParaRPr lang="en-US"/>
          </a:p>
        </c:txPr>
        <c:crossAx val="50739430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29305126571401"/>
          <c:h val="0.86184452736318407"/>
        </c:manualLayout>
      </c:layout>
      <c:lineChart>
        <c:grouping val="standard"/>
        <c:varyColors val="0"/>
        <c:ser>
          <c:idx val="0"/>
          <c:order val="0"/>
          <c:tx>
            <c:strRef>
              <c:f>'Figure 6'!$O$66</c:f>
              <c:strCache>
                <c:ptCount val="1"/>
                <c:pt idx="0">
                  <c:v>Budget 13</c:v>
                </c:pt>
              </c:strCache>
            </c:strRef>
          </c:tx>
          <c:spPr>
            <a:ln w="19050">
              <a:solidFill>
                <a:sysClr val="window" lastClr="FFFFFF">
                  <a:lumMod val="75000"/>
                </a:sysClr>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6'!$O$67:$O$79</c:f>
              <c:numCache>
                <c:formatCode>#,##0</c:formatCode>
                <c:ptCount val="13"/>
                <c:pt idx="0">
                  <c:v>7225</c:v>
                </c:pt>
                <c:pt idx="1">
                  <c:v>7740</c:v>
                </c:pt>
                <c:pt idx="2">
                  <c:v>8120</c:v>
                </c:pt>
              </c:numCache>
            </c:numRef>
          </c:val>
          <c:smooth val="0"/>
          <c:extLst>
            <c:ext xmlns:c16="http://schemas.microsoft.com/office/drawing/2014/chart" uri="{C3380CC4-5D6E-409C-BE32-E72D297353CC}">
              <c16:uniqueId val="{00000000-3E8F-4939-8477-F12601A50623}"/>
            </c:ext>
          </c:extLst>
        </c:ser>
        <c:ser>
          <c:idx val="1"/>
          <c:order val="1"/>
          <c:tx>
            <c:strRef>
              <c:f>'Figure 6'!$P$66</c:f>
              <c:strCache>
                <c:ptCount val="1"/>
                <c:pt idx="0">
                  <c:v>SPU 13</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6'!$P$67:$P$79</c:f>
              <c:numCache>
                <c:formatCode>#,##0</c:formatCode>
                <c:ptCount val="13"/>
                <c:pt idx="0">
                  <c:v>7615</c:v>
                </c:pt>
                <c:pt idx="1">
                  <c:v>8420</c:v>
                </c:pt>
                <c:pt idx="2">
                  <c:v>8750</c:v>
                </c:pt>
                <c:pt idx="3">
                  <c:v>9075</c:v>
                </c:pt>
              </c:numCache>
            </c:numRef>
          </c:val>
          <c:smooth val="0"/>
          <c:extLst>
            <c:ext xmlns:c16="http://schemas.microsoft.com/office/drawing/2014/chart" uri="{C3380CC4-5D6E-409C-BE32-E72D297353CC}">
              <c16:uniqueId val="{00000001-3E8F-4939-8477-F12601A50623}"/>
            </c:ext>
          </c:extLst>
        </c:ser>
        <c:ser>
          <c:idx val="2"/>
          <c:order val="2"/>
          <c:tx>
            <c:strRef>
              <c:f>'Figure 6'!$Q$66</c:f>
              <c:strCache>
                <c:ptCount val="1"/>
                <c:pt idx="0">
                  <c:v>Budget 14</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6'!$Q$67:$Q$79</c:f>
              <c:numCache>
                <c:formatCode>#,##0</c:formatCode>
                <c:ptCount val="13"/>
                <c:pt idx="0">
                  <c:v>7160</c:v>
                </c:pt>
                <c:pt idx="1">
                  <c:v>8155</c:v>
                </c:pt>
                <c:pt idx="2">
                  <c:v>8750</c:v>
                </c:pt>
                <c:pt idx="3">
                  <c:v>9075</c:v>
                </c:pt>
              </c:numCache>
            </c:numRef>
          </c:val>
          <c:smooth val="0"/>
          <c:extLst>
            <c:ext xmlns:c16="http://schemas.microsoft.com/office/drawing/2014/chart" uri="{C3380CC4-5D6E-409C-BE32-E72D297353CC}">
              <c16:uniqueId val="{00000002-3E8F-4939-8477-F12601A50623}"/>
            </c:ext>
          </c:extLst>
        </c:ser>
        <c:ser>
          <c:idx val="3"/>
          <c:order val="3"/>
          <c:tx>
            <c:strRef>
              <c:f>'Figure 6'!$R$66</c:f>
              <c:strCache>
                <c:ptCount val="1"/>
                <c:pt idx="0">
                  <c:v>SPU 14</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6'!$R$67:$R$79</c:f>
              <c:numCache>
                <c:formatCode>#,##0</c:formatCode>
                <c:ptCount val="13"/>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3E8F-4939-8477-F12601A50623}"/>
            </c:ext>
          </c:extLst>
        </c:ser>
        <c:ser>
          <c:idx val="4"/>
          <c:order val="4"/>
          <c:tx>
            <c:strRef>
              <c:f>'Figure 6'!$S$66</c:f>
              <c:strCache>
                <c:ptCount val="1"/>
                <c:pt idx="0">
                  <c:v>Budget 15</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6'!$S$67:$S$79</c:f>
              <c:numCache>
                <c:formatCode>#,##0</c:formatCode>
                <c:ptCount val="13"/>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3E8F-4939-8477-F12601A50623}"/>
            </c:ext>
          </c:extLst>
        </c:ser>
        <c:ser>
          <c:idx val="5"/>
          <c:order val="5"/>
          <c:tx>
            <c:strRef>
              <c:f>'Figure 6'!$T$66</c:f>
              <c:strCache>
                <c:ptCount val="1"/>
                <c:pt idx="0">
                  <c:v>SPU 15</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6'!$T$67:$T$79</c:f>
              <c:numCache>
                <c:formatCode>#,##0</c:formatCode>
                <c:ptCount val="13"/>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3E8F-4939-8477-F12601A50623}"/>
            </c:ext>
          </c:extLst>
        </c:ser>
        <c:ser>
          <c:idx val="6"/>
          <c:order val="6"/>
          <c:tx>
            <c:strRef>
              <c:f>'Figure 6'!$U$66</c:f>
              <c:strCache>
                <c:ptCount val="1"/>
                <c:pt idx="0">
                  <c:v>Budget 16</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6'!$U$67:$U$79</c:f>
              <c:numCache>
                <c:formatCode>#,##0</c:formatCode>
                <c:ptCount val="13"/>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3E8F-4939-8477-F12601A50623}"/>
            </c:ext>
          </c:extLst>
        </c:ser>
        <c:ser>
          <c:idx val="7"/>
          <c:order val="7"/>
          <c:tx>
            <c:strRef>
              <c:f>'Figure 6'!$V$66</c:f>
              <c:strCache>
                <c:ptCount val="1"/>
                <c:pt idx="0">
                  <c:v>SPU 16</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6'!$V$67:$V$79</c:f>
              <c:numCache>
                <c:formatCode>#,##0</c:formatCode>
                <c:ptCount val="13"/>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3E8F-4939-8477-F12601A50623}"/>
            </c:ext>
          </c:extLst>
        </c:ser>
        <c:ser>
          <c:idx val="8"/>
          <c:order val="8"/>
          <c:tx>
            <c:strRef>
              <c:f>'Figure 6'!$W$66</c:f>
              <c:strCache>
                <c:ptCount val="1"/>
                <c:pt idx="0">
                  <c:v>Budget 17</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6'!$W$67:$W$79</c:f>
              <c:numCache>
                <c:formatCode>#,##0</c:formatCode>
                <c:ptCount val="13"/>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3E8F-4939-8477-F12601A50623}"/>
            </c:ext>
          </c:extLst>
        </c:ser>
        <c:ser>
          <c:idx val="9"/>
          <c:order val="9"/>
          <c:tx>
            <c:strRef>
              <c:f>'Figure 6'!$X$66</c:f>
              <c:strCache>
                <c:ptCount val="1"/>
                <c:pt idx="0">
                  <c:v>SPU 17</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6'!$X$67:$X$79</c:f>
              <c:numCache>
                <c:formatCode>#,##0</c:formatCode>
                <c:ptCount val="13"/>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3E8F-4939-8477-F12601A50623}"/>
            </c:ext>
          </c:extLst>
        </c:ser>
        <c:ser>
          <c:idx val="10"/>
          <c:order val="10"/>
          <c:tx>
            <c:strRef>
              <c:f>'Figure 6'!$Y$66</c:f>
              <c:strCache>
                <c:ptCount val="1"/>
                <c:pt idx="0">
                  <c:v>Budget 18</c:v>
                </c:pt>
              </c:strCache>
            </c:strRef>
          </c:tx>
          <c:spPr>
            <a:ln w="19050">
              <a:solidFill>
                <a:sysClr val="window" lastClr="FFFFFF">
                  <a:lumMod val="75000"/>
                </a:sysClr>
              </a:solidFill>
              <a:prstDash val="solid"/>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6'!$Y$67:$Y$79</c:f>
              <c:numCache>
                <c:formatCode>#,##0</c:formatCode>
                <c:ptCount val="13"/>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3E8F-4939-8477-F12601A50623}"/>
            </c:ext>
          </c:extLst>
        </c:ser>
        <c:ser>
          <c:idx val="11"/>
          <c:order val="11"/>
          <c:tx>
            <c:strRef>
              <c:f>'Figure 6'!$Z$66</c:f>
              <c:strCache>
                <c:ptCount val="1"/>
                <c:pt idx="0">
                  <c:v>SPU 18</c:v>
                </c:pt>
              </c:strCache>
            </c:strRef>
          </c:tx>
          <c:spPr>
            <a:ln w="19050">
              <a:solidFill>
                <a:sysClr val="window" lastClr="FFFFFF">
                  <a:lumMod val="75000"/>
                </a:sysClr>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6'!$Z$67:$Z$79</c:f>
              <c:numCache>
                <c:formatCode>#,##0</c:formatCode>
                <c:ptCount val="13"/>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3E8F-4939-8477-F12601A50623}"/>
            </c:ext>
          </c:extLst>
        </c:ser>
        <c:ser>
          <c:idx val="12"/>
          <c:order val="12"/>
          <c:tx>
            <c:strRef>
              <c:f>'Figure 6'!$AA$66</c:f>
              <c:strCache>
                <c:ptCount val="1"/>
                <c:pt idx="0">
                  <c:v>Budget 19</c:v>
                </c:pt>
              </c:strCache>
            </c:strRef>
          </c:tx>
          <c:spPr>
            <a:ln w="19050">
              <a:solidFill>
                <a:sysClr val="window" lastClr="FFFFFF">
                  <a:lumMod val="75000"/>
                </a:sysClr>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6'!$AA$67:$AA$79</c:f>
              <c:numCache>
                <c:formatCode>#,##0</c:formatCode>
                <c:ptCount val="13"/>
                <c:pt idx="0">
                  <c:v>7324</c:v>
                </c:pt>
                <c:pt idx="1">
                  <c:v>7470</c:v>
                </c:pt>
                <c:pt idx="2">
                  <c:v>6979</c:v>
                </c:pt>
                <c:pt idx="3">
                  <c:v>6738.9</c:v>
                </c:pt>
                <c:pt idx="4" formatCode="General">
                  <c:v>6090</c:v>
                </c:pt>
                <c:pt idx="5" formatCode="General">
                  <c:v>5816</c:v>
                </c:pt>
                <c:pt idx="6" formatCode="General">
                  <c:v>5322</c:v>
                </c:pt>
                <c:pt idx="7" formatCode="General">
                  <c:v>5092</c:v>
                </c:pt>
                <c:pt idx="8" formatCode="General">
                  <c:v>4428</c:v>
                </c:pt>
                <c:pt idx="9" formatCode="General">
                  <c:v>4683</c:v>
                </c:pt>
                <c:pt idx="10" formatCode="General">
                  <c:v>4947</c:v>
                </c:pt>
              </c:numCache>
            </c:numRef>
          </c:val>
          <c:smooth val="0"/>
          <c:extLst>
            <c:ext xmlns:c16="http://schemas.microsoft.com/office/drawing/2014/chart" uri="{C3380CC4-5D6E-409C-BE32-E72D297353CC}">
              <c16:uniqueId val="{0000000C-3E8F-4939-8477-F12601A50623}"/>
            </c:ext>
          </c:extLst>
        </c:ser>
        <c:ser>
          <c:idx val="13"/>
          <c:order val="13"/>
          <c:tx>
            <c:strRef>
              <c:f>'Figure 6'!$AB$66</c:f>
              <c:strCache>
                <c:ptCount val="1"/>
                <c:pt idx="0">
                  <c:v>SPU 19</c:v>
                </c:pt>
              </c:strCache>
            </c:strRef>
          </c:tx>
          <c:spPr>
            <a:ln w="19050">
              <a:solidFill>
                <a:sysClr val="window" lastClr="FFFFFF">
                  <a:lumMod val="75000"/>
                </a:sysClr>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6'!$AB$67:$AB$79</c:f>
              <c:numCache>
                <c:formatCode>#,##0</c:formatCode>
                <c:ptCount val="13"/>
                <c:pt idx="0">
                  <c:v>7324</c:v>
                </c:pt>
                <c:pt idx="1">
                  <c:v>7470</c:v>
                </c:pt>
                <c:pt idx="2">
                  <c:v>6979</c:v>
                </c:pt>
                <c:pt idx="3">
                  <c:v>6738.9</c:v>
                </c:pt>
                <c:pt idx="4" formatCode="General">
                  <c:v>6090</c:v>
                </c:pt>
                <c:pt idx="5" formatCode="General">
                  <c:v>5740</c:v>
                </c:pt>
                <c:pt idx="6" formatCode="General">
                  <c:v>5153</c:v>
                </c:pt>
                <c:pt idx="7" formatCode="General">
                  <c:v>4826</c:v>
                </c:pt>
                <c:pt idx="8" formatCode="General">
                  <c:v>4079</c:v>
                </c:pt>
                <c:pt idx="9" formatCode="General">
                  <c:v>4290</c:v>
                </c:pt>
                <c:pt idx="10" formatCode="General">
                  <c:v>4536</c:v>
                </c:pt>
              </c:numCache>
            </c:numRef>
          </c:val>
          <c:smooth val="0"/>
          <c:extLst>
            <c:ext xmlns:c16="http://schemas.microsoft.com/office/drawing/2014/chart" uri="{C3380CC4-5D6E-409C-BE32-E72D297353CC}">
              <c16:uniqueId val="{0000000D-3E8F-4939-8477-F12601A50623}"/>
            </c:ext>
          </c:extLst>
        </c:ser>
        <c:ser>
          <c:idx val="14"/>
          <c:order val="14"/>
          <c:tx>
            <c:strRef>
              <c:f>'Figure 6'!$AC$66</c:f>
              <c:strCache>
                <c:ptCount val="1"/>
                <c:pt idx="0">
                  <c:v>Budget 20</c:v>
                </c:pt>
              </c:strCache>
            </c:strRef>
          </c:tx>
          <c:spPr>
            <a:ln w="19050">
              <a:solidFill>
                <a:sysClr val="window" lastClr="FFFFFF">
                  <a:lumMod val="75000"/>
                </a:sysClr>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6'!$AC$67:$AC$79</c:f>
              <c:numCache>
                <c:formatCode>General</c:formatCode>
                <c:ptCount val="13"/>
                <c:pt idx="5" formatCode="#,##0">
                  <c:v>5798</c:v>
                </c:pt>
                <c:pt idx="6" formatCode="#,##0">
                  <c:v>5075</c:v>
                </c:pt>
                <c:pt idx="7" formatCode="#,##0">
                  <c:v>4665</c:v>
                </c:pt>
                <c:pt idx="8" formatCode="#,##0">
                  <c:v>3803</c:v>
                </c:pt>
                <c:pt idx="9" formatCode="#,##0">
                  <c:v>3939</c:v>
                </c:pt>
                <c:pt idx="10" formatCode="#,##0">
                  <c:v>4065</c:v>
                </c:pt>
                <c:pt idx="11" formatCode="#,##0">
                  <c:v>4074</c:v>
                </c:pt>
              </c:numCache>
            </c:numRef>
          </c:val>
          <c:smooth val="0"/>
          <c:extLst>
            <c:ext xmlns:c16="http://schemas.microsoft.com/office/drawing/2014/chart" uri="{C3380CC4-5D6E-409C-BE32-E72D297353CC}">
              <c16:uniqueId val="{0000000E-3E8F-4939-8477-F12601A50623}"/>
            </c:ext>
          </c:extLst>
        </c:ser>
        <c:ser>
          <c:idx val="15"/>
          <c:order val="15"/>
          <c:tx>
            <c:strRef>
              <c:f>'Figure 6'!$AD$66</c:f>
              <c:strCache>
                <c:ptCount val="1"/>
                <c:pt idx="0">
                  <c:v>SPU 20</c:v>
                </c:pt>
              </c:strCache>
            </c:strRef>
          </c:tx>
          <c:spPr>
            <a:ln>
              <a:solidFill>
                <a:srgbClr val="48AC98"/>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6'!$AD$67:$AD$79</c:f>
              <c:numCache>
                <c:formatCode>#,##0</c:formatCode>
                <c:ptCount val="13"/>
                <c:pt idx="0">
                  <c:v>7324</c:v>
                </c:pt>
                <c:pt idx="1">
                  <c:v>7470</c:v>
                </c:pt>
                <c:pt idx="2">
                  <c:v>6979</c:v>
                </c:pt>
                <c:pt idx="3">
                  <c:v>6738.9</c:v>
                </c:pt>
                <c:pt idx="4" formatCode="General">
                  <c:v>6090</c:v>
                </c:pt>
                <c:pt idx="5">
                  <c:v>5798</c:v>
                </c:pt>
                <c:pt idx="6">
                  <c:v>5045</c:v>
                </c:pt>
                <c:pt idx="7">
                  <c:v>4570</c:v>
                </c:pt>
                <c:pt idx="8">
                  <c:v>3860</c:v>
                </c:pt>
              </c:numCache>
            </c:numRef>
          </c:val>
          <c:smooth val="0"/>
          <c:extLst>
            <c:ext xmlns:c16="http://schemas.microsoft.com/office/drawing/2014/chart" uri="{C3380CC4-5D6E-409C-BE32-E72D297353CC}">
              <c16:uniqueId val="{0000000F-3E8F-4939-8477-F12601A50623}"/>
            </c:ext>
          </c:extLst>
        </c:ser>
        <c:ser>
          <c:idx val="16"/>
          <c:order val="16"/>
          <c:tx>
            <c:strRef>
              <c:f>'Figure 6'!$AE$66</c:f>
              <c:strCache>
                <c:ptCount val="1"/>
              </c:strCache>
            </c:strRef>
          </c:tx>
          <c:spPr>
            <a:ln>
              <a:solidFill>
                <a:srgbClr val="48AC98"/>
              </a:solidFill>
            </a:ln>
          </c:spPr>
          <c:marker>
            <c:symbol val="none"/>
          </c:marker>
          <c:cat>
            <c:numRef>
              <c:f>'Figure 6'!$N$67:$N$79</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6'!$AE$67:$AE$79</c:f>
              <c:numCache>
                <c:formatCode>General</c:formatCode>
                <c:ptCount val="13"/>
                <c:pt idx="8" formatCode="#,##0">
                  <c:v>3860</c:v>
                </c:pt>
                <c:pt idx="9" formatCode="#,##0">
                  <c:v>3992</c:v>
                </c:pt>
                <c:pt idx="10" formatCode="#,##0">
                  <c:v>4012</c:v>
                </c:pt>
                <c:pt idx="11" formatCode="#,##0">
                  <c:v>3826</c:v>
                </c:pt>
                <c:pt idx="12" formatCode="#,##0">
                  <c:v>3214</c:v>
                </c:pt>
              </c:numCache>
            </c:numRef>
          </c:val>
          <c:smooth val="0"/>
          <c:extLst>
            <c:ext xmlns:c16="http://schemas.microsoft.com/office/drawing/2014/chart" uri="{C3380CC4-5D6E-409C-BE32-E72D297353CC}">
              <c16:uniqueId val="{00000010-3E8F-4939-8477-F12601A50623}"/>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sz="900">
                <a:solidFill>
                  <a:schemeClr val="tx1">
                    <a:lumMod val="65000"/>
                    <a:lumOff val="35000"/>
                  </a:schemeClr>
                </a:solidFill>
              </a:defRPr>
            </a:pPr>
            <a:endParaRPr lang="en-US"/>
          </a:p>
        </c:txPr>
        <c:crossAx val="140298112"/>
        <c:crosses val="autoZero"/>
        <c:auto val="1"/>
        <c:lblAlgn val="ctr"/>
        <c:lblOffset val="100"/>
        <c:noMultiLvlLbl val="0"/>
      </c:catAx>
      <c:valAx>
        <c:axId val="140298112"/>
        <c:scaling>
          <c:orientation val="minMax"/>
          <c:min val="300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sz="900">
                <a:solidFill>
                  <a:schemeClr val="tx1">
                    <a:lumMod val="65000"/>
                    <a:lumOff val="35000"/>
                  </a:schemeClr>
                </a:solidFill>
              </a:defRPr>
            </a:pPr>
            <a:endParaRPr lang="en-US"/>
          </a:p>
        </c:txPr>
        <c:crossAx val="140296576"/>
        <c:crosses val="autoZero"/>
        <c:crossBetween val="between"/>
        <c:dispUnits>
          <c:builtInUnit val="thousands"/>
        </c:dispUnits>
      </c:valAx>
    </c:plotArea>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0"/>
          <c:order val="0"/>
          <c:spPr>
            <a:solidFill>
              <a:srgbClr val="4F093C">
                <a:lumMod val="75000"/>
                <a:lumOff val="25000"/>
              </a:srgbClr>
            </a:solidFill>
            <a:ln w="1270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6'!$V$19:$V$23</c:f>
              <c:numCache>
                <c:formatCode>General</c:formatCode>
                <c:ptCount val="5"/>
                <c:pt idx="0">
                  <c:v>2015</c:v>
                </c:pt>
                <c:pt idx="1">
                  <c:v>2016</c:v>
                </c:pt>
                <c:pt idx="2">
                  <c:v>2017</c:v>
                </c:pt>
                <c:pt idx="3">
                  <c:v>2018</c:v>
                </c:pt>
                <c:pt idx="4">
                  <c:v>2019</c:v>
                </c:pt>
              </c:numCache>
            </c:numRef>
          </c:cat>
          <c:val>
            <c:numRef>
              <c:f>'Figure 6'!$W$19:$W$23</c:f>
              <c:numCache>
                <c:formatCode>General</c:formatCode>
                <c:ptCount val="5"/>
                <c:pt idx="0">
                  <c:v>0.7</c:v>
                </c:pt>
                <c:pt idx="1">
                  <c:v>0.5</c:v>
                </c:pt>
                <c:pt idx="2">
                  <c:v>0.2</c:v>
                </c:pt>
                <c:pt idx="3">
                  <c:v>0.6</c:v>
                </c:pt>
                <c:pt idx="4">
                  <c:v>0.4</c:v>
                </c:pt>
              </c:numCache>
            </c:numRef>
          </c:val>
          <c:extLst>
            <c:ext xmlns:c16="http://schemas.microsoft.com/office/drawing/2014/chart" uri="{C3380CC4-5D6E-409C-BE32-E72D297353CC}">
              <c16:uniqueId val="{00000000-500F-4C0E-84CF-163AF6D1D776}"/>
            </c:ext>
          </c:extLst>
        </c:ser>
        <c:dLbls>
          <c:showLegendKey val="0"/>
          <c:showVal val="0"/>
          <c:showCatName val="0"/>
          <c:showSerName val="0"/>
          <c:showPercent val="0"/>
          <c:showBubbleSize val="0"/>
        </c:dLbls>
        <c:gapWidth val="30"/>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62144"/>
        <c:crosses val="autoZero"/>
        <c:auto val="1"/>
        <c:lblAlgn val="ctr"/>
        <c:lblOffset val="100"/>
        <c:noMultiLvlLbl val="0"/>
      </c:catAx>
      <c:valAx>
        <c:axId val="167062144"/>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167060608"/>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E-2"/>
          <c:y val="2.9779038283721599E-2"/>
          <c:w val="0.925474654697931"/>
          <c:h val="0.60028568703793495"/>
        </c:manualLayout>
      </c:layout>
      <c:barChart>
        <c:barDir val="col"/>
        <c:grouping val="clustered"/>
        <c:varyColors val="0"/>
        <c:ser>
          <c:idx val="0"/>
          <c:order val="0"/>
          <c:spPr>
            <a:solidFill>
              <a:srgbClr val="4BACC6"/>
            </a:solidFill>
            <a:ln>
              <a:noFill/>
            </a:ln>
            <a:effectLst/>
          </c:spPr>
          <c:invertIfNegative val="0"/>
          <c:dPt>
            <c:idx val="10"/>
            <c:invertIfNegative val="0"/>
            <c:bubble3D val="0"/>
            <c:extLst>
              <c:ext xmlns:c16="http://schemas.microsoft.com/office/drawing/2014/chart" uri="{C3380CC4-5D6E-409C-BE32-E72D297353CC}">
                <c16:uniqueId val="{00000000-21E8-4DC5-97E2-309957AD3745}"/>
              </c:ext>
            </c:extLst>
          </c:dPt>
          <c:dPt>
            <c:idx val="14"/>
            <c:invertIfNegative val="0"/>
            <c:bubble3D val="0"/>
            <c:extLst>
              <c:ext xmlns:c16="http://schemas.microsoft.com/office/drawing/2014/chart" uri="{C3380CC4-5D6E-409C-BE32-E72D297353CC}">
                <c16:uniqueId val="{00000001-21E8-4DC5-97E2-309957AD3745}"/>
              </c:ext>
            </c:extLst>
          </c:dPt>
          <c:dPt>
            <c:idx val="15"/>
            <c:invertIfNegative val="0"/>
            <c:bubble3D val="0"/>
            <c:extLst>
              <c:ext xmlns:c16="http://schemas.microsoft.com/office/drawing/2014/chart" uri="{C3380CC4-5D6E-409C-BE32-E72D297353CC}">
                <c16:uniqueId val="{00000002-21E8-4DC5-97E2-309957AD3745}"/>
              </c:ext>
            </c:extLst>
          </c:dPt>
          <c:dPt>
            <c:idx val="16"/>
            <c:invertIfNegative val="0"/>
            <c:bubble3D val="0"/>
            <c:extLst>
              <c:ext xmlns:c16="http://schemas.microsoft.com/office/drawing/2014/chart" uri="{C3380CC4-5D6E-409C-BE32-E72D297353CC}">
                <c16:uniqueId val="{00000003-21E8-4DC5-97E2-309957AD3745}"/>
              </c:ext>
            </c:extLst>
          </c:dPt>
          <c:dPt>
            <c:idx val="20"/>
            <c:invertIfNegative val="0"/>
            <c:bubble3D val="0"/>
            <c:spPr>
              <a:solidFill>
                <a:srgbClr val="4F093C">
                  <a:lumMod val="25000"/>
                  <a:lumOff val="75000"/>
                </a:srgbClr>
              </a:solidFill>
              <a:ln>
                <a:noFill/>
              </a:ln>
              <a:effectLst/>
            </c:spPr>
            <c:extLst>
              <c:ext xmlns:c16="http://schemas.microsoft.com/office/drawing/2014/chart" uri="{C3380CC4-5D6E-409C-BE32-E72D297353CC}">
                <c16:uniqueId val="{00000005-21E8-4DC5-97E2-309957AD3745}"/>
              </c:ext>
            </c:extLst>
          </c:dPt>
          <c:dPt>
            <c:idx val="21"/>
            <c:invertIfNegative val="0"/>
            <c:bubble3D val="0"/>
            <c:extLst>
              <c:ext xmlns:c16="http://schemas.microsoft.com/office/drawing/2014/chart" uri="{C3380CC4-5D6E-409C-BE32-E72D297353CC}">
                <c16:uniqueId val="{00000006-21E8-4DC5-97E2-309957AD3745}"/>
              </c:ext>
            </c:extLst>
          </c:dPt>
          <c:dPt>
            <c:idx val="22"/>
            <c:invertIfNegative val="0"/>
            <c:bubble3D val="0"/>
            <c:extLst>
              <c:ext xmlns:c16="http://schemas.microsoft.com/office/drawing/2014/chart" uri="{C3380CC4-5D6E-409C-BE32-E72D297353CC}">
                <c16:uniqueId val="{00000007-21E8-4DC5-97E2-309957AD3745}"/>
              </c:ext>
            </c:extLst>
          </c:dPt>
          <c:dLbls>
            <c:dLbl>
              <c:idx val="13"/>
              <c:spPr>
                <a:noFill/>
                <a:ln>
                  <a:noFill/>
                </a:ln>
                <a:effectLst/>
              </c:spPr>
              <c:txPr>
                <a:bodyPr wrap="square" lIns="38100" tIns="19050" rIns="38100" bIns="19050" anchor="ctr">
                  <a:spAutoFit/>
                </a:bodyPr>
                <a:lstStyle/>
                <a:p>
                  <a:pPr>
                    <a:defRPr sz="9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E8-4DC5-97E2-309957AD3745}"/>
                </c:ext>
              </c:extLst>
            </c:dLbl>
            <c:dLbl>
              <c:idx val="20"/>
              <c:spPr>
                <a:noFill/>
                <a:ln>
                  <a:noFill/>
                </a:ln>
                <a:effectLst/>
              </c:spPr>
              <c:txPr>
                <a:bodyPr wrap="square" lIns="38100" tIns="19050" rIns="38100" bIns="19050" anchor="ctr">
                  <a:spAutoFit/>
                </a:bodyPr>
                <a:lstStyle/>
                <a:p>
                  <a:pPr>
                    <a:defRPr sz="9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E8-4DC5-97E2-309957AD3745}"/>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'Figure 7'!$B$26:$B$52</c:f>
              <c:strCache>
                <c:ptCount val="27"/>
                <c:pt idx="0">
                  <c:v>Korea</c:v>
                </c:pt>
                <c:pt idx="1">
                  <c:v>Czechia</c:v>
                </c:pt>
                <c:pt idx="2">
                  <c:v>Switzerland</c:v>
                </c:pt>
                <c:pt idx="3">
                  <c:v>Canada</c:v>
                </c:pt>
                <c:pt idx="4">
                  <c:v>Turkey</c:v>
                </c:pt>
                <c:pt idx="5">
                  <c:v>Iceland</c:v>
                </c:pt>
                <c:pt idx="6">
                  <c:v>Latvia</c:v>
                </c:pt>
                <c:pt idx="7">
                  <c:v>Poland</c:v>
                </c:pt>
                <c:pt idx="8">
                  <c:v>Netherlands</c:v>
                </c:pt>
                <c:pt idx="9">
                  <c:v>Slovakia</c:v>
                </c:pt>
                <c:pt idx="10">
                  <c:v>Germany</c:v>
                </c:pt>
                <c:pt idx="11">
                  <c:v>Mexico</c:v>
                </c:pt>
                <c:pt idx="12">
                  <c:v>Slovenia</c:v>
                </c:pt>
                <c:pt idx="13">
                  <c:v>Ireland (GDP)</c:v>
                </c:pt>
                <c:pt idx="14">
                  <c:v>Hungary</c:v>
                </c:pt>
                <c:pt idx="15">
                  <c:v>Austria</c:v>
                </c:pt>
                <c:pt idx="16">
                  <c:v>Israel</c:v>
                </c:pt>
                <c:pt idx="17">
                  <c:v>United Kingdom</c:v>
                </c:pt>
                <c:pt idx="18">
                  <c:v>United States</c:v>
                </c:pt>
                <c:pt idx="19">
                  <c:v>Spain</c:v>
                </c:pt>
                <c:pt idx="20">
                  <c:v>Ireland (GNI*)</c:v>
                </c:pt>
                <c:pt idx="21">
                  <c:v>Belgium</c:v>
                </c:pt>
                <c:pt idx="22">
                  <c:v>France</c:v>
                </c:pt>
                <c:pt idx="23">
                  <c:v>Portugal</c:v>
                </c:pt>
                <c:pt idx="24">
                  <c:v>Italy</c:v>
                </c:pt>
                <c:pt idx="25">
                  <c:v>Greece</c:v>
                </c:pt>
                <c:pt idx="26">
                  <c:v>Japan</c:v>
                </c:pt>
              </c:strCache>
            </c:strRef>
          </c:cat>
          <c:val>
            <c:numRef>
              <c:f>'Figure 7'!$C$26:$C$52</c:f>
              <c:numCache>
                <c:formatCode>0.0</c:formatCode>
                <c:ptCount val="27"/>
                <c:pt idx="0">
                  <c:v>10.255800000000001</c:v>
                </c:pt>
                <c:pt idx="1">
                  <c:v>18.874946973587264</c:v>
                </c:pt>
                <c:pt idx="2">
                  <c:v>19.650230000000001</c:v>
                </c:pt>
                <c:pt idx="3">
                  <c:v>25.8611</c:v>
                </c:pt>
                <c:pt idx="4">
                  <c:v>26.501570000000001</c:v>
                </c:pt>
                <c:pt idx="5">
                  <c:v>26.526430000000001</c:v>
                </c:pt>
                <c:pt idx="6">
                  <c:v>28.601100534517215</c:v>
                </c:pt>
                <c:pt idx="7">
                  <c:v>39.254959839645906</c:v>
                </c:pt>
                <c:pt idx="8">
                  <c:v>39.449081576358815</c:v>
                </c:pt>
                <c:pt idx="9">
                  <c:v>39.451445877295818</c:v>
                </c:pt>
                <c:pt idx="10">
                  <c:v>42.147315927574255</c:v>
                </c:pt>
                <c:pt idx="11">
                  <c:v>45.09919</c:v>
                </c:pt>
                <c:pt idx="12">
                  <c:v>46.546308215953644</c:v>
                </c:pt>
                <c:pt idx="13">
                  <c:v>49.542902561711664</c:v>
                </c:pt>
                <c:pt idx="14">
                  <c:v>53.313925677066244</c:v>
                </c:pt>
                <c:pt idx="15">
                  <c:v>53.834280118711028</c:v>
                </c:pt>
                <c:pt idx="16">
                  <c:v>58.232529999999997</c:v>
                </c:pt>
                <c:pt idx="17">
                  <c:v>67.67451069427895</c:v>
                </c:pt>
                <c:pt idx="18">
                  <c:v>84.112620000000007</c:v>
                </c:pt>
                <c:pt idx="19">
                  <c:v>85.01611218222304</c:v>
                </c:pt>
                <c:pt idx="20">
                  <c:v>85.777501142740448</c:v>
                </c:pt>
                <c:pt idx="21">
                  <c:v>91.144701027362743</c:v>
                </c:pt>
                <c:pt idx="22">
                  <c:v>92.261187249248465</c:v>
                </c:pt>
                <c:pt idx="23">
                  <c:v>108.07175563746523</c:v>
                </c:pt>
                <c:pt idx="24">
                  <c:v>123.40938658442599</c:v>
                </c:pt>
                <c:pt idx="25">
                  <c:v>148.75168372395731</c:v>
                </c:pt>
                <c:pt idx="26">
                  <c:v>154.34174999999999</c:v>
                </c:pt>
              </c:numCache>
            </c:numRef>
          </c:val>
          <c:extLst>
            <c:ext xmlns:c16="http://schemas.microsoft.com/office/drawing/2014/chart" uri="{C3380CC4-5D6E-409C-BE32-E72D297353CC}">
              <c16:uniqueId val="{00000009-21E8-4DC5-97E2-309957AD3745}"/>
            </c:ext>
          </c:extLst>
        </c:ser>
        <c:dLbls>
          <c:showLegendKey val="0"/>
          <c:showVal val="0"/>
          <c:showCatName val="0"/>
          <c:showSerName val="0"/>
          <c:showPercent val="0"/>
          <c:showBubbleSize val="0"/>
        </c:dLbls>
        <c:gapWidth val="12"/>
        <c:overlap val="-27"/>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863736944"/>
        <c:crosses val="autoZero"/>
        <c:auto val="1"/>
        <c:lblAlgn val="ctr"/>
        <c:lblOffset val="100"/>
        <c:noMultiLvlLbl val="0"/>
      </c:catAx>
      <c:valAx>
        <c:axId val="863736944"/>
        <c:scaling>
          <c:orientation val="minMax"/>
          <c:max val="160"/>
          <c:min val="0"/>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87685536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580927384076"/>
          <c:y val="5.0032939109702919E-2"/>
          <c:w val="0.78798625990021887"/>
          <c:h val="0.70301999380212488"/>
        </c:manualLayout>
      </c:layout>
      <c:barChart>
        <c:barDir val="col"/>
        <c:grouping val="clustered"/>
        <c:varyColors val="0"/>
        <c:ser>
          <c:idx val="1"/>
          <c:order val="1"/>
          <c:spPr>
            <a:solidFill>
              <a:schemeClr val="tx1">
                <a:lumMod val="50000"/>
                <a:lumOff val="50000"/>
              </a:schemeClr>
            </a:solidFill>
            <a:ln>
              <a:noFill/>
            </a:ln>
            <a:effectLst/>
          </c:spPr>
          <c:invertIfNegative val="0"/>
          <c:dPt>
            <c:idx val="53"/>
            <c:invertIfNegative val="0"/>
            <c:bubble3D val="0"/>
            <c:extLst>
              <c:ext xmlns:c16="http://schemas.microsoft.com/office/drawing/2014/chart" uri="{C3380CC4-5D6E-409C-BE32-E72D297353CC}">
                <c16:uniqueId val="{00000000-5255-419D-AFD7-3AB38D866E1C}"/>
              </c:ext>
            </c:extLst>
          </c:dPt>
          <c:dPt>
            <c:idx val="59"/>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2-5255-419D-AFD7-3AB38D866E1C}"/>
              </c:ext>
            </c:extLst>
          </c:dPt>
          <c:cat>
            <c:numRef>
              <c:f>'Figure 1'!$L$4:$L$212</c:f>
              <c:numCache>
                <c:formatCode>m/d/yyyy</c:formatCode>
                <c:ptCount val="209"/>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numCache>
            </c:numRef>
          </c:cat>
          <c:val>
            <c:numRef>
              <c:f>'Figure 1'!$N$4:$N$212</c:f>
              <c:numCache>
                <c:formatCode>General</c:formatCode>
                <c:ptCount val="209"/>
                <c:pt idx="64">
                  <c:v>100</c:v>
                </c:pt>
                <c:pt idx="79">
                  <c:v>100</c:v>
                </c:pt>
                <c:pt idx="131">
                  <c:v>100</c:v>
                </c:pt>
                <c:pt idx="152">
                  <c:v>100</c:v>
                </c:pt>
                <c:pt idx="173">
                  <c:v>100</c:v>
                </c:pt>
              </c:numCache>
            </c:numRef>
          </c:val>
          <c:extLst>
            <c:ext xmlns:c16="http://schemas.microsoft.com/office/drawing/2014/chart" uri="{C3380CC4-5D6E-409C-BE32-E72D297353CC}">
              <c16:uniqueId val="{00000003-5255-419D-AFD7-3AB38D866E1C}"/>
            </c:ext>
          </c:extLst>
        </c:ser>
        <c:dLbls>
          <c:showLegendKey val="0"/>
          <c:showVal val="0"/>
          <c:showCatName val="0"/>
          <c:showSerName val="0"/>
          <c:showPercent val="0"/>
          <c:showBubbleSize val="0"/>
        </c:dLbls>
        <c:gapWidth val="500"/>
        <c:axId val="963848008"/>
        <c:axId val="963845712"/>
      </c:barChart>
      <c:lineChart>
        <c:grouping val="standard"/>
        <c:varyColors val="0"/>
        <c:ser>
          <c:idx val="0"/>
          <c:order val="0"/>
          <c:spPr>
            <a:ln w="28575" cap="rnd">
              <a:solidFill>
                <a:schemeClr val="accent4"/>
              </a:solidFill>
              <a:round/>
            </a:ln>
            <a:effectLst/>
          </c:spPr>
          <c:marker>
            <c:symbol val="none"/>
          </c:marker>
          <c:cat>
            <c:numRef>
              <c:f>'Figure 1'!$L$4:$L$240</c:f>
              <c:numCache>
                <c:formatCode>m/d/yyyy</c:formatCode>
                <c:ptCount val="237"/>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numCache>
            </c:numRef>
          </c:cat>
          <c:val>
            <c:numRef>
              <c:f>'Figure 1'!$M$4:$M$240</c:f>
              <c:numCache>
                <c:formatCode>0.0</c:formatCode>
                <c:ptCount val="237"/>
                <c:pt idx="0">
                  <c:v>7.4479860623814886</c:v>
                </c:pt>
                <c:pt idx="1">
                  <c:v>7.4479860623814886</c:v>
                </c:pt>
                <c:pt idx="2">
                  <c:v>7.4479860623814886</c:v>
                </c:pt>
                <c:pt idx="3">
                  <c:v>7.4479860623814886</c:v>
                </c:pt>
                <c:pt idx="4">
                  <c:v>7.4479860623814886</c:v>
                </c:pt>
                <c:pt idx="5">
                  <c:v>7.4479860623814886</c:v>
                </c:pt>
                <c:pt idx="6">
                  <c:v>7.4479860623814886</c:v>
                </c:pt>
                <c:pt idx="7">
                  <c:v>7.4479860623814886</c:v>
                </c:pt>
                <c:pt idx="8">
                  <c:v>7.4479860623814886</c:v>
                </c:pt>
                <c:pt idx="9">
                  <c:v>7.4479860623814886</c:v>
                </c:pt>
                <c:pt idx="10">
                  <c:v>7.4479860623814886</c:v>
                </c:pt>
                <c:pt idx="11">
                  <c:v>7.4479860623814886</c:v>
                </c:pt>
                <c:pt idx="12">
                  <c:v>7.4479860623814886</c:v>
                </c:pt>
                <c:pt idx="13">
                  <c:v>7.4479860623814886</c:v>
                </c:pt>
                <c:pt idx="14">
                  <c:v>7.4479860623814886</c:v>
                </c:pt>
                <c:pt idx="15">
                  <c:v>7.4479860623814886</c:v>
                </c:pt>
                <c:pt idx="16">
                  <c:v>7.4479860623814886</c:v>
                </c:pt>
                <c:pt idx="17">
                  <c:v>7.4479860623814886</c:v>
                </c:pt>
                <c:pt idx="18">
                  <c:v>7.4479860623814886</c:v>
                </c:pt>
                <c:pt idx="19">
                  <c:v>7.4479860623814886</c:v>
                </c:pt>
                <c:pt idx="20">
                  <c:v>7.4479860623814886</c:v>
                </c:pt>
                <c:pt idx="21">
                  <c:v>7.4479860623814886</c:v>
                </c:pt>
                <c:pt idx="22">
                  <c:v>7.4479860623814886</c:v>
                </c:pt>
                <c:pt idx="23">
                  <c:v>7.4479860623814886</c:v>
                </c:pt>
                <c:pt idx="24">
                  <c:v>7.2828083573150906</c:v>
                </c:pt>
                <c:pt idx="25">
                  <c:v>6.5173072689261886</c:v>
                </c:pt>
                <c:pt idx="26">
                  <c:v>5.7603386152169804</c:v>
                </c:pt>
                <c:pt idx="27">
                  <c:v>5.011760530377444</c:v>
                </c:pt>
                <c:pt idx="28">
                  <c:v>4.2714342762676836</c:v>
                </c:pt>
                <c:pt idx="29">
                  <c:v>3.539224156696946</c:v>
                </c:pt>
                <c:pt idx="30">
                  <c:v>2.8149974345065658</c:v>
                </c:pt>
                <c:pt idx="31">
                  <c:v>2.2575327822742111</c:v>
                </c:pt>
                <c:pt idx="32">
                  <c:v>2.2575327822742111</c:v>
                </c:pt>
                <c:pt idx="33">
                  <c:v>2.2575327822742111</c:v>
                </c:pt>
                <c:pt idx="34">
                  <c:v>2.2575327822742111</c:v>
                </c:pt>
                <c:pt idx="35">
                  <c:v>2.2575327822742111</c:v>
                </c:pt>
                <c:pt idx="36">
                  <c:v>2.2575327822742111</c:v>
                </c:pt>
                <c:pt idx="37">
                  <c:v>2.2575327822742111</c:v>
                </c:pt>
                <c:pt idx="38">
                  <c:v>2.2575327822742111</c:v>
                </c:pt>
                <c:pt idx="39">
                  <c:v>2.2575327822742111</c:v>
                </c:pt>
                <c:pt idx="40">
                  <c:v>2.2575327822742111</c:v>
                </c:pt>
                <c:pt idx="41">
                  <c:v>2.2575327822742111</c:v>
                </c:pt>
                <c:pt idx="42">
                  <c:v>2.2575327822742111</c:v>
                </c:pt>
                <c:pt idx="43">
                  <c:v>2.2575327822742111</c:v>
                </c:pt>
                <c:pt idx="44">
                  <c:v>2.2575327822742111</c:v>
                </c:pt>
                <c:pt idx="45">
                  <c:v>2.2575327822742111</c:v>
                </c:pt>
                <c:pt idx="46">
                  <c:v>2.2575327822742111</c:v>
                </c:pt>
                <c:pt idx="47">
                  <c:v>2.2575327822742111</c:v>
                </c:pt>
                <c:pt idx="48">
                  <c:v>2.2575327822742111</c:v>
                </c:pt>
                <c:pt idx="49">
                  <c:v>2.2575327822742111</c:v>
                </c:pt>
                <c:pt idx="50">
                  <c:v>2.2575327822742111</c:v>
                </c:pt>
                <c:pt idx="51">
                  <c:v>2.2575327822742111</c:v>
                </c:pt>
                <c:pt idx="52">
                  <c:v>2.2575327822742111</c:v>
                </c:pt>
                <c:pt idx="53">
                  <c:v>4.287639109470831E-2</c:v>
                </c:pt>
                <c:pt idx="54">
                  <c:v>0.42571529049935464</c:v>
                </c:pt>
                <c:pt idx="55">
                  <c:v>1.2138348499938161</c:v>
                </c:pt>
                <c:pt idx="56">
                  <c:v>1.4862872345800469</c:v>
                </c:pt>
                <c:pt idx="57">
                  <c:v>4.6399191683464522</c:v>
                </c:pt>
                <c:pt idx="58">
                  <c:v>10.77838240154631</c:v>
                </c:pt>
                <c:pt idx="59">
                  <c:v>12.319253270746259</c:v>
                </c:pt>
                <c:pt idx="60">
                  <c:v>11.005317648168145</c:v>
                </c:pt>
                <c:pt idx="61">
                  <c:v>10.001361115899314</c:v>
                </c:pt>
                <c:pt idx="62">
                  <c:v>9.2156863934129944</c:v>
                </c:pt>
                <c:pt idx="63">
                  <c:v>8.8968284396687665</c:v>
                </c:pt>
                <c:pt idx="64">
                  <c:v>11.050870219675829</c:v>
                </c:pt>
                <c:pt idx="65">
                  <c:v>10.059349796008206</c:v>
                </c:pt>
                <c:pt idx="66">
                  <c:v>7.9232226861868327</c:v>
                </c:pt>
                <c:pt idx="67">
                  <c:v>6.5636688846259403</c:v>
                </c:pt>
                <c:pt idx="68">
                  <c:v>6.6715211002818791</c:v>
                </c:pt>
                <c:pt idx="69">
                  <c:v>-1.1010730675986906</c:v>
                </c:pt>
                <c:pt idx="70">
                  <c:v>-3.7823487309903498</c:v>
                </c:pt>
                <c:pt idx="71">
                  <c:v>-10.181337496569355</c:v>
                </c:pt>
                <c:pt idx="72">
                  <c:v>-14.827966266665584</c:v>
                </c:pt>
                <c:pt idx="73">
                  <c:v>-17.344855990748897</c:v>
                </c:pt>
                <c:pt idx="74">
                  <c:v>-20.334230063994724</c:v>
                </c:pt>
                <c:pt idx="75">
                  <c:v>-23.677763495419654</c:v>
                </c:pt>
                <c:pt idx="76">
                  <c:v>-18.368335203361241</c:v>
                </c:pt>
                <c:pt idx="77">
                  <c:v>-18.711587595325028</c:v>
                </c:pt>
                <c:pt idx="78">
                  <c:v>-19.162130785976615</c:v>
                </c:pt>
                <c:pt idx="79">
                  <c:v>-18.823829383899167</c:v>
                </c:pt>
                <c:pt idx="80">
                  <c:v>-20.344523231078028</c:v>
                </c:pt>
                <c:pt idx="81">
                  <c:v>-21.195992921065411</c:v>
                </c:pt>
                <c:pt idx="82">
                  <c:v>-22.751342423586507</c:v>
                </c:pt>
                <c:pt idx="83">
                  <c:v>-24.517194843471103</c:v>
                </c:pt>
                <c:pt idx="84">
                  <c:v>-27.296405049890708</c:v>
                </c:pt>
                <c:pt idx="85">
                  <c:v>-29.834580696764164</c:v>
                </c:pt>
                <c:pt idx="86">
                  <c:v>-33.7266987636946</c:v>
                </c:pt>
                <c:pt idx="87">
                  <c:v>-35.786305775888067</c:v>
                </c:pt>
                <c:pt idx="88">
                  <c:v>-36.644411137394961</c:v>
                </c:pt>
                <c:pt idx="89">
                  <c:v>-37.641419194665993</c:v>
                </c:pt>
                <c:pt idx="90">
                  <c:v>-37.775441600904415</c:v>
                </c:pt>
                <c:pt idx="91">
                  <c:v>-36.863196212308161</c:v>
                </c:pt>
                <c:pt idx="92">
                  <c:v>-35.162854352486704</c:v>
                </c:pt>
                <c:pt idx="93">
                  <c:v>-35.912014618369341</c:v>
                </c:pt>
                <c:pt idx="94">
                  <c:v>-35.437416915413394</c:v>
                </c:pt>
                <c:pt idx="95">
                  <c:v>-36.711258311457804</c:v>
                </c:pt>
                <c:pt idx="96">
                  <c:v>-39.343254005090891</c:v>
                </c:pt>
                <c:pt idx="97">
                  <c:v>-39.841729224614831</c:v>
                </c:pt>
                <c:pt idx="98">
                  <c:v>-40.033774600494453</c:v>
                </c:pt>
                <c:pt idx="99">
                  <c:v>-40.917657941445363</c:v>
                </c:pt>
                <c:pt idx="100">
                  <c:v>-39.551512647356923</c:v>
                </c:pt>
                <c:pt idx="101">
                  <c:v>-39.5688379113043</c:v>
                </c:pt>
                <c:pt idx="102">
                  <c:v>-38.191751272272057</c:v>
                </c:pt>
                <c:pt idx="103">
                  <c:v>-35.090355911996937</c:v>
                </c:pt>
                <c:pt idx="104">
                  <c:v>-34.461138160375469</c:v>
                </c:pt>
                <c:pt idx="105">
                  <c:v>-34.20379324539195</c:v>
                </c:pt>
                <c:pt idx="106">
                  <c:v>-33.740131253333843</c:v>
                </c:pt>
                <c:pt idx="107">
                  <c:v>-32.442106091014168</c:v>
                </c:pt>
                <c:pt idx="108">
                  <c:v>-31.757276068666883</c:v>
                </c:pt>
                <c:pt idx="109">
                  <c:v>-31.042747437182854</c:v>
                </c:pt>
                <c:pt idx="110">
                  <c:v>-30.193274803699396</c:v>
                </c:pt>
                <c:pt idx="111">
                  <c:v>-29.177589191009261</c:v>
                </c:pt>
                <c:pt idx="112">
                  <c:v>-28.375812642278504</c:v>
                </c:pt>
                <c:pt idx="113">
                  <c:v>-26.019120791409605</c:v>
                </c:pt>
                <c:pt idx="114">
                  <c:v>-25.125106741242234</c:v>
                </c:pt>
                <c:pt idx="115">
                  <c:v>-24.406128716845231</c:v>
                </c:pt>
                <c:pt idx="116">
                  <c:v>-23.984967860305417</c:v>
                </c:pt>
                <c:pt idx="117">
                  <c:v>-26.465535111427059</c:v>
                </c:pt>
                <c:pt idx="118">
                  <c:v>-25.357271507245244</c:v>
                </c:pt>
                <c:pt idx="119">
                  <c:v>-24.324783329374014</c:v>
                </c:pt>
                <c:pt idx="120">
                  <c:v>-25.568479588706509</c:v>
                </c:pt>
                <c:pt idx="121">
                  <c:v>-25.979631893059889</c:v>
                </c:pt>
                <c:pt idx="122">
                  <c:v>-26.223245800766605</c:v>
                </c:pt>
                <c:pt idx="123">
                  <c:v>-25.903854520195509</c:v>
                </c:pt>
                <c:pt idx="124">
                  <c:v>-22.90475876701403</c:v>
                </c:pt>
                <c:pt idx="125">
                  <c:v>-23.848838683369578</c:v>
                </c:pt>
                <c:pt idx="126">
                  <c:v>-24.867371882741026</c:v>
                </c:pt>
                <c:pt idx="127">
                  <c:v>-25.319728529540058</c:v>
                </c:pt>
                <c:pt idx="128">
                  <c:v>-25.478197473491178</c:v>
                </c:pt>
                <c:pt idx="129">
                  <c:v>-25.273428593960247</c:v>
                </c:pt>
                <c:pt idx="130">
                  <c:v>-25.270216432178131</c:v>
                </c:pt>
                <c:pt idx="131">
                  <c:v>-24.231571111465271</c:v>
                </c:pt>
                <c:pt idx="132">
                  <c:v>-23.439205701872709</c:v>
                </c:pt>
                <c:pt idx="133">
                  <c:v>-22.209503907294334</c:v>
                </c:pt>
                <c:pt idx="134">
                  <c:v>-21.015741267320436</c:v>
                </c:pt>
                <c:pt idx="135">
                  <c:v>-19.323451457242683</c:v>
                </c:pt>
                <c:pt idx="136">
                  <c:v>-17.515041443228753</c:v>
                </c:pt>
                <c:pt idx="137">
                  <c:v>-17.024073786400066</c:v>
                </c:pt>
                <c:pt idx="138">
                  <c:v>-16.518735378949913</c:v>
                </c:pt>
                <c:pt idx="139">
                  <c:v>-15.861856422647818</c:v>
                </c:pt>
                <c:pt idx="140">
                  <c:v>-15.254688446020324</c:v>
                </c:pt>
                <c:pt idx="141">
                  <c:v>-13.534579282819564</c:v>
                </c:pt>
                <c:pt idx="142">
                  <c:v>-11.337879976655557</c:v>
                </c:pt>
                <c:pt idx="143">
                  <c:v>-10.816877956449275</c:v>
                </c:pt>
                <c:pt idx="144">
                  <c:v>-10.305826616961895</c:v>
                </c:pt>
                <c:pt idx="145">
                  <c:v>-12.606853795983071</c:v>
                </c:pt>
                <c:pt idx="146">
                  <c:v>-10.961025116816202</c:v>
                </c:pt>
                <c:pt idx="147">
                  <c:v>-9.396888450769282</c:v>
                </c:pt>
                <c:pt idx="148">
                  <c:v>-8.8755172440665149</c:v>
                </c:pt>
                <c:pt idx="149">
                  <c:v>-9.3513564830689546</c:v>
                </c:pt>
                <c:pt idx="150">
                  <c:v>-8.9651379807004474</c:v>
                </c:pt>
                <c:pt idx="151">
                  <c:v>-8.4067371184701045</c:v>
                </c:pt>
                <c:pt idx="152">
                  <c:v>-4.7687335505730744</c:v>
                </c:pt>
                <c:pt idx="153">
                  <c:v>-5.2683721449641041</c:v>
                </c:pt>
                <c:pt idx="154">
                  <c:v>-5.745616488725787</c:v>
                </c:pt>
                <c:pt idx="155">
                  <c:v>-5.9824032761144394</c:v>
                </c:pt>
                <c:pt idx="156">
                  <c:v>-6.0425078112668587</c:v>
                </c:pt>
                <c:pt idx="157">
                  <c:v>-5.3618260470514088</c:v>
                </c:pt>
                <c:pt idx="158">
                  <c:v>-4.9566968157311209</c:v>
                </c:pt>
                <c:pt idx="159">
                  <c:v>-4.8691122540494973</c:v>
                </c:pt>
                <c:pt idx="160">
                  <c:v>-4.5803630348816</c:v>
                </c:pt>
                <c:pt idx="161">
                  <c:v>-4.0302154208621204</c:v>
                </c:pt>
                <c:pt idx="162">
                  <c:v>-3.72263626307533</c:v>
                </c:pt>
                <c:pt idx="163">
                  <c:v>-3.0136966023018346</c:v>
                </c:pt>
                <c:pt idx="164">
                  <c:v>-2.2608056959097809</c:v>
                </c:pt>
                <c:pt idx="165">
                  <c:v>-2.1907283752630775</c:v>
                </c:pt>
                <c:pt idx="166">
                  <c:v>-2.3016025235386621</c:v>
                </c:pt>
                <c:pt idx="167">
                  <c:v>-1.7286807675390889</c:v>
                </c:pt>
                <c:pt idx="168">
                  <c:v>-2.012834091313934</c:v>
                </c:pt>
                <c:pt idx="169">
                  <c:v>-1.5821264645490913</c:v>
                </c:pt>
                <c:pt idx="170">
                  <c:v>-0.44163914573402963</c:v>
                </c:pt>
                <c:pt idx="171">
                  <c:v>0.15231075234980551</c:v>
                </c:pt>
                <c:pt idx="172">
                  <c:v>1.1023660983038752</c:v>
                </c:pt>
                <c:pt idx="173">
                  <c:v>2.8936236187754503</c:v>
                </c:pt>
                <c:pt idx="174">
                  <c:v>4.3316251012603288</c:v>
                </c:pt>
                <c:pt idx="175">
                  <c:v>4.8539979482379323</c:v>
                </c:pt>
                <c:pt idx="176">
                  <c:v>3.8682788738278617</c:v>
                </c:pt>
                <c:pt idx="177">
                  <c:v>2.4214607576078038</c:v>
                </c:pt>
                <c:pt idx="178">
                  <c:v>1.0118891910662455</c:v>
                </c:pt>
                <c:pt idx="179">
                  <c:v>-0.44308312027779095</c:v>
                </c:pt>
                <c:pt idx="180">
                  <c:v>-2.5386495141654422</c:v>
                </c:pt>
                <c:pt idx="181">
                  <c:v>-4.7107967417896646</c:v>
                </c:pt>
                <c:pt idx="182">
                  <c:v>-5.8853151622137148</c:v>
                </c:pt>
                <c:pt idx="183">
                  <c:v>-6.1497062009129024</c:v>
                </c:pt>
                <c:pt idx="184">
                  <c:v>-6.9179486558167724</c:v>
                </c:pt>
                <c:pt idx="185">
                  <c:v>-7.1705114595722534</c:v>
                </c:pt>
                <c:pt idx="186">
                  <c:v>-7.2449832371009677</c:v>
                </c:pt>
                <c:pt idx="187">
                  <c:v>-7.3143788986016034</c:v>
                </c:pt>
                <c:pt idx="188">
                  <c:v>-8.0284252235601485</c:v>
                </c:pt>
                <c:pt idx="189">
                  <c:v>-7.9812914789118423</c:v>
                </c:pt>
                <c:pt idx="190">
                  <c:v>-8.2421535292176742</c:v>
                </c:pt>
                <c:pt idx="191">
                  <c:v>-7.9510510070676617</c:v>
                </c:pt>
                <c:pt idx="192">
                  <c:v>-7.8462375340639881</c:v>
                </c:pt>
                <c:pt idx="193">
                  <c:v>-7.9832710642180871</c:v>
                </c:pt>
                <c:pt idx="194">
                  <c:v>-8.147204910224545</c:v>
                </c:pt>
                <c:pt idx="195">
                  <c:v>-8.2863796622590513</c:v>
                </c:pt>
                <c:pt idx="196">
                  <c:v>-8.5402711863082175</c:v>
                </c:pt>
                <c:pt idx="197">
                  <c:v>-7.9879828580589987</c:v>
                </c:pt>
                <c:pt idx="198">
                  <c:v>-7.184015968988021</c:v>
                </c:pt>
                <c:pt idx="199">
                  <c:v>-6.5802699523378863</c:v>
                </c:pt>
                <c:pt idx="200">
                  <c:v>-5.9155331544191228</c:v>
                </c:pt>
                <c:pt idx="201">
                  <c:v>-4.9235963558315774</c:v>
                </c:pt>
                <c:pt idx="202">
                  <c:v>-3.9590503507337189</c:v>
                </c:pt>
                <c:pt idx="203">
                  <c:v>-2.9343897467102522</c:v>
                </c:pt>
                <c:pt idx="204">
                  <c:v>-1.7173760250949641</c:v>
                </c:pt>
                <c:pt idx="205">
                  <c:v>-0.34827772059927042</c:v>
                </c:pt>
                <c:pt idx="206">
                  <c:v>1.0978375788383516</c:v>
                </c:pt>
                <c:pt idx="207">
                  <c:v>1.9853791303752217</c:v>
                </c:pt>
                <c:pt idx="208">
                  <c:v>-0.68333057914713891</c:v>
                </c:pt>
                <c:pt idx="209">
                  <c:v>0.78118467283125881</c:v>
                </c:pt>
                <c:pt idx="210">
                  <c:v>1.5091871234534437</c:v>
                </c:pt>
                <c:pt idx="211">
                  <c:v>1.5084087322865258</c:v>
                </c:pt>
                <c:pt idx="212">
                  <c:v>0.54282967285040229</c:v>
                </c:pt>
                <c:pt idx="213">
                  <c:v>-1.0218849144237367</c:v>
                </c:pt>
                <c:pt idx="214">
                  <c:v>-1.4621321086390964</c:v>
                </c:pt>
                <c:pt idx="215">
                  <c:v>1.6633690935980354</c:v>
                </c:pt>
                <c:pt idx="216">
                  <c:v>6.3480720409785363E-2</c:v>
                </c:pt>
                <c:pt idx="217">
                  <c:v>-0.78834738865279519</c:v>
                </c:pt>
                <c:pt idx="218">
                  <c:v>-1.3439385378653697</c:v>
                </c:pt>
                <c:pt idx="219">
                  <c:v>-1.2181442669068758</c:v>
                </c:pt>
                <c:pt idx="220">
                  <c:v>-0.83323410893551397</c:v>
                </c:pt>
                <c:pt idx="221">
                  <c:v>-0.54396801571088815</c:v>
                </c:pt>
                <c:pt idx="222">
                  <c:v>-0.58106058103356872</c:v>
                </c:pt>
                <c:pt idx="223">
                  <c:v>-0.58495575690811563</c:v>
                </c:pt>
                <c:pt idx="224">
                  <c:v>-1.0493046260733934</c:v>
                </c:pt>
                <c:pt idx="225">
                  <c:v>-1.6618169788847013</c:v>
                </c:pt>
                <c:pt idx="226">
                  <c:v>-2.0686367771659064</c:v>
                </c:pt>
                <c:pt idx="227">
                  <c:v>-1.6764837742390171</c:v>
                </c:pt>
                <c:pt idx="228">
                  <c:v>-1.6191303851399681</c:v>
                </c:pt>
                <c:pt idx="229">
                  <c:v>-1.5697463193466064</c:v>
                </c:pt>
                <c:pt idx="230">
                  <c:v>-1.0064553397362346</c:v>
                </c:pt>
                <c:pt idx="231">
                  <c:v>0.1317527648536867</c:v>
                </c:pt>
                <c:pt idx="232">
                  <c:v>1.6335489623751585</c:v>
                </c:pt>
                <c:pt idx="233">
                  <c:v>3.3512110093082157</c:v>
                </c:pt>
                <c:pt idx="234">
                  <c:v>4.4766117955924614</c:v>
                </c:pt>
                <c:pt idx="235">
                  <c:v>5.1524071931082318</c:v>
                </c:pt>
                <c:pt idx="236">
                  <c:v>6.3649100475232245</c:v>
                </c:pt>
              </c:numCache>
            </c:numRef>
          </c:val>
          <c:smooth val="0"/>
          <c:extLst>
            <c:ext xmlns:c16="http://schemas.microsoft.com/office/drawing/2014/chart" uri="{C3380CC4-5D6E-409C-BE32-E72D297353CC}">
              <c16:uniqueId val="{00000004-5255-419D-AFD7-3AB38D866E1C}"/>
            </c:ext>
          </c:extLst>
        </c:ser>
        <c:dLbls>
          <c:showLegendKey val="0"/>
          <c:showVal val="0"/>
          <c:showCatName val="0"/>
          <c:showSerName val="0"/>
          <c:showPercent val="0"/>
          <c:showBubbleSize val="0"/>
        </c:dLbls>
        <c:marker val="1"/>
        <c:smooth val="0"/>
        <c:axId val="959906712"/>
        <c:axId val="959903760"/>
      </c:lineChart>
      <c:dateAx>
        <c:axId val="959906712"/>
        <c:scaling>
          <c:orientation val="minMax"/>
        </c:scaling>
        <c:delete val="0"/>
        <c:axPos val="b"/>
        <c:numFmt formatCode="mmm\-yyyy" sourceLinked="0"/>
        <c:majorTickMark val="out"/>
        <c:minorTickMark val="in"/>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9903760"/>
        <c:crosses val="autoZero"/>
        <c:auto val="1"/>
        <c:lblOffset val="100"/>
        <c:baseTimeUnit val="days"/>
      </c:dateAx>
      <c:valAx>
        <c:axId val="959903760"/>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9906712"/>
        <c:crosses val="autoZero"/>
        <c:crossBetween val="between"/>
      </c:valAx>
      <c:valAx>
        <c:axId val="963845712"/>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bg1"/>
                </a:solidFill>
                <a:latin typeface="+mn-lt"/>
                <a:ea typeface="+mn-ea"/>
                <a:cs typeface="+mn-cs"/>
              </a:defRPr>
            </a:pPr>
            <a:endParaRPr lang="en-US"/>
          </a:p>
        </c:txPr>
        <c:crossAx val="963848008"/>
        <c:crosses val="max"/>
        <c:crossBetween val="between"/>
      </c:valAx>
      <c:dateAx>
        <c:axId val="963848008"/>
        <c:scaling>
          <c:orientation val="minMax"/>
        </c:scaling>
        <c:delete val="1"/>
        <c:axPos val="b"/>
        <c:numFmt formatCode="m/d/yyyy" sourceLinked="1"/>
        <c:majorTickMark val="out"/>
        <c:minorTickMark val="none"/>
        <c:tickLblPos val="nextTo"/>
        <c:crossAx val="963845712"/>
        <c:crosses val="autoZero"/>
        <c:auto val="1"/>
        <c:lblOffset val="100"/>
        <c:baseTimeUnit val="day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0143766136971E-2"/>
          <c:y val="4.5213654530121362E-2"/>
          <c:w val="0.9307791177265633"/>
          <c:h val="0.84005804362230052"/>
        </c:manualLayout>
      </c:layout>
      <c:lineChart>
        <c:grouping val="standard"/>
        <c:varyColors val="0"/>
        <c:ser>
          <c:idx val="2"/>
          <c:order val="0"/>
          <c:tx>
            <c:strRef>
              <c:f>'Figure 8'!$B$4</c:f>
              <c:strCache>
                <c:ptCount val="1"/>
                <c:pt idx="0">
                  <c:v>Total Revenue (excl. CT)</c:v>
                </c:pt>
              </c:strCache>
            </c:strRef>
          </c:tx>
          <c:spPr>
            <a:ln w="25400">
              <a:solidFill>
                <a:schemeClr val="accent3">
                  <a:lumMod val="50000"/>
                  <a:lumOff val="50000"/>
                </a:schemeClr>
              </a:solidFill>
            </a:ln>
          </c:spPr>
          <c:marker>
            <c:symbol val="none"/>
          </c:marker>
          <c:cat>
            <c:numRef>
              <c:f>'Figure 8'!$A$5:$A$96</c:f>
              <c:numCache>
                <c:formatCode>mmm\-yy</c:formatCode>
                <c:ptCount val="9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numCache>
            </c:numRef>
          </c:cat>
          <c:val>
            <c:numRef>
              <c:f>'Figure 8'!$B$5:$B$96</c:f>
              <c:numCache>
                <c:formatCode>#,##0</c:formatCode>
                <c:ptCount val="92"/>
                <c:pt idx="0">
                  <c:v>3439.6659421501799</c:v>
                </c:pt>
                <c:pt idx="1">
                  <c:v>3617.7495915600398</c:v>
                </c:pt>
                <c:pt idx="2">
                  <c:v>3573.1259317921099</c:v>
                </c:pt>
                <c:pt idx="3">
                  <c:v>4079.2874036018702</c:v>
                </c:pt>
                <c:pt idx="4">
                  <c:v>4827.1956195822904</c:v>
                </c:pt>
                <c:pt idx="5">
                  <c:v>4217.2660201240396</c:v>
                </c:pt>
                <c:pt idx="6">
                  <c:v>4045.8832511550099</c:v>
                </c:pt>
                <c:pt idx="7">
                  <c:v>3889.0422621656799</c:v>
                </c:pt>
                <c:pt idx="8">
                  <c:v>4266.5298183506802</c:v>
                </c:pt>
                <c:pt idx="9">
                  <c:v>4020.4900871146901</c:v>
                </c:pt>
                <c:pt idx="10">
                  <c:v>3686.0536397505002</c:v>
                </c:pt>
                <c:pt idx="11">
                  <c:v>4162.55280462872</c:v>
                </c:pt>
                <c:pt idx="12">
                  <c:v>3012.7531287053498</c:v>
                </c:pt>
                <c:pt idx="13">
                  <c:v>4691.4805371585098</c:v>
                </c:pt>
                <c:pt idx="14">
                  <c:v>4442.0053237009097</c:v>
                </c:pt>
                <c:pt idx="15">
                  <c:v>4318.9378896001599</c:v>
                </c:pt>
                <c:pt idx="16">
                  <c:v>4134.9354970678196</c:v>
                </c:pt>
                <c:pt idx="17">
                  <c:v>4437.15114835445</c:v>
                </c:pt>
                <c:pt idx="18">
                  <c:v>4346.5660999852898</c:v>
                </c:pt>
                <c:pt idx="19">
                  <c:v>4533.4537794861599</c:v>
                </c:pt>
                <c:pt idx="20">
                  <c:v>4338.5707884306403</c:v>
                </c:pt>
                <c:pt idx="21">
                  <c:v>4775.7752791004996</c:v>
                </c:pt>
                <c:pt idx="22">
                  <c:v>4260.14537692265</c:v>
                </c:pt>
                <c:pt idx="23">
                  <c:v>4134.4156111266602</c:v>
                </c:pt>
                <c:pt idx="24">
                  <c:v>4283.3827359571796</c:v>
                </c:pt>
                <c:pt idx="25">
                  <c:v>4289.9722745238196</c:v>
                </c:pt>
                <c:pt idx="26">
                  <c:v>4337.3516001708904</c:v>
                </c:pt>
                <c:pt idx="27">
                  <c:v>4280.4912437822804</c:v>
                </c:pt>
                <c:pt idx="28">
                  <c:v>4586.5822189723904</c:v>
                </c:pt>
                <c:pt idx="29">
                  <c:v>4331.7665493694803</c:v>
                </c:pt>
                <c:pt idx="30">
                  <c:v>4356.6344459461498</c:v>
                </c:pt>
                <c:pt idx="31">
                  <c:v>4599.1460638328499</c:v>
                </c:pt>
                <c:pt idx="32">
                  <c:v>4550.6307999026503</c:v>
                </c:pt>
                <c:pt idx="33">
                  <c:v>4454.2029287698597</c:v>
                </c:pt>
                <c:pt idx="34">
                  <c:v>4437.1243526141798</c:v>
                </c:pt>
                <c:pt idx="35">
                  <c:v>4874.8384817667402</c:v>
                </c:pt>
                <c:pt idx="36">
                  <c:v>4341.4297821336504</c:v>
                </c:pt>
                <c:pt idx="37">
                  <c:v>4618.35651885886</c:v>
                </c:pt>
                <c:pt idx="38">
                  <c:v>4402.6281594727698</c:v>
                </c:pt>
                <c:pt idx="39">
                  <c:v>4953.64007943054</c:v>
                </c:pt>
                <c:pt idx="40">
                  <c:v>4626.9493804726499</c:v>
                </c:pt>
                <c:pt idx="41">
                  <c:v>4599.5618713967096</c:v>
                </c:pt>
                <c:pt idx="42">
                  <c:v>4464.13799352572</c:v>
                </c:pt>
                <c:pt idx="43">
                  <c:v>4631.5095636425203</c:v>
                </c:pt>
                <c:pt idx="44">
                  <c:v>4200.1765573866296</c:v>
                </c:pt>
                <c:pt idx="45">
                  <c:v>4555.61143167301</c:v>
                </c:pt>
                <c:pt idx="46">
                  <c:v>4940.9323735154603</c:v>
                </c:pt>
                <c:pt idx="47">
                  <c:v>4897.42090666902</c:v>
                </c:pt>
                <c:pt idx="48">
                  <c:v>4619.1856062629504</c:v>
                </c:pt>
                <c:pt idx="49">
                  <c:v>4517.9437812880496</c:v>
                </c:pt>
                <c:pt idx="50">
                  <c:v>4877.4523757453499</c:v>
                </c:pt>
                <c:pt idx="51">
                  <c:v>4675.3157694681504</c:v>
                </c:pt>
                <c:pt idx="52">
                  <c:v>4879.4763146770301</c:v>
                </c:pt>
                <c:pt idx="53">
                  <c:v>4595.83078544207</c:v>
                </c:pt>
                <c:pt idx="54">
                  <c:v>4829.7079412569201</c:v>
                </c:pt>
                <c:pt idx="55">
                  <c:v>4593.5475056851901</c:v>
                </c:pt>
                <c:pt idx="56">
                  <c:v>4750.5515464310902</c:v>
                </c:pt>
                <c:pt idx="57">
                  <c:v>4967.93998470103</c:v>
                </c:pt>
                <c:pt idx="58">
                  <c:v>5698.3218038875602</c:v>
                </c:pt>
                <c:pt idx="59">
                  <c:v>4347.24039345862</c:v>
                </c:pt>
                <c:pt idx="60">
                  <c:v>5045.5027919554695</c:v>
                </c:pt>
                <c:pt idx="61">
                  <c:v>4692.1379292361999</c:v>
                </c:pt>
                <c:pt idx="62">
                  <c:v>4963.1023753273803</c:v>
                </c:pt>
                <c:pt idx="63">
                  <c:v>4958.7814344178696</c:v>
                </c:pt>
                <c:pt idx="64">
                  <c:v>4793.1139971566299</c:v>
                </c:pt>
                <c:pt idx="65">
                  <c:v>4966.9442247576399</c:v>
                </c:pt>
                <c:pt idx="66">
                  <c:v>5152.2521249730098</c:v>
                </c:pt>
                <c:pt idx="67">
                  <c:v>4985.4535484856797</c:v>
                </c:pt>
                <c:pt idx="68">
                  <c:v>4953.7270684606201</c:v>
                </c:pt>
                <c:pt idx="69">
                  <c:v>5091.0173867144103</c:v>
                </c:pt>
                <c:pt idx="70">
                  <c:v>5874.4806102213597</c:v>
                </c:pt>
                <c:pt idx="71">
                  <c:v>5127.0606860735397</c:v>
                </c:pt>
                <c:pt idx="72">
                  <c:v>5757.2014653402202</c:v>
                </c:pt>
                <c:pt idx="73">
                  <c:v>4434.6013464707703</c:v>
                </c:pt>
                <c:pt idx="74">
                  <c:v>5547.9867342856196</c:v>
                </c:pt>
                <c:pt idx="75">
                  <c:v>5207.0046450817099</c:v>
                </c:pt>
                <c:pt idx="76">
                  <c:v>5362.0321101666996</c:v>
                </c:pt>
                <c:pt idx="77">
                  <c:v>5196.8777273167798</c:v>
                </c:pt>
                <c:pt idx="78">
                  <c:v>5639.4297823966199</c:v>
                </c:pt>
                <c:pt idx="79">
                  <c:v>5183.5517102262702</c:v>
                </c:pt>
                <c:pt idx="80">
                  <c:v>5692.0510052924001</c:v>
                </c:pt>
                <c:pt idx="81">
                  <c:v>5182.5616400788804</c:v>
                </c:pt>
                <c:pt idx="82">
                  <c:v>6493.3594852842398</c:v>
                </c:pt>
                <c:pt idx="83">
                  <c:v>5359.9957395797501</c:v>
                </c:pt>
                <c:pt idx="84">
                  <c:v>5956.65349261753</c:v>
                </c:pt>
                <c:pt idx="85">
                  <c:v>5292.1494241965302</c:v>
                </c:pt>
                <c:pt idx="86">
                  <c:v>4481.7997628176599</c:v>
                </c:pt>
                <c:pt idx="87">
                  <c:v>4728.3394971139596</c:v>
                </c:pt>
                <c:pt idx="88">
                  <c:v>3190.0161033910099</c:v>
                </c:pt>
                <c:pt idx="89">
                  <c:v>5049.89201344309</c:v>
                </c:pt>
                <c:pt idx="90">
                  <c:v>4583.5059487785502</c:v>
                </c:pt>
                <c:pt idx="91">
                  <c:v>5187.7598358470796</c:v>
                </c:pt>
              </c:numCache>
            </c:numRef>
          </c:val>
          <c:smooth val="0"/>
          <c:extLst>
            <c:ext xmlns:c16="http://schemas.microsoft.com/office/drawing/2014/chart" uri="{C3380CC4-5D6E-409C-BE32-E72D297353CC}">
              <c16:uniqueId val="{00000000-7569-49F7-BEA3-9DFECCBADB13}"/>
            </c:ext>
          </c:extLst>
        </c:ser>
        <c:ser>
          <c:idx val="0"/>
          <c:order val="1"/>
          <c:spPr>
            <a:ln w="25400">
              <a:solidFill>
                <a:schemeClr val="accent2">
                  <a:lumMod val="75000"/>
                </a:schemeClr>
              </a:solidFill>
            </a:ln>
          </c:spPr>
          <c:marker>
            <c:symbol val="none"/>
          </c:marker>
          <c:val>
            <c:numRef>
              <c:f>'Figure 8'!$C$5:$C$96</c:f>
              <c:numCache>
                <c:formatCode>#,##0</c:formatCode>
                <c:ptCount val="92"/>
                <c:pt idx="0">
                  <c:v>4899.1521775103402</c:v>
                </c:pt>
                <c:pt idx="1">
                  <c:v>4890.7586877805998</c:v>
                </c:pt>
                <c:pt idx="2">
                  <c:v>5760.3098665263296</c:v>
                </c:pt>
                <c:pt idx="3">
                  <c:v>4483.8787703868502</c:v>
                </c:pt>
                <c:pt idx="4">
                  <c:v>4875.3019956133003</c:v>
                </c:pt>
                <c:pt idx="5">
                  <c:v>4754.54537893837</c:v>
                </c:pt>
                <c:pt idx="6">
                  <c:v>4563.0508915959799</c:v>
                </c:pt>
                <c:pt idx="7">
                  <c:v>4919.3835922813896</c:v>
                </c:pt>
                <c:pt idx="8">
                  <c:v>4659.7903729275304</c:v>
                </c:pt>
                <c:pt idx="9">
                  <c:v>4798.8303615056702</c:v>
                </c:pt>
                <c:pt idx="10">
                  <c:v>4632.5501036016203</c:v>
                </c:pt>
                <c:pt idx="11">
                  <c:v>4457.5867574889198</c:v>
                </c:pt>
                <c:pt idx="12">
                  <c:v>5025.4740515908497</c:v>
                </c:pt>
                <c:pt idx="13">
                  <c:v>4755.4674803305697</c:v>
                </c:pt>
                <c:pt idx="14">
                  <c:v>4443.6999153611596</c:v>
                </c:pt>
                <c:pt idx="15">
                  <c:v>4694.4297296253499</c:v>
                </c:pt>
                <c:pt idx="16">
                  <c:v>4718.5332035735501</c:v>
                </c:pt>
                <c:pt idx="17">
                  <c:v>4830.94548643082</c:v>
                </c:pt>
                <c:pt idx="18">
                  <c:v>4824.4405048791205</c:v>
                </c:pt>
                <c:pt idx="19">
                  <c:v>4658.3205702001496</c:v>
                </c:pt>
                <c:pt idx="20">
                  <c:v>4542.4277495413999</c:v>
                </c:pt>
                <c:pt idx="21">
                  <c:v>5072.72700247579</c:v>
                </c:pt>
                <c:pt idx="22">
                  <c:v>4314.3695743935295</c:v>
                </c:pt>
                <c:pt idx="23">
                  <c:v>4281.7615688918804</c:v>
                </c:pt>
                <c:pt idx="24">
                  <c:v>4973.2690840302203</c:v>
                </c:pt>
                <c:pt idx="25">
                  <c:v>4715.9731415118304</c:v>
                </c:pt>
                <c:pt idx="26">
                  <c:v>4503.37839869041</c:v>
                </c:pt>
                <c:pt idx="27">
                  <c:v>4841.5208398321702</c:v>
                </c:pt>
                <c:pt idx="28">
                  <c:v>4567.8208848192098</c:v>
                </c:pt>
                <c:pt idx="29">
                  <c:v>4611.7684939071396</c:v>
                </c:pt>
                <c:pt idx="30">
                  <c:v>4940.8728226483699</c:v>
                </c:pt>
                <c:pt idx="31">
                  <c:v>4409.6004917052596</c:v>
                </c:pt>
                <c:pt idx="32">
                  <c:v>4625.7129340392503</c:v>
                </c:pt>
                <c:pt idx="33">
                  <c:v>4834.6536119243701</c:v>
                </c:pt>
                <c:pt idx="34">
                  <c:v>4647.1150330017499</c:v>
                </c:pt>
                <c:pt idx="35">
                  <c:v>5288.22187437105</c:v>
                </c:pt>
                <c:pt idx="36">
                  <c:v>4502.9354721056397</c:v>
                </c:pt>
                <c:pt idx="37">
                  <c:v>4661.9261185842397</c:v>
                </c:pt>
                <c:pt idx="38">
                  <c:v>4825.2047854393404</c:v>
                </c:pt>
                <c:pt idx="39">
                  <c:v>4741.7442401059097</c:v>
                </c:pt>
                <c:pt idx="40">
                  <c:v>4487.4124632119501</c:v>
                </c:pt>
                <c:pt idx="41">
                  <c:v>5318.5162654117403</c:v>
                </c:pt>
                <c:pt idx="42">
                  <c:v>4766.7671922047102</c:v>
                </c:pt>
                <c:pt idx="43">
                  <c:v>4635.7591967906901</c:v>
                </c:pt>
                <c:pt idx="44">
                  <c:v>4917.0028370626596</c:v>
                </c:pt>
                <c:pt idx="45">
                  <c:v>4667.69508815464</c:v>
                </c:pt>
                <c:pt idx="46">
                  <c:v>4894.6669033302996</c:v>
                </c:pt>
                <c:pt idx="47">
                  <c:v>5918.8080002844199</c:v>
                </c:pt>
                <c:pt idx="48">
                  <c:v>4802.6545477745103</c:v>
                </c:pt>
                <c:pt idx="49">
                  <c:v>4692.6489639970296</c:v>
                </c:pt>
                <c:pt idx="50">
                  <c:v>5186.6603631387998</c:v>
                </c:pt>
                <c:pt idx="51">
                  <c:v>4620.7781633434097</c:v>
                </c:pt>
                <c:pt idx="52">
                  <c:v>4920.8252357679503</c:v>
                </c:pt>
                <c:pt idx="53">
                  <c:v>5790.9304577899802</c:v>
                </c:pt>
                <c:pt idx="54">
                  <c:v>4881.5440586118802</c:v>
                </c:pt>
                <c:pt idx="55">
                  <c:v>4976.0185863164397</c:v>
                </c:pt>
                <c:pt idx="56">
                  <c:v>5136.18038048982</c:v>
                </c:pt>
                <c:pt idx="57">
                  <c:v>4844.0236260533302</c:v>
                </c:pt>
                <c:pt idx="58">
                  <c:v>5365.46055847139</c:v>
                </c:pt>
                <c:pt idx="59">
                  <c:v>5688.3142866411699</c:v>
                </c:pt>
                <c:pt idx="60">
                  <c:v>5072.2399034281398</c:v>
                </c:pt>
                <c:pt idx="61">
                  <c:v>5192.1240728062303</c:v>
                </c:pt>
                <c:pt idx="62">
                  <c:v>5200.3153903662896</c:v>
                </c:pt>
                <c:pt idx="63">
                  <c:v>5624.3933384767297</c:v>
                </c:pt>
                <c:pt idx="64">
                  <c:v>5131.7244726334902</c:v>
                </c:pt>
                <c:pt idx="65">
                  <c:v>6163.3781703657496</c:v>
                </c:pt>
                <c:pt idx="66">
                  <c:v>5172.2345837023204</c:v>
                </c:pt>
                <c:pt idx="67">
                  <c:v>5588.0032891167002</c:v>
                </c:pt>
                <c:pt idx="68">
                  <c:v>5509.7213845694596</c:v>
                </c:pt>
                <c:pt idx="69">
                  <c:v>5409.0881869906198</c:v>
                </c:pt>
                <c:pt idx="70">
                  <c:v>6196.6892650744003</c:v>
                </c:pt>
                <c:pt idx="71">
                  <c:v>5762.77901730138</c:v>
                </c:pt>
                <c:pt idx="72">
                  <c:v>5524.6995212545899</c:v>
                </c:pt>
                <c:pt idx="73">
                  <c:v>5618.6822782474201</c:v>
                </c:pt>
                <c:pt idx="74">
                  <c:v>5590.5559086035601</c:v>
                </c:pt>
                <c:pt idx="75">
                  <c:v>5689.7236454923204</c:v>
                </c:pt>
                <c:pt idx="76">
                  <c:v>6095.8061528445496</c:v>
                </c:pt>
                <c:pt idx="77">
                  <c:v>5632.1667580618296</c:v>
                </c:pt>
                <c:pt idx="78">
                  <c:v>5700.3222177633097</c:v>
                </c:pt>
                <c:pt idx="79">
                  <c:v>5965.1486088293404</c:v>
                </c:pt>
                <c:pt idx="80">
                  <c:v>5938.2934457049696</c:v>
                </c:pt>
                <c:pt idx="81">
                  <c:v>6025.3353262738101</c:v>
                </c:pt>
                <c:pt idx="82">
                  <c:v>6185.7614326918001</c:v>
                </c:pt>
                <c:pt idx="83">
                  <c:v>6326.9669745217998</c:v>
                </c:pt>
                <c:pt idx="84">
                  <c:v>6114.2998805176903</c:v>
                </c:pt>
                <c:pt idx="85">
                  <c:v>5345.27894150266</c:v>
                </c:pt>
                <c:pt idx="86">
                  <c:v>7052.7912140233602</c:v>
                </c:pt>
                <c:pt idx="87">
                  <c:v>8168.0195319070299</c:v>
                </c:pt>
                <c:pt idx="88">
                  <c:v>7321.7935761831905</c:v>
                </c:pt>
                <c:pt idx="89">
                  <c:v>7350.0923482886801</c:v>
                </c:pt>
                <c:pt idx="90">
                  <c:v>7822.52846098797</c:v>
                </c:pt>
                <c:pt idx="91">
                  <c:v>6575.1888992712302</c:v>
                </c:pt>
              </c:numCache>
            </c:numRef>
          </c:val>
          <c:smooth val="0"/>
          <c:extLst>
            <c:ext xmlns:c16="http://schemas.microsoft.com/office/drawing/2014/chart" uri="{C3380CC4-5D6E-409C-BE32-E72D297353CC}">
              <c16:uniqueId val="{00000002-7569-49F7-BEA3-9DFECCBADB13}"/>
            </c:ext>
          </c:extLst>
        </c:ser>
        <c:dLbls>
          <c:showLegendKey val="0"/>
          <c:showVal val="0"/>
          <c:showCatName val="0"/>
          <c:showSerName val="0"/>
          <c:showPercent val="0"/>
          <c:showBubbleSize val="0"/>
        </c:dLbls>
        <c:smooth val="0"/>
        <c:axId val="178141824"/>
        <c:axId val="178143616"/>
      </c:lineChart>
      <c:dateAx>
        <c:axId val="178141824"/>
        <c:scaling>
          <c:orientation val="minMax"/>
        </c:scaling>
        <c:delete val="0"/>
        <c:axPos val="b"/>
        <c:numFmt formatCode="mmm\-yy" sourceLinked="1"/>
        <c:majorTickMark val="out"/>
        <c:minorTickMark val="none"/>
        <c:tickLblPos val="low"/>
        <c:txPr>
          <a:bodyPr rot="0" vert="horz"/>
          <a:lstStyle/>
          <a:p>
            <a:pPr>
              <a:defRPr>
                <a:solidFill>
                  <a:schemeClr val="tx1">
                    <a:lumMod val="65000"/>
                    <a:lumOff val="35000"/>
                  </a:schemeClr>
                </a:solidFill>
                <a:latin typeface="+mn-lt"/>
              </a:defRPr>
            </a:pPr>
            <a:endParaRPr lang="en-US"/>
          </a:p>
        </c:txPr>
        <c:crossAx val="178143616"/>
        <c:crosses val="autoZero"/>
        <c:auto val="0"/>
        <c:lblOffset val="100"/>
        <c:baseTimeUnit val="months"/>
        <c:majorUnit val="6"/>
        <c:majorTimeUnit val="months"/>
        <c:minorUnit val="1"/>
        <c:minorTimeUnit val="months"/>
      </c:dateAx>
      <c:valAx>
        <c:axId val="178143616"/>
        <c:scaling>
          <c:orientation val="minMax"/>
          <c:max val="9000"/>
          <c:min val="2000"/>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178141824"/>
        <c:crosses val="autoZero"/>
        <c:crossBetween val="between"/>
      </c:valAx>
      <c:spPr>
        <a:ln w="25400">
          <a:noFill/>
        </a:ln>
      </c:spPr>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32378170693717E-2"/>
          <c:y val="2.0641224725052993E-2"/>
          <c:w val="0.95449213116549403"/>
          <c:h val="0.80098306134112274"/>
        </c:manualLayout>
      </c:layout>
      <c:barChart>
        <c:barDir val="col"/>
        <c:grouping val="stacked"/>
        <c:varyColors val="0"/>
        <c:ser>
          <c:idx val="0"/>
          <c:order val="0"/>
          <c:spPr>
            <a:solidFill>
              <a:schemeClr val="accent4"/>
            </a:solidFill>
            <a:ln>
              <a:noFill/>
            </a:ln>
            <a:effectLst/>
          </c:spPr>
          <c:invertIfNegative val="0"/>
          <c:dPt>
            <c:idx val="0"/>
            <c:invertIfNegative val="0"/>
            <c:bubble3D val="0"/>
            <c:spPr>
              <a:solidFill>
                <a:schemeClr val="accent4"/>
              </a:solidFill>
              <a:ln>
                <a:solidFill>
                  <a:schemeClr val="bg1">
                    <a:lumMod val="65000"/>
                  </a:schemeClr>
                </a:solidFill>
              </a:ln>
              <a:effectLst/>
            </c:spPr>
            <c:extLst>
              <c:ext xmlns:c16="http://schemas.microsoft.com/office/drawing/2014/chart" uri="{C3380CC4-5D6E-409C-BE32-E72D297353CC}">
                <c16:uniqueId val="{00000026-2CA4-4520-9FF2-5C146BA892A6}"/>
              </c:ext>
            </c:extLst>
          </c:dPt>
          <c:dPt>
            <c:idx val="1"/>
            <c:invertIfNegative val="0"/>
            <c:bubble3D val="0"/>
            <c:spPr>
              <a:noFill/>
              <a:ln>
                <a:noFill/>
              </a:ln>
              <a:effectLst/>
            </c:spPr>
            <c:extLst>
              <c:ext xmlns:c16="http://schemas.microsoft.com/office/drawing/2014/chart" uri="{C3380CC4-5D6E-409C-BE32-E72D297353CC}">
                <c16:uniqueId val="{00000023-2CA4-4520-9FF2-5C146BA892A6}"/>
              </c:ext>
            </c:extLst>
          </c:dPt>
          <c:dPt>
            <c:idx val="2"/>
            <c:invertIfNegative val="0"/>
            <c:bubble3D val="0"/>
            <c:spPr>
              <a:noFill/>
              <a:ln>
                <a:noFill/>
              </a:ln>
              <a:effectLst/>
            </c:spPr>
            <c:extLst>
              <c:ext xmlns:c16="http://schemas.microsoft.com/office/drawing/2014/chart" uri="{C3380CC4-5D6E-409C-BE32-E72D297353CC}">
                <c16:uniqueId val="{00000024-2CA4-4520-9FF2-5C146BA892A6}"/>
              </c:ext>
            </c:extLst>
          </c:dPt>
          <c:dPt>
            <c:idx val="3"/>
            <c:invertIfNegative val="0"/>
            <c:bubble3D val="0"/>
            <c:spPr>
              <a:noFill/>
              <a:ln>
                <a:noFill/>
              </a:ln>
              <a:effectLst/>
            </c:spPr>
            <c:extLst>
              <c:ext xmlns:c16="http://schemas.microsoft.com/office/drawing/2014/chart" uri="{C3380CC4-5D6E-409C-BE32-E72D297353CC}">
                <c16:uniqueId val="{00000028-2CA4-4520-9FF2-5C146BA892A6}"/>
              </c:ext>
            </c:extLst>
          </c:dPt>
          <c:dPt>
            <c:idx val="5"/>
            <c:invertIfNegative val="0"/>
            <c:bubble3D val="0"/>
            <c:spPr>
              <a:solidFill>
                <a:schemeClr val="accent4"/>
              </a:solidFill>
              <a:ln>
                <a:solidFill>
                  <a:schemeClr val="bg1">
                    <a:lumMod val="65000"/>
                  </a:schemeClr>
                </a:solidFill>
              </a:ln>
              <a:effectLst/>
            </c:spPr>
            <c:extLst>
              <c:ext xmlns:c16="http://schemas.microsoft.com/office/drawing/2014/chart" uri="{C3380CC4-5D6E-409C-BE32-E72D297353CC}">
                <c16:uniqueId val="{00000027-2CA4-4520-9FF2-5C146BA892A6}"/>
              </c:ext>
            </c:extLst>
          </c:dPt>
          <c:dLbls>
            <c:dLbl>
              <c:idx val="1"/>
              <c:delete val="1"/>
              <c:extLst>
                <c:ext xmlns:c15="http://schemas.microsoft.com/office/drawing/2012/chart" uri="{CE6537A1-D6FC-4f65-9D91-7224C49458BB}"/>
                <c:ext xmlns:c16="http://schemas.microsoft.com/office/drawing/2014/chart" uri="{C3380CC4-5D6E-409C-BE32-E72D297353CC}">
                  <c16:uniqueId val="{00000023-2CA4-4520-9FF2-5C146BA892A6}"/>
                </c:ext>
              </c:extLst>
            </c:dLbl>
            <c:dLbl>
              <c:idx val="2"/>
              <c:delete val="1"/>
              <c:extLst>
                <c:ext xmlns:c15="http://schemas.microsoft.com/office/drawing/2012/chart" uri="{CE6537A1-D6FC-4f65-9D91-7224C49458BB}"/>
                <c:ext xmlns:c16="http://schemas.microsoft.com/office/drawing/2014/chart" uri="{C3380CC4-5D6E-409C-BE32-E72D297353CC}">
                  <c16:uniqueId val="{00000024-2CA4-4520-9FF2-5C146BA892A6}"/>
                </c:ext>
              </c:extLst>
            </c:dLbl>
            <c:dLbl>
              <c:idx val="3"/>
              <c:delete val="1"/>
              <c:extLst>
                <c:ext xmlns:c15="http://schemas.microsoft.com/office/drawing/2012/chart" uri="{CE6537A1-D6FC-4f65-9D91-7224C49458BB}"/>
                <c:ext xmlns:c16="http://schemas.microsoft.com/office/drawing/2014/chart" uri="{C3380CC4-5D6E-409C-BE32-E72D297353CC}">
                  <c16:uniqueId val="{00000028-2CA4-4520-9FF2-5C146BA892A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9'!$B$27:$B$32</c:f>
              <c:strCache>
                <c:ptCount val="6"/>
                <c:pt idx="0">
                  <c:v>SPU 2020 deficit </c:v>
                </c:pt>
                <c:pt idx="1">
                  <c:v>Revenue upside</c:v>
                </c:pt>
                <c:pt idx="2">
                  <c:v>Additional spending*</c:v>
                </c:pt>
                <c:pt idx="3">
                  <c:v>New policy measures</c:v>
                </c:pt>
                <c:pt idx="5">
                  <c:v>Revised deficit</c:v>
                </c:pt>
              </c:strCache>
            </c:strRef>
          </c:cat>
          <c:val>
            <c:numRef>
              <c:f>'Figure 9'!$C$27:$C$32</c:f>
              <c:numCache>
                <c:formatCode>General</c:formatCode>
                <c:ptCount val="6"/>
                <c:pt idx="0">
                  <c:v>-23.1</c:v>
                </c:pt>
                <c:pt idx="1">
                  <c:v>-20.900000000000002</c:v>
                </c:pt>
                <c:pt idx="2">
                  <c:v>-20.9</c:v>
                </c:pt>
                <c:pt idx="3">
                  <c:v>-23.97</c:v>
                </c:pt>
                <c:pt idx="5">
                  <c:v>-30.2</c:v>
                </c:pt>
              </c:numCache>
            </c:numRef>
          </c:val>
          <c:extLst>
            <c:ext xmlns:c16="http://schemas.microsoft.com/office/drawing/2014/chart" uri="{C3380CC4-5D6E-409C-BE32-E72D297353CC}">
              <c16:uniqueId val="{00000000-2CA4-4520-9FF2-5C146BA892A6}"/>
            </c:ext>
          </c:extLst>
        </c:ser>
        <c:ser>
          <c:idx val="1"/>
          <c:order val="1"/>
          <c:spPr>
            <a:solidFill>
              <a:schemeClr val="accent4"/>
            </a:solidFill>
            <a:ln>
              <a:noFill/>
            </a:ln>
            <a:effectLst/>
          </c:spPr>
          <c:invertIfNegative val="0"/>
          <c:dPt>
            <c:idx val="0"/>
            <c:invertIfNegative val="0"/>
            <c:bubble3D val="0"/>
            <c:spPr>
              <a:solidFill>
                <a:schemeClr val="accent4"/>
              </a:solidFill>
              <a:ln>
                <a:solidFill>
                  <a:schemeClr val="tx1">
                    <a:lumMod val="50000"/>
                    <a:lumOff val="50000"/>
                  </a:schemeClr>
                </a:solidFill>
              </a:ln>
              <a:effectLst/>
            </c:spPr>
            <c:extLst>
              <c:ext xmlns:c16="http://schemas.microsoft.com/office/drawing/2014/chart" uri="{C3380CC4-5D6E-409C-BE32-E72D297353CC}">
                <c16:uniqueId val="{00000002-2CA4-4520-9FF2-5C146BA892A6}"/>
              </c:ext>
            </c:extLst>
          </c:dPt>
          <c:dPt>
            <c:idx val="1"/>
            <c:invertIfNegative val="0"/>
            <c:bubble3D val="0"/>
            <c:spPr>
              <a:noFill/>
              <a:ln>
                <a:noFill/>
              </a:ln>
              <a:effectLst/>
            </c:spPr>
            <c:extLst>
              <c:ext xmlns:c16="http://schemas.microsoft.com/office/drawing/2014/chart" uri="{C3380CC4-5D6E-409C-BE32-E72D297353CC}">
                <c16:uniqueId val="{00000004-2CA4-4520-9FF2-5C146BA892A6}"/>
              </c:ext>
            </c:extLst>
          </c:dPt>
          <c:dPt>
            <c:idx val="2"/>
            <c:invertIfNegative val="0"/>
            <c:bubble3D val="0"/>
            <c:spPr>
              <a:noFill/>
              <a:ln>
                <a:noFill/>
              </a:ln>
              <a:effectLst/>
            </c:spPr>
            <c:extLst>
              <c:ext xmlns:c16="http://schemas.microsoft.com/office/drawing/2014/chart" uri="{C3380CC4-5D6E-409C-BE32-E72D297353CC}">
                <c16:uniqueId val="{00000006-2CA4-4520-9FF2-5C146BA892A6}"/>
              </c:ext>
            </c:extLst>
          </c:dPt>
          <c:dPt>
            <c:idx val="3"/>
            <c:invertIfNegative val="0"/>
            <c:bubble3D val="0"/>
            <c:spPr>
              <a:noFill/>
              <a:ln>
                <a:noFill/>
              </a:ln>
              <a:effectLst/>
            </c:spPr>
            <c:extLst>
              <c:ext xmlns:c16="http://schemas.microsoft.com/office/drawing/2014/chart" uri="{C3380CC4-5D6E-409C-BE32-E72D297353CC}">
                <c16:uniqueId val="{00000008-2CA4-4520-9FF2-5C146BA892A6}"/>
              </c:ext>
            </c:extLst>
          </c:dPt>
          <c:dPt>
            <c:idx val="4"/>
            <c:invertIfNegative val="0"/>
            <c:bubble3D val="0"/>
            <c:spPr>
              <a:solidFill>
                <a:schemeClr val="accent4"/>
              </a:solidFill>
              <a:ln>
                <a:solidFill>
                  <a:schemeClr val="tx1">
                    <a:lumMod val="50000"/>
                    <a:lumOff val="50000"/>
                  </a:schemeClr>
                </a:solidFill>
              </a:ln>
              <a:effectLst/>
            </c:spPr>
            <c:extLst>
              <c:ext xmlns:c16="http://schemas.microsoft.com/office/drawing/2014/chart" uri="{C3380CC4-5D6E-409C-BE32-E72D297353CC}">
                <c16:uniqueId val="{0000000A-2CA4-4520-9FF2-5C146BA892A6}"/>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4-4520-9FF2-5C146BA892A6}"/>
                </c:ext>
              </c:extLst>
            </c:dLbl>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A4-4520-9FF2-5C146BA892A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9'!$B$27:$B$32</c:f>
              <c:strCache>
                <c:ptCount val="6"/>
                <c:pt idx="0">
                  <c:v>SPU 2020 deficit </c:v>
                </c:pt>
                <c:pt idx="1">
                  <c:v>Revenue upside</c:v>
                </c:pt>
                <c:pt idx="2">
                  <c:v>Additional spending*</c:v>
                </c:pt>
                <c:pt idx="3">
                  <c:v>New policy measures</c:v>
                </c:pt>
                <c:pt idx="5">
                  <c:v>Revised deficit</c:v>
                </c:pt>
              </c:strCache>
            </c:strRef>
          </c:cat>
          <c:val>
            <c:numRef>
              <c:f>'Figure 9'!$D$27:$D$32</c:f>
              <c:numCache>
                <c:formatCode>General</c:formatCode>
                <c:ptCount val="6"/>
              </c:numCache>
            </c:numRef>
          </c:val>
          <c:extLst>
            <c:ext xmlns:c16="http://schemas.microsoft.com/office/drawing/2014/chart" uri="{C3380CC4-5D6E-409C-BE32-E72D297353CC}">
              <c16:uniqueId val="{0000000C-2CA4-4520-9FF2-5C146BA892A6}"/>
            </c:ext>
          </c:extLst>
        </c:ser>
        <c:ser>
          <c:idx val="2"/>
          <c:order val="2"/>
          <c:spPr>
            <a:solidFill>
              <a:schemeClr val="accent3">
                <a:lumMod val="25000"/>
                <a:lumOff val="75000"/>
              </a:schemeClr>
            </a:solidFill>
            <a:ln>
              <a:solidFill>
                <a:schemeClr val="bg1">
                  <a:lumMod val="65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9'!$E$27:$E$32</c:f>
              <c:numCache>
                <c:formatCode>General</c:formatCode>
                <c:ptCount val="6"/>
                <c:pt idx="1">
                  <c:v>-2.2000000000000002</c:v>
                </c:pt>
                <c:pt idx="3">
                  <c:v>-0.55000000000000004</c:v>
                </c:pt>
              </c:numCache>
            </c:numRef>
          </c:val>
          <c:extLst>
            <c:ext xmlns:c16="http://schemas.microsoft.com/office/drawing/2014/chart" uri="{C3380CC4-5D6E-409C-BE32-E72D297353CC}">
              <c16:uniqueId val="{0000000D-2CA4-4520-9FF2-5C146BA892A6}"/>
            </c:ext>
          </c:extLst>
        </c:ser>
        <c:ser>
          <c:idx val="3"/>
          <c:order val="3"/>
          <c:spPr>
            <a:solidFill>
              <a:schemeClr val="accent3">
                <a:lumMod val="25000"/>
                <a:lumOff val="75000"/>
              </a:schemeClr>
            </a:solidFill>
            <a:ln>
              <a:solidFill>
                <a:schemeClr val="tx1">
                  <a:lumMod val="50000"/>
                  <a:lumOff val="50000"/>
                </a:schemeClr>
              </a:solidFill>
            </a:ln>
            <a:effectLst/>
          </c:spPr>
          <c:invertIfNegative val="0"/>
          <c:dPt>
            <c:idx val="2"/>
            <c:invertIfNegative val="0"/>
            <c:bubble3D val="0"/>
            <c:spPr>
              <a:solidFill>
                <a:schemeClr val="accent3">
                  <a:lumMod val="25000"/>
                  <a:lumOff val="75000"/>
                </a:schemeClr>
              </a:solidFill>
              <a:ln>
                <a:solidFill>
                  <a:schemeClr val="tx1">
                    <a:lumMod val="50000"/>
                    <a:lumOff val="50000"/>
                  </a:schemeClr>
                </a:solidFill>
              </a:ln>
              <a:effectLst/>
            </c:spPr>
            <c:extLst>
              <c:ext xmlns:c16="http://schemas.microsoft.com/office/drawing/2014/chart" uri="{C3380CC4-5D6E-409C-BE32-E72D297353CC}">
                <c16:uniqueId val="{0000000F-2CA4-4520-9FF2-5C146BA892A6}"/>
              </c:ext>
            </c:extLst>
          </c:dPt>
          <c:dPt>
            <c:idx val="3"/>
            <c:invertIfNegative val="0"/>
            <c:bubble3D val="0"/>
            <c:spPr>
              <a:solidFill>
                <a:schemeClr val="accent3">
                  <a:lumMod val="25000"/>
                  <a:lumOff val="75000"/>
                </a:schemeClr>
              </a:solidFill>
              <a:ln>
                <a:solidFill>
                  <a:schemeClr val="tx1">
                    <a:lumMod val="50000"/>
                    <a:lumOff val="50000"/>
                  </a:schemeClr>
                </a:solidFill>
              </a:ln>
              <a:effectLst/>
            </c:spPr>
            <c:extLst>
              <c:ext xmlns:c16="http://schemas.microsoft.com/office/drawing/2014/chart" uri="{C3380CC4-5D6E-409C-BE32-E72D297353CC}">
                <c16:uniqueId val="{00000011-2CA4-4520-9FF2-5C146BA892A6}"/>
              </c:ext>
            </c:extLst>
          </c:dPt>
          <c:cat>
            <c:strRef>
              <c:f>'Figure 9'!$B$27:$B$32</c:f>
              <c:strCache>
                <c:ptCount val="6"/>
                <c:pt idx="0">
                  <c:v>SPU 2020 deficit </c:v>
                </c:pt>
                <c:pt idx="1">
                  <c:v>Revenue upside</c:v>
                </c:pt>
                <c:pt idx="2">
                  <c:v>Additional spending*</c:v>
                </c:pt>
                <c:pt idx="3">
                  <c:v>New policy measures</c:v>
                </c:pt>
                <c:pt idx="5">
                  <c:v>Revised deficit</c:v>
                </c:pt>
              </c:strCache>
            </c:strRef>
          </c:cat>
          <c:val>
            <c:numRef>
              <c:f>'Figure 9'!$F$27:$F$32</c:f>
              <c:numCache>
                <c:formatCode>General</c:formatCode>
                <c:ptCount val="6"/>
                <c:pt idx="3">
                  <c:v>-0.36620000000000003</c:v>
                </c:pt>
              </c:numCache>
            </c:numRef>
          </c:val>
          <c:extLst>
            <c:ext xmlns:c16="http://schemas.microsoft.com/office/drawing/2014/chart" uri="{C3380CC4-5D6E-409C-BE32-E72D297353CC}">
              <c16:uniqueId val="{00000013-2CA4-4520-9FF2-5C146BA892A6}"/>
            </c:ext>
          </c:extLst>
        </c:ser>
        <c:ser>
          <c:idx val="4"/>
          <c:order val="4"/>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9'!$G$27:$G$32</c:f>
              <c:numCache>
                <c:formatCode>General</c:formatCode>
                <c:ptCount val="6"/>
                <c:pt idx="3">
                  <c:v>-0.4</c:v>
                </c:pt>
              </c:numCache>
            </c:numRef>
          </c:val>
          <c:extLst>
            <c:ext xmlns:c16="http://schemas.microsoft.com/office/drawing/2014/chart" uri="{C3380CC4-5D6E-409C-BE32-E72D297353CC}">
              <c16:uniqueId val="{00000015-2CA4-4520-9FF2-5C146BA892A6}"/>
            </c:ext>
          </c:extLst>
        </c:ser>
        <c:ser>
          <c:idx val="5"/>
          <c:order val="5"/>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9'!$H$27:$H$32</c:f>
              <c:numCache>
                <c:formatCode>General</c:formatCode>
                <c:ptCount val="6"/>
              </c:numCache>
            </c:numRef>
          </c:val>
          <c:extLst>
            <c:ext xmlns:c16="http://schemas.microsoft.com/office/drawing/2014/chart" uri="{C3380CC4-5D6E-409C-BE32-E72D297353CC}">
              <c16:uniqueId val="{00000017-2CA4-4520-9FF2-5C146BA892A6}"/>
            </c:ext>
          </c:extLst>
        </c:ser>
        <c:ser>
          <c:idx val="6"/>
          <c:order val="6"/>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9'!$I$27:$I$32</c:f>
              <c:numCache>
                <c:formatCode>General</c:formatCode>
                <c:ptCount val="6"/>
                <c:pt idx="2">
                  <c:v>-1.0900000000000001</c:v>
                </c:pt>
              </c:numCache>
            </c:numRef>
          </c:val>
          <c:extLst>
            <c:ext xmlns:c16="http://schemas.microsoft.com/office/drawing/2014/chart" uri="{C3380CC4-5D6E-409C-BE32-E72D297353CC}">
              <c16:uniqueId val="{00000018-2CA4-4520-9FF2-5C146BA892A6}"/>
            </c:ext>
          </c:extLst>
        </c:ser>
        <c:ser>
          <c:idx val="7"/>
          <c:order val="7"/>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9'!$J$27:$J$32</c:f>
              <c:numCache>
                <c:formatCode>General</c:formatCode>
                <c:ptCount val="6"/>
                <c:pt idx="2">
                  <c:v>-1.98</c:v>
                </c:pt>
              </c:numCache>
            </c:numRef>
          </c:val>
          <c:extLst>
            <c:ext xmlns:c16="http://schemas.microsoft.com/office/drawing/2014/chart" uri="{C3380CC4-5D6E-409C-BE32-E72D297353CC}">
              <c16:uniqueId val="{0000001A-2CA4-4520-9FF2-5C146BA892A6}"/>
            </c:ext>
          </c:extLst>
        </c:ser>
        <c:ser>
          <c:idx val="8"/>
          <c:order val="8"/>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9'!$K$27:$K$32</c:f>
              <c:numCache>
                <c:formatCode>General</c:formatCode>
                <c:ptCount val="6"/>
                <c:pt idx="3">
                  <c:v>-0.4</c:v>
                </c:pt>
              </c:numCache>
            </c:numRef>
          </c:val>
          <c:extLst>
            <c:ext xmlns:c16="http://schemas.microsoft.com/office/drawing/2014/chart" uri="{C3380CC4-5D6E-409C-BE32-E72D297353CC}">
              <c16:uniqueId val="{0000001D-2CA4-4520-9FF2-5C146BA892A6}"/>
            </c:ext>
          </c:extLst>
        </c:ser>
        <c:ser>
          <c:idx val="9"/>
          <c:order val="9"/>
          <c:spPr>
            <a:solidFill>
              <a:schemeClr val="accent3">
                <a:lumMod val="25000"/>
                <a:lumOff val="75000"/>
              </a:schemeClr>
            </a:solidFill>
            <a:ln>
              <a:solidFill>
                <a:schemeClr val="tx1">
                  <a:lumMod val="50000"/>
                  <a:lumOff val="50000"/>
                </a:schemeClr>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9'!$L$27:$L$32</c:f>
              <c:numCache>
                <c:formatCode>General</c:formatCode>
                <c:ptCount val="6"/>
                <c:pt idx="3">
                  <c:v>-1.5</c:v>
                </c:pt>
              </c:numCache>
            </c:numRef>
          </c:val>
          <c:extLst>
            <c:ext xmlns:c16="http://schemas.microsoft.com/office/drawing/2014/chart" uri="{C3380CC4-5D6E-409C-BE32-E72D297353CC}">
              <c16:uniqueId val="{00000020-2CA4-4520-9FF2-5C146BA892A6}"/>
            </c:ext>
          </c:extLst>
        </c:ser>
        <c:ser>
          <c:idx val="10"/>
          <c:order val="10"/>
          <c:spPr>
            <a:solidFill>
              <a:schemeClr val="accent3">
                <a:lumMod val="25000"/>
                <a:lumOff val="75000"/>
              </a:schemeClr>
            </a:solidFill>
            <a:ln>
              <a:solidFill>
                <a:srgbClr val="7F7F7F"/>
              </a:solidFill>
            </a:ln>
            <a:effectLst/>
          </c:spPr>
          <c:invertIfNegative val="0"/>
          <c:cat>
            <c:strRef>
              <c:f>'Figure 9'!$B$27:$B$32</c:f>
              <c:strCache>
                <c:ptCount val="6"/>
                <c:pt idx="0">
                  <c:v>SPU 2020 deficit </c:v>
                </c:pt>
                <c:pt idx="1">
                  <c:v>Revenue upside</c:v>
                </c:pt>
                <c:pt idx="2">
                  <c:v>Additional spending*</c:v>
                </c:pt>
                <c:pt idx="3">
                  <c:v>New policy measures</c:v>
                </c:pt>
                <c:pt idx="5">
                  <c:v>Revised deficit</c:v>
                </c:pt>
              </c:strCache>
            </c:strRef>
          </c:cat>
          <c:val>
            <c:numRef>
              <c:f>'Figure 9'!$M$27:$M$32</c:f>
              <c:numCache>
                <c:formatCode>General</c:formatCode>
                <c:ptCount val="6"/>
                <c:pt idx="3">
                  <c:v>-3.4</c:v>
                </c:pt>
              </c:numCache>
            </c:numRef>
          </c:val>
          <c:extLst>
            <c:ext xmlns:c16="http://schemas.microsoft.com/office/drawing/2014/chart" uri="{C3380CC4-5D6E-409C-BE32-E72D297353CC}">
              <c16:uniqueId val="{00000022-2CA4-4520-9FF2-5C146BA892A6}"/>
            </c:ext>
          </c:extLst>
        </c:ser>
        <c:dLbls>
          <c:showLegendKey val="0"/>
          <c:showVal val="0"/>
          <c:showCatName val="0"/>
          <c:showSerName val="0"/>
          <c:showPercent val="0"/>
          <c:showBubbleSize val="0"/>
        </c:dLbls>
        <c:gapWidth val="36"/>
        <c:overlap val="100"/>
        <c:axId val="787018544"/>
        <c:axId val="787019528"/>
      </c:barChart>
      <c:catAx>
        <c:axId val="787018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87019528"/>
        <c:crosses val="autoZero"/>
        <c:auto val="1"/>
        <c:lblAlgn val="ctr"/>
        <c:lblOffset val="100"/>
        <c:noMultiLvlLbl val="0"/>
      </c:catAx>
      <c:valAx>
        <c:axId val="787019528"/>
        <c:scaling>
          <c:orientation val="minMax"/>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8701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95304664179671"/>
          <c:y val="3.0096227009897898E-2"/>
          <c:w val="0.52697602855777748"/>
          <c:h val="0.78692308011261625"/>
        </c:manualLayout>
      </c:layout>
      <c:barChart>
        <c:barDir val="col"/>
        <c:grouping val="stacked"/>
        <c:varyColors val="0"/>
        <c:ser>
          <c:idx val="0"/>
          <c:order val="0"/>
          <c:tx>
            <c:v>IT</c:v>
          </c:tx>
          <c:spPr>
            <a:solidFill>
              <a:schemeClr val="accent2">
                <a:lumMod val="50000"/>
              </a:schemeClr>
            </a:solidFill>
            <a:ln>
              <a:noFill/>
            </a:ln>
            <a:effectLst/>
          </c:spPr>
          <c:invertIfNegative val="0"/>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10'!$B$28:$B$35</c:f>
              <c:numCache>
                <c:formatCode>General</c:formatCode>
                <c:ptCount val="8"/>
                <c:pt idx="0">
                  <c:v>315</c:v>
                </c:pt>
                <c:pt idx="1">
                  <c:v>506</c:v>
                </c:pt>
                <c:pt idx="2">
                  <c:v>670</c:v>
                </c:pt>
                <c:pt idx="3">
                  <c:v>555</c:v>
                </c:pt>
                <c:pt idx="4">
                  <c:v>418</c:v>
                </c:pt>
                <c:pt idx="5">
                  <c:v>50</c:v>
                </c:pt>
                <c:pt idx="6">
                  <c:v>-88</c:v>
                </c:pt>
                <c:pt idx="7">
                  <c:v>-194</c:v>
                </c:pt>
              </c:numCache>
            </c:numRef>
          </c:val>
          <c:extLst>
            <c:ext xmlns:c16="http://schemas.microsoft.com/office/drawing/2014/chart" uri="{C3380CC4-5D6E-409C-BE32-E72D297353CC}">
              <c16:uniqueId val="{00000000-7189-4EA9-8A62-C17B2414C378}"/>
            </c:ext>
          </c:extLst>
        </c:ser>
        <c:ser>
          <c:idx val="1"/>
          <c:order val="1"/>
          <c:tx>
            <c:v>VAT</c:v>
          </c:tx>
          <c:spPr>
            <a:solidFill>
              <a:schemeClr val="accent2">
                <a:lumMod val="60000"/>
                <a:lumOff val="40000"/>
              </a:schemeClr>
            </a:solidFill>
            <a:ln>
              <a:noFill/>
            </a:ln>
            <a:effectLst/>
          </c:spPr>
          <c:invertIfNegative val="0"/>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10'!$C$28:$C$35</c:f>
              <c:numCache>
                <c:formatCode>General</c:formatCode>
                <c:ptCount val="8"/>
                <c:pt idx="0">
                  <c:v>-28</c:v>
                </c:pt>
                <c:pt idx="1">
                  <c:v>155</c:v>
                </c:pt>
                <c:pt idx="2">
                  <c:v>-849</c:v>
                </c:pt>
                <c:pt idx="3">
                  <c:v>-768</c:v>
                </c:pt>
                <c:pt idx="4">
                  <c:v>-1588</c:v>
                </c:pt>
                <c:pt idx="5">
                  <c:v>-1525</c:v>
                </c:pt>
                <c:pt idx="6">
                  <c:v>-2217</c:v>
                </c:pt>
                <c:pt idx="7">
                  <c:v>-2107</c:v>
                </c:pt>
              </c:numCache>
            </c:numRef>
          </c:val>
          <c:extLst>
            <c:ext xmlns:c16="http://schemas.microsoft.com/office/drawing/2014/chart" uri="{C3380CC4-5D6E-409C-BE32-E72D297353CC}">
              <c16:uniqueId val="{00000001-7189-4EA9-8A62-C17B2414C378}"/>
            </c:ext>
          </c:extLst>
        </c:ser>
        <c:ser>
          <c:idx val="2"/>
          <c:order val="2"/>
          <c:tx>
            <c:v>Excise</c:v>
          </c:tx>
          <c:spPr>
            <a:solidFill>
              <a:schemeClr val="accent3"/>
            </a:solidFill>
            <a:ln>
              <a:noFill/>
            </a:ln>
            <a:effectLst/>
          </c:spPr>
          <c:invertIfNegative val="0"/>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10'!$D$28:$D$35</c:f>
              <c:numCache>
                <c:formatCode>General</c:formatCode>
                <c:ptCount val="8"/>
                <c:pt idx="0">
                  <c:v>48</c:v>
                </c:pt>
                <c:pt idx="1">
                  <c:v>27</c:v>
                </c:pt>
                <c:pt idx="2">
                  <c:v>-92</c:v>
                </c:pt>
                <c:pt idx="3">
                  <c:v>-375</c:v>
                </c:pt>
                <c:pt idx="4">
                  <c:v>-550</c:v>
                </c:pt>
                <c:pt idx="5">
                  <c:v>-697</c:v>
                </c:pt>
                <c:pt idx="6">
                  <c:v>-604</c:v>
                </c:pt>
                <c:pt idx="7">
                  <c:v>-579</c:v>
                </c:pt>
              </c:numCache>
            </c:numRef>
          </c:val>
          <c:extLst>
            <c:ext xmlns:c16="http://schemas.microsoft.com/office/drawing/2014/chart" uri="{C3380CC4-5D6E-409C-BE32-E72D297353CC}">
              <c16:uniqueId val="{00000002-7189-4EA9-8A62-C17B2414C378}"/>
            </c:ext>
          </c:extLst>
        </c:ser>
        <c:ser>
          <c:idx val="3"/>
          <c:order val="3"/>
          <c:tx>
            <c:v>CT</c:v>
          </c:tx>
          <c:spPr>
            <a:solidFill>
              <a:schemeClr val="accent3">
                <a:lumMod val="50000"/>
                <a:lumOff val="50000"/>
              </a:schemeClr>
            </a:solidFill>
            <a:ln>
              <a:noFill/>
            </a:ln>
            <a:effectLst/>
          </c:spPr>
          <c:invertIfNegative val="0"/>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10'!$E$28:$E$35</c:f>
              <c:numCache>
                <c:formatCode>General</c:formatCode>
                <c:ptCount val="8"/>
                <c:pt idx="0">
                  <c:v>218</c:v>
                </c:pt>
                <c:pt idx="1">
                  <c:v>413</c:v>
                </c:pt>
                <c:pt idx="2">
                  <c:v>346</c:v>
                </c:pt>
                <c:pt idx="3">
                  <c:v>435</c:v>
                </c:pt>
                <c:pt idx="4">
                  <c:v>1659</c:v>
                </c:pt>
                <c:pt idx="5">
                  <c:v>1721</c:v>
                </c:pt>
                <c:pt idx="6">
                  <c:v>1449</c:v>
                </c:pt>
                <c:pt idx="7">
                  <c:v>1550</c:v>
                </c:pt>
              </c:numCache>
            </c:numRef>
          </c:val>
          <c:extLst>
            <c:ext xmlns:c16="http://schemas.microsoft.com/office/drawing/2014/chart" uri="{C3380CC4-5D6E-409C-BE32-E72D297353CC}">
              <c16:uniqueId val="{00000003-7189-4EA9-8A62-C17B2414C378}"/>
            </c:ext>
          </c:extLst>
        </c:ser>
        <c:ser>
          <c:idx val="5"/>
          <c:order val="5"/>
          <c:tx>
            <c:v>PRSI</c:v>
          </c:tx>
          <c:spPr>
            <a:solidFill>
              <a:srgbClr val="48ACC2"/>
            </a:solidFill>
            <a:ln>
              <a:noFill/>
            </a:ln>
            <a:effectLst/>
          </c:spPr>
          <c:invertIfNegative val="0"/>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10'!$F$28:$F$35</c:f>
              <c:numCache>
                <c:formatCode>General</c:formatCode>
                <c:ptCount val="8"/>
                <c:pt idx="0">
                  <c:v>106</c:v>
                </c:pt>
                <c:pt idx="1">
                  <c:v>105</c:v>
                </c:pt>
                <c:pt idx="2">
                  <c:v>92</c:v>
                </c:pt>
                <c:pt idx="3">
                  <c:v>-43</c:v>
                </c:pt>
                <c:pt idx="4">
                  <c:v>-193</c:v>
                </c:pt>
                <c:pt idx="5">
                  <c:v>-378</c:v>
                </c:pt>
                <c:pt idx="6">
                  <c:v>-716</c:v>
                </c:pt>
                <c:pt idx="7">
                  <c:v>-686</c:v>
                </c:pt>
              </c:numCache>
            </c:numRef>
          </c:val>
          <c:extLst>
            <c:ext xmlns:c16="http://schemas.microsoft.com/office/drawing/2014/chart" uri="{C3380CC4-5D6E-409C-BE32-E72D297353CC}">
              <c16:uniqueId val="{00000004-7189-4EA9-8A62-C17B2414C378}"/>
            </c:ext>
          </c:extLst>
        </c:ser>
        <c:dLbls>
          <c:showLegendKey val="0"/>
          <c:showVal val="0"/>
          <c:showCatName val="0"/>
          <c:showSerName val="0"/>
          <c:showPercent val="0"/>
          <c:showBubbleSize val="0"/>
        </c:dLbls>
        <c:gapWidth val="29"/>
        <c:overlap val="100"/>
        <c:axId val="458257232"/>
        <c:axId val="214958815"/>
      </c:barChart>
      <c:lineChart>
        <c:grouping val="standard"/>
        <c:varyColors val="0"/>
        <c:ser>
          <c:idx val="4"/>
          <c:order val="4"/>
          <c:tx>
            <c:v>Total</c:v>
          </c:tx>
          <c:spPr>
            <a:ln w="28575" cap="rnd">
              <a:solidFill>
                <a:srgbClr val="000000"/>
              </a:solidFill>
              <a:round/>
            </a:ln>
            <a:effectLst/>
          </c:spPr>
          <c:marker>
            <c:symbol val="none"/>
          </c:marker>
          <c:cat>
            <c:numRef>
              <c:f>'Figure 10'!$A$28:$A$35</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'Figure 10'!$G$28:$G$35</c:f>
              <c:numCache>
                <c:formatCode>General</c:formatCode>
                <c:ptCount val="8"/>
                <c:pt idx="0">
                  <c:v>659</c:v>
                </c:pt>
                <c:pt idx="1">
                  <c:v>1206</c:v>
                </c:pt>
                <c:pt idx="2">
                  <c:v>167</c:v>
                </c:pt>
                <c:pt idx="3">
                  <c:v>-196</c:v>
                </c:pt>
                <c:pt idx="4">
                  <c:v>-254</c:v>
                </c:pt>
                <c:pt idx="5">
                  <c:v>-829</c:v>
                </c:pt>
                <c:pt idx="6">
                  <c:v>-2176</c:v>
                </c:pt>
                <c:pt idx="7">
                  <c:v>-2016</c:v>
                </c:pt>
              </c:numCache>
            </c:numRef>
          </c:val>
          <c:smooth val="0"/>
          <c:extLst>
            <c:ext xmlns:c16="http://schemas.microsoft.com/office/drawing/2014/chart" uri="{C3380CC4-5D6E-409C-BE32-E72D297353CC}">
              <c16:uniqueId val="{00000005-7189-4EA9-8A62-C17B2414C378}"/>
            </c:ext>
          </c:extLst>
        </c:ser>
        <c:dLbls>
          <c:showLegendKey val="0"/>
          <c:showVal val="0"/>
          <c:showCatName val="0"/>
          <c:showSerName val="0"/>
          <c:showPercent val="0"/>
          <c:showBubbleSize val="0"/>
        </c:dLbls>
        <c:marker val="1"/>
        <c:smooth val="0"/>
        <c:axId val="458257232"/>
        <c:axId val="214958815"/>
      </c:lineChart>
      <c:dateAx>
        <c:axId val="458257232"/>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4958815"/>
        <c:crosses val="autoZero"/>
        <c:auto val="1"/>
        <c:lblOffset val="100"/>
        <c:baseTimeUnit val="months"/>
        <c:majorUnit val="2"/>
        <c:majorTimeUnit val="months"/>
      </c:dateAx>
      <c:valAx>
        <c:axId val="2149588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458257232"/>
        <c:crosses val="autoZero"/>
        <c:crossBetween val="between"/>
      </c:valAx>
      <c:spPr>
        <a:noFill/>
        <a:ln>
          <a:noFill/>
        </a:ln>
        <a:effectLst/>
      </c:spPr>
    </c:plotArea>
    <c:legend>
      <c:legendPos val="r"/>
      <c:layout>
        <c:manualLayout>
          <c:xMode val="edge"/>
          <c:yMode val="edge"/>
          <c:x val="0.7500655641781746"/>
          <c:y val="0.11414917921989606"/>
          <c:w val="0.2499344358218254"/>
          <c:h val="0.62345328871805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10'!$P$1</c:f>
              <c:strCache>
                <c:ptCount val="1"/>
                <c:pt idx="0">
                  <c:v>Income tax</c:v>
                </c:pt>
              </c:strCache>
            </c:strRef>
          </c:tx>
          <c:spPr>
            <a:ln w="28575" cap="rnd">
              <a:solidFill>
                <a:schemeClr val="accent1"/>
              </a:solidFill>
              <a:round/>
            </a:ln>
            <a:effectLst/>
          </c:spPr>
          <c:marker>
            <c:symbol val="none"/>
          </c:marker>
          <c:cat>
            <c:numLit>
              <c:formatCode>General</c:formatCode>
              <c:ptCount val="4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numLit>
          </c:cat>
          <c:val>
            <c:numRef>
              <c:f>'Figure 10'!$P$2:$P$45</c:f>
              <c:numCache>
                <c:formatCode>General</c:formatCode>
                <c:ptCount val="44"/>
                <c:pt idx="0">
                  <c:v>100</c:v>
                </c:pt>
                <c:pt idx="1">
                  <c:v>99.800465122248767</c:v>
                </c:pt>
                <c:pt idx="2">
                  <c:v>99.533174786479833</c:v>
                </c:pt>
                <c:pt idx="3">
                  <c:v>104.57768195818407</c:v>
                </c:pt>
                <c:pt idx="4">
                  <c:v>104.56822799943276</c:v>
                </c:pt>
                <c:pt idx="5">
                  <c:v>100.95164425316699</c:v>
                </c:pt>
                <c:pt idx="6">
                  <c:v>108.74818629557896</c:v>
                </c:pt>
                <c:pt idx="7">
                  <c:v>102.32835977885249</c:v>
                </c:pt>
                <c:pt idx="8">
                  <c:v>105.66234528925199</c:v>
                </c:pt>
                <c:pt idx="9">
                  <c:v>108.25789522947603</c:v>
                </c:pt>
                <c:pt idx="10">
                  <c:v>105.32263512508806</c:v>
                </c:pt>
                <c:pt idx="11">
                  <c:v>110.81993683378153</c:v>
                </c:pt>
                <c:pt idx="12">
                  <c:v>106.0374170156857</c:v>
                </c:pt>
                <c:pt idx="13">
                  <c:v>108.0173827623027</c:v>
                </c:pt>
                <c:pt idx="14">
                  <c:v>103.26093959202095</c:v>
                </c:pt>
                <c:pt idx="15">
                  <c:v>111.65114015681671</c:v>
                </c:pt>
                <c:pt idx="16">
                  <c:v>111.86987721436283</c:v>
                </c:pt>
                <c:pt idx="17">
                  <c:v>116.05536388506361</c:v>
                </c:pt>
                <c:pt idx="18">
                  <c:v>111.69608715673439</c:v>
                </c:pt>
                <c:pt idx="19">
                  <c:v>108.770650404188</c:v>
                </c:pt>
                <c:pt idx="20">
                  <c:v>112.18020497559966</c:v>
                </c:pt>
                <c:pt idx="21">
                  <c:v>113.94462046268671</c:v>
                </c:pt>
                <c:pt idx="22">
                  <c:v>110.99991266044725</c:v>
                </c:pt>
                <c:pt idx="23">
                  <c:v>115.34303000630153</c:v>
                </c:pt>
                <c:pt idx="24">
                  <c:v>113.16346677293494</c:v>
                </c:pt>
                <c:pt idx="25">
                  <c:v>109.53819915859761</c:v>
                </c:pt>
                <c:pt idx="26">
                  <c:v>115.80066421886346</c:v>
                </c:pt>
                <c:pt idx="27">
                  <c:v>120.35821112317717</c:v>
                </c:pt>
                <c:pt idx="28">
                  <c:v>126.61643755425452</c:v>
                </c:pt>
                <c:pt idx="29">
                  <c:v>123.45671792987093</c:v>
                </c:pt>
                <c:pt idx="30">
                  <c:v>114.36276091908748</c:v>
                </c:pt>
                <c:pt idx="31">
                  <c:v>124.67730539636339</c:v>
                </c:pt>
                <c:pt idx="32">
                  <c:v>125.54033913416129</c:v>
                </c:pt>
                <c:pt idx="33">
                  <c:v>120.83666908859134</c:v>
                </c:pt>
                <c:pt idx="34">
                  <c:v>122.80981045438786</c:v>
                </c:pt>
                <c:pt idx="35">
                  <c:v>117.87614625336789</c:v>
                </c:pt>
                <c:pt idx="36">
                  <c:v>130.70453592801709</c:v>
                </c:pt>
                <c:pt idx="37">
                  <c:v>122.87167440566053</c:v>
                </c:pt>
                <c:pt idx="38">
                  <c:v>127.73758940956263</c:v>
                </c:pt>
                <c:pt idx="39">
                  <c:v>114.87051989573089</c:v>
                </c:pt>
                <c:pt idx="40">
                  <c:v>117.75313835430362</c:v>
                </c:pt>
                <c:pt idx="41">
                  <c:v>97.811483679868857</c:v>
                </c:pt>
                <c:pt idx="42">
                  <c:v>105.45874708750759</c:v>
                </c:pt>
                <c:pt idx="43">
                  <c:v>116.74546530851046</c:v>
                </c:pt>
              </c:numCache>
            </c:numRef>
          </c:val>
          <c:smooth val="0"/>
          <c:extLst>
            <c:ext xmlns:c16="http://schemas.microsoft.com/office/drawing/2014/chart" uri="{C3380CC4-5D6E-409C-BE32-E72D297353CC}">
              <c16:uniqueId val="{00000000-0762-460A-9A61-94361CD10E75}"/>
            </c:ext>
          </c:extLst>
        </c:ser>
        <c:ser>
          <c:idx val="1"/>
          <c:order val="1"/>
          <c:tx>
            <c:strRef>
              <c:f>'Figure 10'!$Q$1</c:f>
              <c:strCache>
                <c:ptCount val="1"/>
                <c:pt idx="0">
                  <c:v>VAT</c:v>
                </c:pt>
              </c:strCache>
            </c:strRef>
          </c:tx>
          <c:spPr>
            <a:ln w="28575" cap="rnd">
              <a:solidFill>
                <a:schemeClr val="accent3">
                  <a:lumMod val="50000"/>
                  <a:lumOff val="50000"/>
                </a:schemeClr>
              </a:solidFill>
              <a:round/>
            </a:ln>
            <a:effectLst/>
          </c:spPr>
          <c:marker>
            <c:symbol val="none"/>
          </c:marker>
          <c:cat>
            <c:numLit>
              <c:formatCode>General</c:formatCode>
              <c:ptCount val="4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numLit>
          </c:cat>
          <c:val>
            <c:numRef>
              <c:f>'Figure 10'!$Q$2:$Q$45</c:f>
              <c:numCache>
                <c:formatCode>General</c:formatCode>
                <c:ptCount val="44"/>
                <c:pt idx="0">
                  <c:v>100</c:v>
                </c:pt>
                <c:pt idx="1">
                  <c:v>126.12996242523147</c:v>
                </c:pt>
                <c:pt idx="2">
                  <c:v>103.74450285564292</c:v>
                </c:pt>
                <c:pt idx="3">
                  <c:v>106.31104184123983</c:v>
                </c:pt>
                <c:pt idx="4">
                  <c:v>105.50700177565155</c:v>
                </c:pt>
                <c:pt idx="5">
                  <c:v>98.046980729569313</c:v>
                </c:pt>
                <c:pt idx="6">
                  <c:v>99.643534685092376</c:v>
                </c:pt>
                <c:pt idx="7">
                  <c:v>104.74323751471209</c:v>
                </c:pt>
                <c:pt idx="8">
                  <c:v>102.12163424624218</c:v>
                </c:pt>
                <c:pt idx="9">
                  <c:v>101.863169628734</c:v>
                </c:pt>
                <c:pt idx="10">
                  <c:v>103.4535280298071</c:v>
                </c:pt>
                <c:pt idx="11">
                  <c:v>102.75743539395218</c:v>
                </c:pt>
                <c:pt idx="12">
                  <c:v>106.7584755701955</c:v>
                </c:pt>
                <c:pt idx="13">
                  <c:v>113.37456620542221</c:v>
                </c:pt>
                <c:pt idx="14">
                  <c:v>112.87253826601004</c:v>
                </c:pt>
                <c:pt idx="15">
                  <c:v>107.72822556406105</c:v>
                </c:pt>
                <c:pt idx="16">
                  <c:v>106.36272160271378</c:v>
                </c:pt>
                <c:pt idx="17">
                  <c:v>109.3021690363487</c:v>
                </c:pt>
                <c:pt idx="18">
                  <c:v>111.47802143511414</c:v>
                </c:pt>
                <c:pt idx="19">
                  <c:v>111.27869192760619</c:v>
                </c:pt>
                <c:pt idx="20">
                  <c:v>111.10446428714127</c:v>
                </c:pt>
                <c:pt idx="21">
                  <c:v>114.73275583996815</c:v>
                </c:pt>
                <c:pt idx="22">
                  <c:v>118.77873493923229</c:v>
                </c:pt>
                <c:pt idx="23">
                  <c:v>120.28245899393781</c:v>
                </c:pt>
                <c:pt idx="24">
                  <c:v>118.9659929870836</c:v>
                </c:pt>
                <c:pt idx="25">
                  <c:v>116.20987379589772</c:v>
                </c:pt>
                <c:pt idx="26">
                  <c:v>112.96313062212484</c:v>
                </c:pt>
                <c:pt idx="27">
                  <c:v>109.35862473357467</c:v>
                </c:pt>
                <c:pt idx="28">
                  <c:v>113.37320299541422</c:v>
                </c:pt>
                <c:pt idx="29">
                  <c:v>118.40969048645817</c:v>
                </c:pt>
                <c:pt idx="30">
                  <c:v>119.43753202955925</c:v>
                </c:pt>
                <c:pt idx="31">
                  <c:v>119.4253101467293</c:v>
                </c:pt>
                <c:pt idx="32">
                  <c:v>121.52502961691258</c:v>
                </c:pt>
                <c:pt idx="33">
                  <c:v>120.03159074668086</c:v>
                </c:pt>
                <c:pt idx="34">
                  <c:v>121.82621441563556</c:v>
                </c:pt>
                <c:pt idx="35">
                  <c:v>126.15935135271324</c:v>
                </c:pt>
                <c:pt idx="36">
                  <c:v>125.71123131802942</c:v>
                </c:pt>
                <c:pt idx="37">
                  <c:v>116.2588647431491</c:v>
                </c:pt>
                <c:pt idx="38">
                  <c:v>48.584440847450288</c:v>
                </c:pt>
                <c:pt idx="39">
                  <c:v>77.982047746383486</c:v>
                </c:pt>
                <c:pt idx="40">
                  <c:v>75.642008453970334</c:v>
                </c:pt>
                <c:pt idx="41">
                  <c:v>86.450597880405823</c:v>
                </c:pt>
                <c:pt idx="42">
                  <c:v>90.940133551334071</c:v>
                </c:pt>
                <c:pt idx="43">
                  <c:v>95.919075717290497</c:v>
                </c:pt>
              </c:numCache>
            </c:numRef>
          </c:val>
          <c:smooth val="0"/>
          <c:extLst>
            <c:ext xmlns:c16="http://schemas.microsoft.com/office/drawing/2014/chart" uri="{C3380CC4-5D6E-409C-BE32-E72D297353CC}">
              <c16:uniqueId val="{00000001-0762-460A-9A61-94361CD10E75}"/>
            </c:ext>
          </c:extLst>
        </c:ser>
        <c:ser>
          <c:idx val="2"/>
          <c:order val="2"/>
          <c:tx>
            <c:strRef>
              <c:f>'Figure 10'!$R$1</c:f>
              <c:strCache>
                <c:ptCount val="1"/>
                <c:pt idx="0">
                  <c:v>PRSI</c:v>
                </c:pt>
              </c:strCache>
            </c:strRef>
          </c:tx>
          <c:spPr>
            <a:ln w="28575" cap="rnd">
              <a:solidFill>
                <a:schemeClr val="accent4"/>
              </a:solidFill>
              <a:round/>
            </a:ln>
            <a:effectLst/>
          </c:spPr>
          <c:marker>
            <c:symbol val="none"/>
          </c:marker>
          <c:cat>
            <c:numLit>
              <c:formatCode>General</c:formatCode>
              <c:ptCount val="4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numLit>
          </c:cat>
          <c:val>
            <c:numRef>
              <c:f>'Figure 10'!$R$2:$R$45</c:f>
              <c:numCache>
                <c:formatCode>General</c:formatCode>
                <c:ptCount val="44"/>
                <c:pt idx="0">
                  <c:v>100</c:v>
                </c:pt>
                <c:pt idx="1">
                  <c:v>99.59041401449899</c:v>
                </c:pt>
                <c:pt idx="2">
                  <c:v>107.48397262308035</c:v>
                </c:pt>
                <c:pt idx="3">
                  <c:v>101.80262590844971</c:v>
                </c:pt>
                <c:pt idx="4">
                  <c:v>103.13999186075787</c:v>
                </c:pt>
                <c:pt idx="5">
                  <c:v>102.80697698359728</c:v>
                </c:pt>
                <c:pt idx="6">
                  <c:v>107.9377863624476</c:v>
                </c:pt>
                <c:pt idx="7">
                  <c:v>102.49375074644279</c:v>
                </c:pt>
                <c:pt idx="8">
                  <c:v>109.10754746345863</c:v>
                </c:pt>
                <c:pt idx="9">
                  <c:v>106.33074509120053</c:v>
                </c:pt>
                <c:pt idx="10">
                  <c:v>105.79702170926224</c:v>
                </c:pt>
                <c:pt idx="11">
                  <c:v>106.34519207643763</c:v>
                </c:pt>
                <c:pt idx="12">
                  <c:v>111.34567733760451</c:v>
                </c:pt>
                <c:pt idx="13">
                  <c:v>108.43436203049548</c:v>
                </c:pt>
                <c:pt idx="14">
                  <c:v>110.19901341618673</c:v>
                </c:pt>
                <c:pt idx="15">
                  <c:v>112.37794820937064</c:v>
                </c:pt>
                <c:pt idx="16">
                  <c:v>111.0623870587563</c:v>
                </c:pt>
                <c:pt idx="17">
                  <c:v>115.28317590796851</c:v>
                </c:pt>
                <c:pt idx="18">
                  <c:v>114.11532794356542</c:v>
                </c:pt>
                <c:pt idx="19">
                  <c:v>116.15520887369878</c:v>
                </c:pt>
                <c:pt idx="20">
                  <c:v>113.82855567784385</c:v>
                </c:pt>
                <c:pt idx="21">
                  <c:v>117.80477994116822</c:v>
                </c:pt>
                <c:pt idx="22">
                  <c:v>115.33049963068767</c:v>
                </c:pt>
                <c:pt idx="23">
                  <c:v>116.98579054625695</c:v>
                </c:pt>
                <c:pt idx="24">
                  <c:v>116.42029240395563</c:v>
                </c:pt>
                <c:pt idx="25">
                  <c:v>122.59912766708781</c:v>
                </c:pt>
                <c:pt idx="26">
                  <c:v>121.00013669732735</c:v>
                </c:pt>
                <c:pt idx="27">
                  <c:v>121.16676867888381</c:v>
                </c:pt>
                <c:pt idx="28">
                  <c:v>123.56739909847573</c:v>
                </c:pt>
                <c:pt idx="29">
                  <c:v>124.32843623395702</c:v>
                </c:pt>
                <c:pt idx="30">
                  <c:v>145.69909806628698</c:v>
                </c:pt>
                <c:pt idx="31">
                  <c:v>115.34718317303624</c:v>
                </c:pt>
                <c:pt idx="32">
                  <c:v>124.55453064003686</c:v>
                </c:pt>
                <c:pt idx="33">
                  <c:v>121.91631786591287</c:v>
                </c:pt>
                <c:pt idx="34">
                  <c:v>127.71857559663447</c:v>
                </c:pt>
                <c:pt idx="35">
                  <c:v>125.19624777964646</c:v>
                </c:pt>
                <c:pt idx="36">
                  <c:v>127.34577738930216</c:v>
                </c:pt>
                <c:pt idx="37">
                  <c:v>124.03780378803128</c:v>
                </c:pt>
                <c:pt idx="38">
                  <c:v>123.33462762393461</c:v>
                </c:pt>
                <c:pt idx="39">
                  <c:v>103.92237214124633</c:v>
                </c:pt>
                <c:pt idx="40">
                  <c:v>104.5128753832891</c:v>
                </c:pt>
                <c:pt idx="41">
                  <c:v>103.5049353838436</c:v>
                </c:pt>
                <c:pt idx="42">
                  <c:v>104.97754327125071</c:v>
                </c:pt>
                <c:pt idx="43">
                  <c:v>113.66778308468506</c:v>
                </c:pt>
              </c:numCache>
            </c:numRef>
          </c:val>
          <c:smooth val="0"/>
          <c:extLst>
            <c:ext xmlns:c16="http://schemas.microsoft.com/office/drawing/2014/chart" uri="{C3380CC4-5D6E-409C-BE32-E72D297353CC}">
              <c16:uniqueId val="{00000002-0762-460A-9A61-94361CD10E75}"/>
            </c:ext>
          </c:extLst>
        </c:ser>
        <c:dLbls>
          <c:showLegendKey val="0"/>
          <c:showVal val="0"/>
          <c:showCatName val="0"/>
          <c:showSerName val="0"/>
          <c:showPercent val="0"/>
          <c:showBubbleSize val="0"/>
        </c:dLbls>
        <c:smooth val="0"/>
        <c:axId val="947586792"/>
        <c:axId val="947580888"/>
      </c:lineChart>
      <c:catAx>
        <c:axId val="94758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47580888"/>
        <c:crosses val="autoZero"/>
        <c:auto val="1"/>
        <c:lblAlgn val="ctr"/>
        <c:lblOffset val="100"/>
        <c:noMultiLvlLbl val="1"/>
      </c:catAx>
      <c:valAx>
        <c:axId val="947580888"/>
        <c:scaling>
          <c:orientation val="minMax"/>
          <c:max val="160"/>
          <c:min val="4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47586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74936497521143197"/>
        </c:manualLayout>
      </c:layout>
      <c:lineChart>
        <c:grouping val="standard"/>
        <c:varyColors val="0"/>
        <c:ser>
          <c:idx val="0"/>
          <c:order val="0"/>
          <c:spPr>
            <a:ln w="31750">
              <a:solidFill>
                <a:srgbClr val="0A3D50"/>
              </a:solidFill>
            </a:ln>
          </c:spPr>
          <c:marker>
            <c:symbol val="none"/>
          </c:marker>
          <c:cat>
            <c:multiLvlStrRef>
              <c:f>'Figure 11'!$A$23:$B$39</c:f>
              <c:multiLvlStrCache>
                <c:ptCount val="16"/>
                <c:lvl>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pt idx="12">
                    <c:v>March</c:v>
                  </c:pt>
                  <c:pt idx="13">
                    <c:v>April</c:v>
                  </c:pt>
                  <c:pt idx="14">
                    <c:v>May</c:v>
                  </c:pt>
                  <c:pt idx="15">
                    <c:v>June</c:v>
                  </c:pt>
                </c:lvl>
                <c:lvl>
                  <c:pt idx="0">
                    <c:v>2020</c:v>
                  </c:pt>
                  <c:pt idx="10">
                    <c:v>2021</c:v>
                  </c:pt>
                </c:lvl>
              </c:multiLvlStrCache>
            </c:multiLvlStrRef>
          </c:cat>
          <c:val>
            <c:numRef>
              <c:f>'Figure 11'!$C$23:$C$38</c:f>
              <c:numCache>
                <c:formatCode>General</c:formatCode>
                <c:ptCount val="16"/>
                <c:pt idx="0">
                  <c:v>191</c:v>
                </c:pt>
                <c:pt idx="1">
                  <c:v>1464</c:v>
                </c:pt>
                <c:pt idx="2">
                  <c:v>1415</c:v>
                </c:pt>
                <c:pt idx="3">
                  <c:v>1550</c:v>
                </c:pt>
                <c:pt idx="4">
                  <c:v>870</c:v>
                </c:pt>
                <c:pt idx="5">
                  <c:v>908</c:v>
                </c:pt>
              </c:numCache>
            </c:numRef>
          </c:val>
          <c:smooth val="0"/>
          <c:extLst>
            <c:ext xmlns:c16="http://schemas.microsoft.com/office/drawing/2014/chart" uri="{C3380CC4-5D6E-409C-BE32-E72D297353CC}">
              <c16:uniqueId val="{00000000-F688-4A5F-A2D4-E0884643332B}"/>
            </c:ext>
          </c:extLst>
        </c:ser>
        <c:ser>
          <c:idx val="1"/>
          <c:order val="1"/>
          <c:spPr>
            <a:ln w="28575">
              <a:solidFill>
                <a:srgbClr val="0A3D50"/>
              </a:solidFill>
              <a:prstDash val="sysDash"/>
            </a:ln>
          </c:spPr>
          <c:marker>
            <c:symbol val="none"/>
          </c:marker>
          <c:cat>
            <c:multiLvlStrRef>
              <c:f>'Figure 11'!$A$23:$B$39</c:f>
              <c:multiLvlStrCache>
                <c:ptCount val="16"/>
                <c:lvl>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pt idx="12">
                    <c:v>March</c:v>
                  </c:pt>
                  <c:pt idx="13">
                    <c:v>April</c:v>
                  </c:pt>
                  <c:pt idx="14">
                    <c:v>May</c:v>
                  </c:pt>
                  <c:pt idx="15">
                    <c:v>June</c:v>
                  </c:pt>
                </c:lvl>
                <c:lvl>
                  <c:pt idx="0">
                    <c:v>2020</c:v>
                  </c:pt>
                  <c:pt idx="10">
                    <c:v>2021</c:v>
                  </c:pt>
                </c:lvl>
              </c:multiLvlStrCache>
            </c:multiLvlStrRef>
          </c:cat>
          <c:val>
            <c:numRef>
              <c:f>'Figure 11'!$D$23:$D$38</c:f>
              <c:numCache>
                <c:formatCode>General</c:formatCode>
                <c:ptCount val="16"/>
                <c:pt idx="5">
                  <c:v>908</c:v>
                </c:pt>
                <c:pt idx="6">
                  <c:v>653</c:v>
                </c:pt>
                <c:pt idx="7">
                  <c:v>675</c:v>
                </c:pt>
                <c:pt idx="8">
                  <c:v>838</c:v>
                </c:pt>
                <c:pt idx="9">
                  <c:v>657</c:v>
                </c:pt>
                <c:pt idx="10">
                  <c:v>628</c:v>
                </c:pt>
                <c:pt idx="11">
                  <c:v>581</c:v>
                </c:pt>
                <c:pt idx="12">
                  <c:v>662</c:v>
                </c:pt>
                <c:pt idx="13">
                  <c:v>124</c:v>
                </c:pt>
                <c:pt idx="14">
                  <c:v>0</c:v>
                </c:pt>
                <c:pt idx="15">
                  <c:v>0</c:v>
                </c:pt>
              </c:numCache>
            </c:numRef>
          </c:val>
          <c:smooth val="0"/>
          <c:extLst>
            <c:ext xmlns:c16="http://schemas.microsoft.com/office/drawing/2014/chart" uri="{C3380CC4-5D6E-409C-BE32-E72D297353CC}">
              <c16:uniqueId val="{00000001-F688-4A5F-A2D4-E0884643332B}"/>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nextTo"/>
        <c:spPr>
          <a:ln>
            <a:no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68978759507614E-2"/>
          <c:y val="5.8339962874569079E-2"/>
          <c:w val="0.8826744364893897"/>
          <c:h val="0.66224961736584831"/>
        </c:manualLayout>
      </c:layout>
      <c:barChart>
        <c:barDir val="col"/>
        <c:grouping val="stacked"/>
        <c:varyColors val="0"/>
        <c:ser>
          <c:idx val="0"/>
          <c:order val="0"/>
          <c:tx>
            <c:strRef>
              <c:f>'Figure 12'!$B$20</c:f>
              <c:strCache>
                <c:ptCount val="1"/>
                <c:pt idx="0">
                  <c:v>Direct cash</c:v>
                </c:pt>
              </c:strCache>
            </c:strRef>
          </c:tx>
          <c:spPr>
            <a:solidFill>
              <a:schemeClr val="accent4">
                <a:lumMod val="50000"/>
              </a:schemeClr>
            </a:solidFill>
            <a:ln>
              <a:noFill/>
            </a:ln>
            <a:effectLst/>
          </c:spPr>
          <c:invertIfNegative val="0"/>
          <c:cat>
            <c:strRef>
              <c:f>'Figure 12'!$A$21:$A$33</c:f>
              <c:strCache>
                <c:ptCount val="13"/>
                <c:pt idx="0">
                  <c:v>Germany</c:v>
                </c:pt>
                <c:pt idx="1">
                  <c:v>UK</c:v>
                </c:pt>
                <c:pt idx="2">
                  <c:v>Austria</c:v>
                </c:pt>
                <c:pt idx="3">
                  <c:v>Spain</c:v>
                </c:pt>
                <c:pt idx="4">
                  <c:v>Ireland</c:v>
                </c:pt>
                <c:pt idx="5">
                  <c:v>Denmark</c:v>
                </c:pt>
                <c:pt idx="6">
                  <c:v>France</c:v>
                </c:pt>
                <c:pt idx="7">
                  <c:v>Netherlands</c:v>
                </c:pt>
                <c:pt idx="8">
                  <c:v>Italy</c:v>
                </c:pt>
                <c:pt idx="9">
                  <c:v>Finland</c:v>
                </c:pt>
                <c:pt idx="10">
                  <c:v>Portugal</c:v>
                </c:pt>
                <c:pt idx="11">
                  <c:v>Sweden</c:v>
                </c:pt>
                <c:pt idx="12">
                  <c:v>Belgium</c:v>
                </c:pt>
              </c:strCache>
            </c:strRef>
          </c:cat>
          <c:val>
            <c:numRef>
              <c:f>'Figure 12'!$B$21:$B$33</c:f>
              <c:numCache>
                <c:formatCode>General</c:formatCode>
                <c:ptCount val="13"/>
                <c:pt idx="0">
                  <c:v>8.3000000000000004E-2</c:v>
                </c:pt>
                <c:pt idx="1">
                  <c:v>0.08</c:v>
                </c:pt>
                <c:pt idx="2">
                  <c:v>0.08</c:v>
                </c:pt>
                <c:pt idx="3">
                  <c:v>6.3E-2</c:v>
                </c:pt>
                <c:pt idx="4">
                  <c:v>6.2E-2</c:v>
                </c:pt>
                <c:pt idx="5">
                  <c:v>5.5E-2</c:v>
                </c:pt>
                <c:pt idx="6">
                  <c:v>4.3999999999999997E-2</c:v>
                </c:pt>
                <c:pt idx="7">
                  <c:v>4.2000000000000003E-2</c:v>
                </c:pt>
                <c:pt idx="8">
                  <c:v>3.6999999999999998E-2</c:v>
                </c:pt>
                <c:pt idx="9">
                  <c:v>0.03</c:v>
                </c:pt>
                <c:pt idx="10">
                  <c:v>2.5000000000000001E-2</c:v>
                </c:pt>
                <c:pt idx="11">
                  <c:v>2.5000000000000001E-2</c:v>
                </c:pt>
                <c:pt idx="12">
                  <c:v>1.4E-2</c:v>
                </c:pt>
              </c:numCache>
            </c:numRef>
          </c:val>
          <c:extLst>
            <c:ext xmlns:c16="http://schemas.microsoft.com/office/drawing/2014/chart" uri="{C3380CC4-5D6E-409C-BE32-E72D297353CC}">
              <c16:uniqueId val="{00000000-BE67-4214-A3F5-68B8C3794053}"/>
            </c:ext>
          </c:extLst>
        </c:ser>
        <c:ser>
          <c:idx val="1"/>
          <c:order val="1"/>
          <c:tx>
            <c:strRef>
              <c:f>'Figure 12'!$C$20</c:f>
              <c:strCache>
                <c:ptCount val="1"/>
                <c:pt idx="0">
                  <c:v>Deferrals</c:v>
                </c:pt>
              </c:strCache>
            </c:strRef>
          </c:tx>
          <c:spPr>
            <a:solidFill>
              <a:schemeClr val="accent4">
                <a:lumMod val="60000"/>
                <a:lumOff val="40000"/>
              </a:schemeClr>
            </a:solidFill>
            <a:ln>
              <a:noFill/>
            </a:ln>
            <a:effectLst/>
          </c:spPr>
          <c:invertIfNegative val="0"/>
          <c:cat>
            <c:strRef>
              <c:f>'Figure 12'!$A$21:$A$33</c:f>
              <c:strCache>
                <c:ptCount val="13"/>
                <c:pt idx="0">
                  <c:v>Germany</c:v>
                </c:pt>
                <c:pt idx="1">
                  <c:v>UK</c:v>
                </c:pt>
                <c:pt idx="2">
                  <c:v>Austria</c:v>
                </c:pt>
                <c:pt idx="3">
                  <c:v>Spain</c:v>
                </c:pt>
                <c:pt idx="4">
                  <c:v>Ireland</c:v>
                </c:pt>
                <c:pt idx="5">
                  <c:v>Denmark</c:v>
                </c:pt>
                <c:pt idx="6">
                  <c:v>France</c:v>
                </c:pt>
                <c:pt idx="7">
                  <c:v>Netherlands</c:v>
                </c:pt>
                <c:pt idx="8">
                  <c:v>Italy</c:v>
                </c:pt>
                <c:pt idx="9">
                  <c:v>Finland</c:v>
                </c:pt>
                <c:pt idx="10">
                  <c:v>Portugal</c:v>
                </c:pt>
                <c:pt idx="11">
                  <c:v>Sweden</c:v>
                </c:pt>
                <c:pt idx="12">
                  <c:v>Belgium</c:v>
                </c:pt>
              </c:strCache>
            </c:strRef>
          </c:cat>
          <c:val>
            <c:numRef>
              <c:f>'Figure 12'!$C$21:$C$33</c:f>
              <c:numCache>
                <c:formatCode>General</c:formatCode>
                <c:ptCount val="13"/>
                <c:pt idx="0">
                  <c:v>7.2999999999999995E-2</c:v>
                </c:pt>
                <c:pt idx="1">
                  <c:v>2.3E-2</c:v>
                </c:pt>
                <c:pt idx="2">
                  <c:v>0.03</c:v>
                </c:pt>
                <c:pt idx="3">
                  <c:v>8.0000000000000002E-3</c:v>
                </c:pt>
                <c:pt idx="4">
                  <c:v>0.01</c:v>
                </c:pt>
                <c:pt idx="5">
                  <c:v>7.1999999999999995E-2</c:v>
                </c:pt>
                <c:pt idx="6">
                  <c:v>8.6999999999999994E-2</c:v>
                </c:pt>
                <c:pt idx="7">
                  <c:v>7.9000000000000001E-2</c:v>
                </c:pt>
                <c:pt idx="8">
                  <c:v>0.13500000000000001</c:v>
                </c:pt>
                <c:pt idx="9">
                  <c:v>0.02</c:v>
                </c:pt>
                <c:pt idx="10">
                  <c:v>0.111</c:v>
                </c:pt>
                <c:pt idx="11">
                  <c:v>2.5000000000000001E-2</c:v>
                </c:pt>
                <c:pt idx="12">
                  <c:v>4.8000000000000001E-2</c:v>
                </c:pt>
              </c:numCache>
            </c:numRef>
          </c:val>
          <c:extLst>
            <c:ext xmlns:c16="http://schemas.microsoft.com/office/drawing/2014/chart" uri="{C3380CC4-5D6E-409C-BE32-E72D297353CC}">
              <c16:uniqueId val="{00000001-BE67-4214-A3F5-68B8C3794053}"/>
            </c:ext>
          </c:extLst>
        </c:ser>
        <c:ser>
          <c:idx val="2"/>
          <c:order val="2"/>
          <c:tx>
            <c:strRef>
              <c:f>'Figure 12'!$D$20</c:f>
              <c:strCache>
                <c:ptCount val="1"/>
                <c:pt idx="0">
                  <c:v>Liquidity/guarantee</c:v>
                </c:pt>
              </c:strCache>
            </c:strRef>
          </c:tx>
          <c:spPr>
            <a:solidFill>
              <a:schemeClr val="bg1">
                <a:lumMod val="85000"/>
              </a:schemeClr>
            </a:solidFill>
            <a:ln>
              <a:noFill/>
            </a:ln>
            <a:effectLst/>
          </c:spPr>
          <c:invertIfNegative val="0"/>
          <c:cat>
            <c:strRef>
              <c:f>'Figure 12'!$A$21:$A$33</c:f>
              <c:strCache>
                <c:ptCount val="13"/>
                <c:pt idx="0">
                  <c:v>Germany</c:v>
                </c:pt>
                <c:pt idx="1">
                  <c:v>UK</c:v>
                </c:pt>
                <c:pt idx="2">
                  <c:v>Austria</c:v>
                </c:pt>
                <c:pt idx="3">
                  <c:v>Spain</c:v>
                </c:pt>
                <c:pt idx="4">
                  <c:v>Ireland</c:v>
                </c:pt>
                <c:pt idx="5">
                  <c:v>Denmark</c:v>
                </c:pt>
                <c:pt idx="6">
                  <c:v>France</c:v>
                </c:pt>
                <c:pt idx="7">
                  <c:v>Netherlands</c:v>
                </c:pt>
                <c:pt idx="8">
                  <c:v>Italy</c:v>
                </c:pt>
                <c:pt idx="9">
                  <c:v>Finland</c:v>
                </c:pt>
                <c:pt idx="10">
                  <c:v>Portugal</c:v>
                </c:pt>
                <c:pt idx="11">
                  <c:v>Sweden</c:v>
                </c:pt>
                <c:pt idx="12">
                  <c:v>Belgium</c:v>
                </c:pt>
              </c:strCache>
            </c:strRef>
          </c:cat>
          <c:val>
            <c:numRef>
              <c:f>'Figure 12'!$D$21:$D$33</c:f>
              <c:numCache>
                <c:formatCode>General</c:formatCode>
                <c:ptCount val="13"/>
                <c:pt idx="0">
                  <c:v>0.24299999999999999</c:v>
                </c:pt>
                <c:pt idx="1">
                  <c:v>0.154</c:v>
                </c:pt>
                <c:pt idx="2">
                  <c:v>0.11</c:v>
                </c:pt>
                <c:pt idx="3">
                  <c:v>0.13900000000000001</c:v>
                </c:pt>
                <c:pt idx="4">
                  <c:v>7.0000000000000007E-2</c:v>
                </c:pt>
                <c:pt idx="5">
                  <c:v>4.1000000000000002E-2</c:v>
                </c:pt>
                <c:pt idx="6">
                  <c:v>0.14199999999999999</c:v>
                </c:pt>
                <c:pt idx="7">
                  <c:v>3.4000000000000002E-2</c:v>
                </c:pt>
                <c:pt idx="8">
                  <c:v>0.32100000000000001</c:v>
                </c:pt>
                <c:pt idx="9">
                  <c:v>0.06</c:v>
                </c:pt>
                <c:pt idx="10">
                  <c:v>5.5E-2</c:v>
                </c:pt>
                <c:pt idx="11">
                  <c:v>0.11</c:v>
                </c:pt>
                <c:pt idx="12">
                  <c:v>0.219</c:v>
                </c:pt>
              </c:numCache>
            </c:numRef>
          </c:val>
          <c:extLst>
            <c:ext xmlns:c16="http://schemas.microsoft.com/office/drawing/2014/chart" uri="{C3380CC4-5D6E-409C-BE32-E72D297353CC}">
              <c16:uniqueId val="{00000002-BE67-4214-A3F5-68B8C3794053}"/>
            </c:ext>
          </c:extLst>
        </c:ser>
        <c:dLbls>
          <c:showLegendKey val="0"/>
          <c:showVal val="0"/>
          <c:showCatName val="0"/>
          <c:showSerName val="0"/>
          <c:showPercent val="0"/>
          <c:showBubbleSize val="0"/>
        </c:dLbls>
        <c:gapWidth val="40"/>
        <c:overlap val="100"/>
        <c:axId val="310578280"/>
        <c:axId val="310582544"/>
      </c:barChart>
      <c:catAx>
        <c:axId val="31057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582544"/>
        <c:crosses val="autoZero"/>
        <c:auto val="1"/>
        <c:lblAlgn val="ctr"/>
        <c:lblOffset val="100"/>
        <c:noMultiLvlLbl val="0"/>
      </c:catAx>
      <c:valAx>
        <c:axId val="31058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578280"/>
        <c:crosses val="autoZero"/>
        <c:crossBetween val="between"/>
      </c:valAx>
      <c:spPr>
        <a:noFill/>
        <a:ln>
          <a:noFill/>
        </a:ln>
        <a:effectLst/>
      </c:spPr>
    </c:plotArea>
    <c:legend>
      <c:legendPos val="b"/>
      <c:layout>
        <c:manualLayout>
          <c:xMode val="edge"/>
          <c:yMode val="edge"/>
          <c:x val="0.64449736788572509"/>
          <c:y val="3.579325853958005E-3"/>
          <c:w val="0.35059811757934795"/>
          <c:h val="0.322859284594198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13'!$B$17</c:f>
              <c:strCache>
                <c:ptCount val="1"/>
                <c:pt idx="0">
                  <c:v>2017</c:v>
                </c:pt>
              </c:strCache>
            </c:strRef>
          </c:tx>
          <c:spPr>
            <a:ln w="19050">
              <a:solidFill>
                <a:sysClr val="window" lastClr="FFFFFF">
                  <a:lumMod val="85000"/>
                </a:sysClr>
              </a:solidFill>
            </a:ln>
          </c:spPr>
          <c:marker>
            <c:symbol val="none"/>
          </c:marker>
          <c:cat>
            <c:strRef>
              <c:f>'Figure 13'!$A$18:$A$22</c:f>
              <c:strCache>
                <c:ptCount val="5"/>
                <c:pt idx="0">
                  <c:v>August</c:v>
                </c:pt>
                <c:pt idx="1">
                  <c:v>September</c:v>
                </c:pt>
                <c:pt idx="2">
                  <c:v>October</c:v>
                </c:pt>
                <c:pt idx="3">
                  <c:v>November</c:v>
                </c:pt>
                <c:pt idx="4">
                  <c:v>December</c:v>
                </c:pt>
              </c:strCache>
            </c:strRef>
          </c:cat>
          <c:val>
            <c:numRef>
              <c:f>'Figure 13'!$B$18:$B$22</c:f>
              <c:numCache>
                <c:formatCode>General</c:formatCode>
                <c:ptCount val="5"/>
                <c:pt idx="0">
                  <c:v>1.2430000000000001</c:v>
                </c:pt>
                <c:pt idx="1">
                  <c:v>1.272</c:v>
                </c:pt>
                <c:pt idx="2">
                  <c:v>1.1919999999999999</c:v>
                </c:pt>
                <c:pt idx="3">
                  <c:v>1.2330000000000001</c:v>
                </c:pt>
                <c:pt idx="4">
                  <c:v>1.468</c:v>
                </c:pt>
              </c:numCache>
            </c:numRef>
          </c:val>
          <c:smooth val="0"/>
          <c:extLst>
            <c:ext xmlns:c16="http://schemas.microsoft.com/office/drawing/2014/chart" uri="{C3380CC4-5D6E-409C-BE32-E72D297353CC}">
              <c16:uniqueId val="{00000000-07A8-4081-A13C-C1474F7FFBEF}"/>
            </c:ext>
          </c:extLst>
        </c:ser>
        <c:ser>
          <c:idx val="1"/>
          <c:order val="1"/>
          <c:tx>
            <c:strRef>
              <c:f>'Figure 13'!$C$17</c:f>
              <c:strCache>
                <c:ptCount val="1"/>
                <c:pt idx="0">
                  <c:v>2018</c:v>
                </c:pt>
              </c:strCache>
            </c:strRef>
          </c:tx>
          <c:spPr>
            <a:ln w="19050">
              <a:solidFill>
                <a:sysClr val="window" lastClr="FFFFFF">
                  <a:lumMod val="65000"/>
                </a:sysClr>
              </a:solidFill>
            </a:ln>
          </c:spPr>
          <c:marker>
            <c:symbol val="none"/>
          </c:marker>
          <c:cat>
            <c:strRef>
              <c:f>'Figure 13'!$A$18:$A$22</c:f>
              <c:strCache>
                <c:ptCount val="5"/>
                <c:pt idx="0">
                  <c:v>August</c:v>
                </c:pt>
                <c:pt idx="1">
                  <c:v>September</c:v>
                </c:pt>
                <c:pt idx="2">
                  <c:v>October</c:v>
                </c:pt>
                <c:pt idx="3">
                  <c:v>November</c:v>
                </c:pt>
                <c:pt idx="4">
                  <c:v>December</c:v>
                </c:pt>
              </c:strCache>
            </c:strRef>
          </c:cat>
          <c:val>
            <c:numRef>
              <c:f>'Figure 13'!$C$18:$C$22</c:f>
              <c:numCache>
                <c:formatCode>General</c:formatCode>
                <c:ptCount val="5"/>
                <c:pt idx="0">
                  <c:v>1.4379999999999999</c:v>
                </c:pt>
                <c:pt idx="1">
                  <c:v>1.093</c:v>
                </c:pt>
                <c:pt idx="2">
                  <c:v>1.498</c:v>
                </c:pt>
                <c:pt idx="3">
                  <c:v>1.3720000000000001</c:v>
                </c:pt>
                <c:pt idx="4">
                  <c:v>1.482</c:v>
                </c:pt>
              </c:numCache>
            </c:numRef>
          </c:val>
          <c:smooth val="0"/>
          <c:extLst>
            <c:ext xmlns:c16="http://schemas.microsoft.com/office/drawing/2014/chart" uri="{C3380CC4-5D6E-409C-BE32-E72D297353CC}">
              <c16:uniqueId val="{00000001-07A8-4081-A13C-C1474F7FFBEF}"/>
            </c:ext>
          </c:extLst>
        </c:ser>
        <c:ser>
          <c:idx val="2"/>
          <c:order val="2"/>
          <c:tx>
            <c:strRef>
              <c:f>'Figure 13'!$D$17</c:f>
              <c:strCache>
                <c:ptCount val="1"/>
                <c:pt idx="0">
                  <c:v>2019</c:v>
                </c:pt>
              </c:strCache>
            </c:strRef>
          </c:tx>
          <c:spPr>
            <a:ln w="19050">
              <a:solidFill>
                <a:sysClr val="windowText" lastClr="000000">
                  <a:lumMod val="65000"/>
                  <a:lumOff val="35000"/>
                </a:sysClr>
              </a:solidFill>
            </a:ln>
          </c:spPr>
          <c:marker>
            <c:symbol val="none"/>
          </c:marker>
          <c:cat>
            <c:strRef>
              <c:f>'Figure 13'!$A$18:$A$22</c:f>
              <c:strCache>
                <c:ptCount val="5"/>
                <c:pt idx="0">
                  <c:v>August</c:v>
                </c:pt>
                <c:pt idx="1">
                  <c:v>September</c:v>
                </c:pt>
                <c:pt idx="2">
                  <c:v>October</c:v>
                </c:pt>
                <c:pt idx="3">
                  <c:v>November</c:v>
                </c:pt>
                <c:pt idx="4">
                  <c:v>December</c:v>
                </c:pt>
              </c:strCache>
            </c:strRef>
          </c:cat>
          <c:val>
            <c:numRef>
              <c:f>'Figure 13'!$D$18:$D$22</c:f>
              <c:numCache>
                <c:formatCode>General</c:formatCode>
                <c:ptCount val="5"/>
                <c:pt idx="0">
                  <c:v>1.5669999999999999</c:v>
                </c:pt>
                <c:pt idx="1">
                  <c:v>1.371</c:v>
                </c:pt>
                <c:pt idx="2">
                  <c:v>1.4530000000000001</c:v>
                </c:pt>
                <c:pt idx="3">
                  <c:v>1.4870000000000001</c:v>
                </c:pt>
                <c:pt idx="4">
                  <c:v>1.825</c:v>
                </c:pt>
              </c:numCache>
            </c:numRef>
          </c:val>
          <c:smooth val="0"/>
          <c:extLst>
            <c:ext xmlns:c16="http://schemas.microsoft.com/office/drawing/2014/chart" uri="{C3380CC4-5D6E-409C-BE32-E72D297353CC}">
              <c16:uniqueId val="{00000002-07A8-4081-A13C-C1474F7FFBEF}"/>
            </c:ext>
          </c:extLst>
        </c:ser>
        <c:ser>
          <c:idx val="3"/>
          <c:order val="3"/>
          <c:tx>
            <c:strRef>
              <c:f>'Figure 13'!$E$17</c:f>
              <c:strCache>
                <c:ptCount val="1"/>
                <c:pt idx="0">
                  <c:v>2020</c:v>
                </c:pt>
              </c:strCache>
            </c:strRef>
          </c:tx>
          <c:spPr>
            <a:ln w="38100">
              <a:solidFill>
                <a:srgbClr val="48AC98">
                  <a:lumMod val="75000"/>
                </a:srgbClr>
              </a:solidFill>
              <a:prstDash val="solid"/>
            </a:ln>
          </c:spPr>
          <c:marker>
            <c:symbol val="none"/>
          </c:marker>
          <c:cat>
            <c:strRef>
              <c:f>'Figure 13'!$A$18:$A$22</c:f>
              <c:strCache>
                <c:ptCount val="5"/>
                <c:pt idx="0">
                  <c:v>August</c:v>
                </c:pt>
                <c:pt idx="1">
                  <c:v>September</c:v>
                </c:pt>
                <c:pt idx="2">
                  <c:v>October</c:v>
                </c:pt>
                <c:pt idx="3">
                  <c:v>November</c:v>
                </c:pt>
                <c:pt idx="4">
                  <c:v>December</c:v>
                </c:pt>
              </c:strCache>
            </c:strRef>
          </c:cat>
          <c:val>
            <c:numRef>
              <c:f>'Figure 13'!$E$18:$E$22</c:f>
              <c:numCache>
                <c:formatCode>General</c:formatCode>
                <c:ptCount val="5"/>
                <c:pt idx="0">
                  <c:v>1.5298339999999999</c:v>
                </c:pt>
                <c:pt idx="1">
                  <c:v>1.547256</c:v>
                </c:pt>
                <c:pt idx="2">
                  <c:v>1.7108350000000001</c:v>
                </c:pt>
                <c:pt idx="3">
                  <c:v>1.541849</c:v>
                </c:pt>
                <c:pt idx="4">
                  <c:v>1.627308</c:v>
                </c:pt>
              </c:numCache>
            </c:numRef>
          </c:val>
          <c:smooth val="0"/>
          <c:extLst>
            <c:ext xmlns:c16="http://schemas.microsoft.com/office/drawing/2014/chart" uri="{C3380CC4-5D6E-409C-BE32-E72D297353CC}">
              <c16:uniqueId val="{00000003-07A8-4081-A13C-C1474F7FFBEF}"/>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1"/>
        </c:scaling>
        <c:delete val="0"/>
        <c:axPos val="l"/>
        <c:numFmt formatCode="#,##0.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ayout>
        <c:manualLayout>
          <c:xMode val="edge"/>
          <c:yMode val="edge"/>
          <c:x val="0.13668641719186311"/>
          <c:y val="5.4921988918051924E-2"/>
          <c:w val="0.64939694837696282"/>
          <c:h val="0.17728866200650628"/>
        </c:manualLayout>
      </c:layout>
      <c:overlay val="1"/>
    </c:legend>
    <c:plotVisOnly val="1"/>
    <c:dispBlanksAs val="gap"/>
    <c:showDLblsOverMax val="0"/>
  </c:chart>
  <c:spPr>
    <a:ln>
      <a:noFill/>
    </a:ln>
  </c:spPr>
  <c:txPr>
    <a:bodyPr/>
    <a:lstStyle/>
    <a:p>
      <a:pPr>
        <a:defRPr sz="10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53144165565014"/>
          <c:y val="4.6770924467774859E-2"/>
          <c:w val="0.77269044904609185"/>
          <c:h val="0.81371721805943609"/>
        </c:manualLayout>
      </c:layout>
      <c:lineChart>
        <c:grouping val="standard"/>
        <c:varyColors val="0"/>
        <c:ser>
          <c:idx val="1"/>
          <c:order val="0"/>
          <c:spPr>
            <a:ln>
              <a:solidFill>
                <a:srgbClr val="4BACC6"/>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14'!$I$29:$I$39</c:f>
              <c:numCache>
                <c:formatCode>General</c:formatCode>
                <c:ptCount val="11"/>
                <c:pt idx="0">
                  <c:v>-1.9</c:v>
                </c:pt>
                <c:pt idx="1">
                  <c:v>-1.3</c:v>
                </c:pt>
                <c:pt idx="2">
                  <c:v>-0.4</c:v>
                </c:pt>
                <c:pt idx="3">
                  <c:v>0.2</c:v>
                </c:pt>
                <c:pt idx="4">
                  <c:v>0.7</c:v>
                </c:pt>
                <c:pt idx="5">
                  <c:v>-12.9</c:v>
                </c:pt>
                <c:pt idx="6">
                  <c:v>-4.8</c:v>
                </c:pt>
                <c:pt idx="7">
                  <c:v>-3.3</c:v>
                </c:pt>
                <c:pt idx="8">
                  <c:v>-2.5</c:v>
                </c:pt>
                <c:pt idx="9">
                  <c:v>-2.2999999999999998</c:v>
                </c:pt>
                <c:pt idx="10">
                  <c:v>-2</c:v>
                </c:pt>
              </c:numCache>
            </c:numRef>
          </c:val>
          <c:smooth val="0"/>
          <c:extLst>
            <c:ext xmlns:c16="http://schemas.microsoft.com/office/drawing/2014/chart" uri="{C3380CC4-5D6E-409C-BE32-E72D297353CC}">
              <c16:uniqueId val="{00000000-D762-40DD-B486-EA090B8E9A1A}"/>
            </c:ext>
          </c:extLst>
        </c:ser>
        <c:ser>
          <c:idx val="2"/>
          <c:order val="1"/>
          <c:spPr>
            <a:ln>
              <a:solidFill>
                <a:srgbClr val="F094E3"/>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14'!$J$29:$J$39</c:f>
              <c:numCache>
                <c:formatCode>General</c:formatCode>
                <c:ptCount val="11"/>
                <c:pt idx="0">
                  <c:v>-1.9</c:v>
                </c:pt>
                <c:pt idx="1">
                  <c:v>-1.3</c:v>
                </c:pt>
                <c:pt idx="2">
                  <c:v>-0.4</c:v>
                </c:pt>
                <c:pt idx="3">
                  <c:v>0.2</c:v>
                </c:pt>
                <c:pt idx="4">
                  <c:v>0.7</c:v>
                </c:pt>
                <c:pt idx="5">
                  <c:v>-17.399999999999999</c:v>
                </c:pt>
                <c:pt idx="6">
                  <c:v>-8.9</c:v>
                </c:pt>
                <c:pt idx="7">
                  <c:v>-6.7</c:v>
                </c:pt>
                <c:pt idx="8">
                  <c:v>-5.6</c:v>
                </c:pt>
                <c:pt idx="9">
                  <c:v>-5.0999999999999996</c:v>
                </c:pt>
                <c:pt idx="10">
                  <c:v>-4.5</c:v>
                </c:pt>
              </c:numCache>
            </c:numRef>
          </c:val>
          <c:smooth val="0"/>
          <c:extLst>
            <c:ext xmlns:c16="http://schemas.microsoft.com/office/drawing/2014/chart" uri="{C3380CC4-5D6E-409C-BE32-E72D297353CC}">
              <c16:uniqueId val="{00000001-D762-40DD-B486-EA090B8E9A1A}"/>
            </c:ext>
          </c:extLst>
        </c:ser>
        <c:ser>
          <c:idx val="3"/>
          <c:order val="2"/>
          <c:spPr>
            <a:ln>
              <a:solidFill>
                <a:srgbClr val="9E168B"/>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14'!$K$29:$K$39</c:f>
              <c:numCache>
                <c:formatCode>General</c:formatCode>
                <c:ptCount val="11"/>
                <c:pt idx="0">
                  <c:v>-1.9</c:v>
                </c:pt>
                <c:pt idx="1">
                  <c:v>-1.3</c:v>
                </c:pt>
                <c:pt idx="2">
                  <c:v>-0.4</c:v>
                </c:pt>
                <c:pt idx="3">
                  <c:v>0.2</c:v>
                </c:pt>
                <c:pt idx="4">
                  <c:v>0.7</c:v>
                </c:pt>
                <c:pt idx="5">
                  <c:v>-17.399999999999999</c:v>
                </c:pt>
                <c:pt idx="6">
                  <c:v>-9.6</c:v>
                </c:pt>
                <c:pt idx="7">
                  <c:v>-7.2</c:v>
                </c:pt>
                <c:pt idx="8">
                  <c:v>-6</c:v>
                </c:pt>
                <c:pt idx="9">
                  <c:v>-5.3</c:v>
                </c:pt>
                <c:pt idx="10">
                  <c:v>-4.5999999999999996</c:v>
                </c:pt>
              </c:numCache>
            </c:numRef>
          </c:val>
          <c:smooth val="0"/>
          <c:extLst>
            <c:ext xmlns:c16="http://schemas.microsoft.com/office/drawing/2014/chart" uri="{C3380CC4-5D6E-409C-BE32-E72D297353CC}">
              <c16:uniqueId val="{00000002-D762-40DD-B486-EA090B8E9A1A}"/>
            </c:ext>
          </c:extLst>
        </c:ser>
        <c:ser>
          <c:idx val="0"/>
          <c:order val="3"/>
          <c:spPr>
            <a:ln>
              <a:solidFill>
                <a:srgbClr val="3A8E7C"/>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62-40DD-B486-EA090B8E9A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14'!$H$29:$H$39</c:f>
              <c:numCache>
                <c:formatCode>General</c:formatCode>
                <c:ptCount val="11"/>
                <c:pt idx="0">
                  <c:v>-1.9</c:v>
                </c:pt>
                <c:pt idx="1">
                  <c:v>-1.3</c:v>
                </c:pt>
                <c:pt idx="2">
                  <c:v>-0.4</c:v>
                </c:pt>
                <c:pt idx="3">
                  <c:v>0.2</c:v>
                </c:pt>
                <c:pt idx="4">
                  <c:v>0.7</c:v>
                </c:pt>
                <c:pt idx="5">
                  <c:v>-17.399999999999999</c:v>
                </c:pt>
                <c:pt idx="6">
                  <c:v>-8.5</c:v>
                </c:pt>
                <c:pt idx="7">
                  <c:v>-6</c:v>
                </c:pt>
                <c:pt idx="8">
                  <c:v>-4.5999999999999996</c:v>
                </c:pt>
                <c:pt idx="9">
                  <c:v>-4.0999999999999996</c:v>
                </c:pt>
                <c:pt idx="10">
                  <c:v>-3.7</c:v>
                </c:pt>
              </c:numCache>
            </c:numRef>
          </c:val>
          <c:smooth val="0"/>
          <c:extLst>
            <c:ext xmlns:c16="http://schemas.microsoft.com/office/drawing/2014/chart" uri="{C3380CC4-5D6E-409C-BE32-E72D297353CC}">
              <c16:uniqueId val="{00000004-D762-40DD-B486-EA090B8E9A1A}"/>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min val="-18"/>
        </c:scaling>
        <c:delete val="0"/>
        <c:axPos val="l"/>
        <c:numFmt formatCode="#,##0" sourceLinked="0"/>
        <c:majorTickMark val="out"/>
        <c:minorTickMark val="none"/>
        <c:tickLblPos val="nextTo"/>
        <c:crossAx val="507394304"/>
        <c:crosses val="autoZero"/>
        <c:crossBetween val="between"/>
        <c:majorUnit val="3"/>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53144165565014"/>
          <c:y val="4.6770924467774859E-2"/>
          <c:w val="0.77269044904609185"/>
          <c:h val="0.79355592773685535"/>
        </c:manualLayout>
      </c:layout>
      <c:lineChart>
        <c:grouping val="standard"/>
        <c:varyColors val="0"/>
        <c:ser>
          <c:idx val="1"/>
          <c:order val="0"/>
          <c:spPr>
            <a:ln>
              <a:solidFill>
                <a:srgbClr val="4BACC6"/>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14'!$C$29:$C$39</c:f>
              <c:numCache>
                <c:formatCode>General</c:formatCode>
                <c:ptCount val="11"/>
                <c:pt idx="0">
                  <c:v>124</c:v>
                </c:pt>
                <c:pt idx="1">
                  <c:v>114.9</c:v>
                </c:pt>
                <c:pt idx="2">
                  <c:v>108.1</c:v>
                </c:pt>
                <c:pt idx="3">
                  <c:v>103.7</c:v>
                </c:pt>
                <c:pt idx="4">
                  <c:v>95.5</c:v>
                </c:pt>
                <c:pt idx="5">
                  <c:v>118.9</c:v>
                </c:pt>
                <c:pt idx="6">
                  <c:v>113.7</c:v>
                </c:pt>
                <c:pt idx="7">
                  <c:v>104.8</c:v>
                </c:pt>
                <c:pt idx="8">
                  <c:v>101.3</c:v>
                </c:pt>
                <c:pt idx="9">
                  <c:v>100.7</c:v>
                </c:pt>
                <c:pt idx="10">
                  <c:v>99.8</c:v>
                </c:pt>
              </c:numCache>
            </c:numRef>
          </c:val>
          <c:smooth val="0"/>
          <c:extLst>
            <c:ext xmlns:c16="http://schemas.microsoft.com/office/drawing/2014/chart" uri="{C3380CC4-5D6E-409C-BE32-E72D297353CC}">
              <c16:uniqueId val="{00000000-B69B-4770-8C79-39D2BFC970BA}"/>
            </c:ext>
          </c:extLst>
        </c:ser>
        <c:ser>
          <c:idx val="2"/>
          <c:order val="1"/>
          <c:spPr>
            <a:ln>
              <a:solidFill>
                <a:srgbClr val="F094E3"/>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14'!$D$29:$D$39</c:f>
              <c:numCache>
                <c:formatCode>General</c:formatCode>
                <c:ptCount val="11"/>
                <c:pt idx="0">
                  <c:v>124</c:v>
                </c:pt>
                <c:pt idx="1">
                  <c:v>114.9</c:v>
                </c:pt>
                <c:pt idx="2">
                  <c:v>108.1</c:v>
                </c:pt>
                <c:pt idx="3">
                  <c:v>103.7</c:v>
                </c:pt>
                <c:pt idx="4">
                  <c:v>95.5</c:v>
                </c:pt>
                <c:pt idx="5">
                  <c:v>129.80000000000001</c:v>
                </c:pt>
                <c:pt idx="6">
                  <c:v>128.5</c:v>
                </c:pt>
                <c:pt idx="7">
                  <c:v>125.7</c:v>
                </c:pt>
                <c:pt idx="8">
                  <c:v>125.9</c:v>
                </c:pt>
                <c:pt idx="9">
                  <c:v>127.4</c:v>
                </c:pt>
                <c:pt idx="10">
                  <c:v>127.9</c:v>
                </c:pt>
              </c:numCache>
            </c:numRef>
          </c:val>
          <c:smooth val="0"/>
          <c:extLst>
            <c:ext xmlns:c16="http://schemas.microsoft.com/office/drawing/2014/chart" uri="{C3380CC4-5D6E-409C-BE32-E72D297353CC}">
              <c16:uniqueId val="{00000001-B69B-4770-8C79-39D2BFC970BA}"/>
            </c:ext>
          </c:extLst>
        </c:ser>
        <c:ser>
          <c:idx val="3"/>
          <c:order val="2"/>
          <c:spPr>
            <a:ln>
              <a:solidFill>
                <a:srgbClr val="9E168B"/>
              </a:solidFill>
            </a:ln>
          </c:spPr>
          <c:marker>
            <c:symbol val="none"/>
          </c:marker>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14'!$E$29:$E$39</c:f>
              <c:numCache>
                <c:formatCode>General</c:formatCode>
                <c:ptCount val="11"/>
                <c:pt idx="0">
                  <c:v>124</c:v>
                </c:pt>
                <c:pt idx="1">
                  <c:v>114.9</c:v>
                </c:pt>
                <c:pt idx="2">
                  <c:v>108.1</c:v>
                </c:pt>
                <c:pt idx="3">
                  <c:v>103.7</c:v>
                </c:pt>
                <c:pt idx="4">
                  <c:v>95.5</c:v>
                </c:pt>
                <c:pt idx="5">
                  <c:v>129.80000000000001</c:v>
                </c:pt>
                <c:pt idx="6">
                  <c:v>130.69999999999999</c:v>
                </c:pt>
                <c:pt idx="7">
                  <c:v>127.8</c:v>
                </c:pt>
                <c:pt idx="8">
                  <c:v>128</c:v>
                </c:pt>
                <c:pt idx="9">
                  <c:v>129.30000000000001</c:v>
                </c:pt>
                <c:pt idx="10">
                  <c:v>129.69999999999999</c:v>
                </c:pt>
              </c:numCache>
            </c:numRef>
          </c:val>
          <c:smooth val="0"/>
          <c:extLst>
            <c:ext xmlns:c16="http://schemas.microsoft.com/office/drawing/2014/chart" uri="{C3380CC4-5D6E-409C-BE32-E72D297353CC}">
              <c16:uniqueId val="{00000002-B69B-4770-8C79-39D2BFC970BA}"/>
            </c:ext>
          </c:extLst>
        </c:ser>
        <c:ser>
          <c:idx val="0"/>
          <c:order val="3"/>
          <c:spPr>
            <a:ln>
              <a:solidFill>
                <a:srgbClr val="3A8E7C"/>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9B-4770-8C79-39D2BFC970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14'!$A$29:$A$39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14'!$B$29:$B$39</c:f>
              <c:numCache>
                <c:formatCode>General</c:formatCode>
                <c:ptCount val="11"/>
                <c:pt idx="0">
                  <c:v>124</c:v>
                </c:pt>
                <c:pt idx="1">
                  <c:v>114.9</c:v>
                </c:pt>
                <c:pt idx="2">
                  <c:v>108.1</c:v>
                </c:pt>
                <c:pt idx="3">
                  <c:v>103.7</c:v>
                </c:pt>
                <c:pt idx="4">
                  <c:v>95.5</c:v>
                </c:pt>
                <c:pt idx="5">
                  <c:v>129.80000000000001</c:v>
                </c:pt>
                <c:pt idx="6">
                  <c:v>127.3</c:v>
                </c:pt>
                <c:pt idx="7">
                  <c:v>123.3</c:v>
                </c:pt>
                <c:pt idx="8">
                  <c:v>121.8</c:v>
                </c:pt>
                <c:pt idx="9">
                  <c:v>122.3</c:v>
                </c:pt>
                <c:pt idx="10">
                  <c:v>122.5</c:v>
                </c:pt>
              </c:numCache>
            </c:numRef>
          </c:val>
          <c:smooth val="0"/>
          <c:extLst>
            <c:ext xmlns:c16="http://schemas.microsoft.com/office/drawing/2014/chart" uri="{C3380CC4-5D6E-409C-BE32-E72D297353CC}">
              <c16:uniqueId val="{00000004-B69B-4770-8C79-39D2BFC970BA}"/>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2"/>
          <c:tx>
            <c:strRef>
              <c:f>'Figure 15'!$M$4</c:f>
              <c:strCache>
                <c:ptCount val="1"/>
                <c:pt idx="0">
                  <c:v>IE - Spread</c:v>
                </c:pt>
              </c:strCache>
            </c:strRef>
          </c:tx>
          <c:spPr>
            <a:solidFill>
              <a:schemeClr val="accent3"/>
            </a:solidFill>
            <a:ln>
              <a:noFill/>
            </a:ln>
            <a:effectLst/>
          </c:spPr>
          <c:cat>
            <c:numRef>
              <c:f>'Figure 15'!$J$5:$J$434</c:f>
              <c:numCache>
                <c:formatCode>m/d/yyyy</c:formatCode>
                <c:ptCount val="430"/>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numCache>
            </c:numRef>
          </c:cat>
          <c:val>
            <c:numRef>
              <c:f>'Figure 15'!$M$5:$M$434</c:f>
              <c:numCache>
                <c:formatCode>General</c:formatCode>
                <c:ptCount val="430"/>
                <c:pt idx="0">
                  <c:v>0.37</c:v>
                </c:pt>
                <c:pt idx="1">
                  <c:v>0.39</c:v>
                </c:pt>
                <c:pt idx="2">
                  <c:v>0.4</c:v>
                </c:pt>
                <c:pt idx="3">
                  <c:v>0.39</c:v>
                </c:pt>
                <c:pt idx="4">
                  <c:v>0.41</c:v>
                </c:pt>
                <c:pt idx="5">
                  <c:v>0.41</c:v>
                </c:pt>
                <c:pt idx="6">
                  <c:v>0.38</c:v>
                </c:pt>
                <c:pt idx="7">
                  <c:v>0.37</c:v>
                </c:pt>
                <c:pt idx="8">
                  <c:v>0.37</c:v>
                </c:pt>
                <c:pt idx="9">
                  <c:v>0.34</c:v>
                </c:pt>
                <c:pt idx="10">
                  <c:v>0.34</c:v>
                </c:pt>
                <c:pt idx="11">
                  <c:v>0.33</c:v>
                </c:pt>
                <c:pt idx="12">
                  <c:v>0.34</c:v>
                </c:pt>
                <c:pt idx="13">
                  <c:v>0.32</c:v>
                </c:pt>
                <c:pt idx="14">
                  <c:v>0.32</c:v>
                </c:pt>
                <c:pt idx="15">
                  <c:v>0.33</c:v>
                </c:pt>
                <c:pt idx="16">
                  <c:v>0.33</c:v>
                </c:pt>
                <c:pt idx="17">
                  <c:v>0.33</c:v>
                </c:pt>
                <c:pt idx="18">
                  <c:v>0.31</c:v>
                </c:pt>
                <c:pt idx="19">
                  <c:v>0.31</c:v>
                </c:pt>
                <c:pt idx="20">
                  <c:v>0.32</c:v>
                </c:pt>
                <c:pt idx="21">
                  <c:v>0.32</c:v>
                </c:pt>
                <c:pt idx="22">
                  <c:v>0.31</c:v>
                </c:pt>
                <c:pt idx="23">
                  <c:v>0.26</c:v>
                </c:pt>
                <c:pt idx="24">
                  <c:v>0.26</c:v>
                </c:pt>
                <c:pt idx="25">
                  <c:v>0.26</c:v>
                </c:pt>
                <c:pt idx="26">
                  <c:v>0.27</c:v>
                </c:pt>
                <c:pt idx="27">
                  <c:v>0.28999999999999998</c:v>
                </c:pt>
                <c:pt idx="28">
                  <c:v>0.31</c:v>
                </c:pt>
                <c:pt idx="29">
                  <c:v>0.3</c:v>
                </c:pt>
                <c:pt idx="30">
                  <c:v>0.28999999999999998</c:v>
                </c:pt>
                <c:pt idx="31">
                  <c:v>0.3</c:v>
                </c:pt>
                <c:pt idx="32">
                  <c:v>0.31</c:v>
                </c:pt>
                <c:pt idx="33">
                  <c:v>0.31</c:v>
                </c:pt>
                <c:pt idx="34">
                  <c:v>0.3</c:v>
                </c:pt>
                <c:pt idx="35">
                  <c:v>0.3</c:v>
                </c:pt>
                <c:pt idx="36">
                  <c:v>0.28999999999999998</c:v>
                </c:pt>
                <c:pt idx="37">
                  <c:v>0.28000000000000003</c:v>
                </c:pt>
                <c:pt idx="38">
                  <c:v>0.28999999999999998</c:v>
                </c:pt>
                <c:pt idx="39">
                  <c:v>0.26</c:v>
                </c:pt>
                <c:pt idx="40">
                  <c:v>0.24</c:v>
                </c:pt>
                <c:pt idx="41">
                  <c:v>0.21</c:v>
                </c:pt>
                <c:pt idx="42">
                  <c:v>0.2</c:v>
                </c:pt>
                <c:pt idx="43">
                  <c:v>0.2</c:v>
                </c:pt>
                <c:pt idx="44">
                  <c:v>0.21</c:v>
                </c:pt>
                <c:pt idx="45">
                  <c:v>0.21</c:v>
                </c:pt>
                <c:pt idx="46">
                  <c:v>0.2</c:v>
                </c:pt>
                <c:pt idx="47">
                  <c:v>0.19</c:v>
                </c:pt>
                <c:pt idx="48">
                  <c:v>0.18</c:v>
                </c:pt>
                <c:pt idx="49">
                  <c:v>0.22</c:v>
                </c:pt>
                <c:pt idx="50">
                  <c:v>0.24</c:v>
                </c:pt>
                <c:pt idx="51">
                  <c:v>0.23</c:v>
                </c:pt>
                <c:pt idx="52">
                  <c:v>0.19</c:v>
                </c:pt>
                <c:pt idx="53">
                  <c:v>0.19</c:v>
                </c:pt>
                <c:pt idx="54">
                  <c:v>0.19</c:v>
                </c:pt>
                <c:pt idx="55">
                  <c:v>0.19</c:v>
                </c:pt>
                <c:pt idx="56">
                  <c:v>0.2</c:v>
                </c:pt>
                <c:pt idx="57">
                  <c:v>0.2</c:v>
                </c:pt>
                <c:pt idx="58">
                  <c:v>0.22</c:v>
                </c:pt>
                <c:pt idx="59">
                  <c:v>0.23</c:v>
                </c:pt>
                <c:pt idx="60">
                  <c:v>0.23</c:v>
                </c:pt>
                <c:pt idx="61">
                  <c:v>0.22</c:v>
                </c:pt>
                <c:pt idx="62">
                  <c:v>0.23</c:v>
                </c:pt>
                <c:pt idx="63">
                  <c:v>0.23</c:v>
                </c:pt>
                <c:pt idx="64">
                  <c:v>0.24</c:v>
                </c:pt>
                <c:pt idx="65">
                  <c:v>0.24</c:v>
                </c:pt>
                <c:pt idx="66">
                  <c:v>0.23</c:v>
                </c:pt>
                <c:pt idx="67">
                  <c:v>0.22</c:v>
                </c:pt>
                <c:pt idx="68">
                  <c:v>0.2</c:v>
                </c:pt>
                <c:pt idx="69">
                  <c:v>0.19</c:v>
                </c:pt>
                <c:pt idx="70">
                  <c:v>0.18</c:v>
                </c:pt>
                <c:pt idx="71">
                  <c:v>0.18</c:v>
                </c:pt>
                <c:pt idx="72">
                  <c:v>0.17</c:v>
                </c:pt>
                <c:pt idx="73">
                  <c:v>0.16</c:v>
                </c:pt>
                <c:pt idx="74">
                  <c:v>0.15</c:v>
                </c:pt>
                <c:pt idx="75">
                  <c:v>0.14000000000000001</c:v>
                </c:pt>
                <c:pt idx="76">
                  <c:v>0.1</c:v>
                </c:pt>
                <c:pt idx="77">
                  <c:v>0.12</c:v>
                </c:pt>
                <c:pt idx="78">
                  <c:v>0.12</c:v>
                </c:pt>
                <c:pt idx="79">
                  <c:v>0.12</c:v>
                </c:pt>
                <c:pt idx="80">
                  <c:v>0.13</c:v>
                </c:pt>
                <c:pt idx="81">
                  <c:v>0.14000000000000001</c:v>
                </c:pt>
                <c:pt idx="82">
                  <c:v>0.17</c:v>
                </c:pt>
                <c:pt idx="83">
                  <c:v>0.17</c:v>
                </c:pt>
                <c:pt idx="84">
                  <c:v>0.18</c:v>
                </c:pt>
                <c:pt idx="85">
                  <c:v>0.16</c:v>
                </c:pt>
                <c:pt idx="86">
                  <c:v>0.16</c:v>
                </c:pt>
                <c:pt idx="87">
                  <c:v>0.15</c:v>
                </c:pt>
                <c:pt idx="88">
                  <c:v>0.14000000000000001</c:v>
                </c:pt>
                <c:pt idx="89">
                  <c:v>0.15</c:v>
                </c:pt>
                <c:pt idx="90">
                  <c:v>0.16</c:v>
                </c:pt>
                <c:pt idx="91">
                  <c:v>0.18</c:v>
                </c:pt>
                <c:pt idx="92">
                  <c:v>0.18</c:v>
                </c:pt>
                <c:pt idx="93">
                  <c:v>0.19</c:v>
                </c:pt>
                <c:pt idx="94">
                  <c:v>0.2</c:v>
                </c:pt>
                <c:pt idx="95">
                  <c:v>0.2</c:v>
                </c:pt>
                <c:pt idx="96">
                  <c:v>0.2</c:v>
                </c:pt>
                <c:pt idx="97">
                  <c:v>0.19</c:v>
                </c:pt>
                <c:pt idx="98">
                  <c:v>0.2</c:v>
                </c:pt>
                <c:pt idx="99">
                  <c:v>0.21</c:v>
                </c:pt>
                <c:pt idx="100">
                  <c:v>0.19</c:v>
                </c:pt>
                <c:pt idx="101">
                  <c:v>0.2</c:v>
                </c:pt>
                <c:pt idx="102">
                  <c:v>0.23</c:v>
                </c:pt>
                <c:pt idx="103">
                  <c:v>0.22</c:v>
                </c:pt>
                <c:pt idx="104">
                  <c:v>0.23</c:v>
                </c:pt>
                <c:pt idx="105">
                  <c:v>0.24</c:v>
                </c:pt>
                <c:pt idx="106">
                  <c:v>0.24</c:v>
                </c:pt>
                <c:pt idx="107">
                  <c:v>0.24</c:v>
                </c:pt>
                <c:pt idx="108">
                  <c:v>0.24</c:v>
                </c:pt>
                <c:pt idx="109">
                  <c:v>0.24</c:v>
                </c:pt>
                <c:pt idx="110">
                  <c:v>0.24</c:v>
                </c:pt>
                <c:pt idx="111">
                  <c:v>0.21</c:v>
                </c:pt>
                <c:pt idx="112">
                  <c:v>0.18</c:v>
                </c:pt>
                <c:pt idx="113">
                  <c:v>0.16</c:v>
                </c:pt>
                <c:pt idx="114">
                  <c:v>0.18</c:v>
                </c:pt>
                <c:pt idx="115">
                  <c:v>0.17</c:v>
                </c:pt>
                <c:pt idx="116">
                  <c:v>0.18</c:v>
                </c:pt>
                <c:pt idx="117">
                  <c:v>0.19</c:v>
                </c:pt>
                <c:pt idx="118">
                  <c:v>0.19</c:v>
                </c:pt>
                <c:pt idx="119">
                  <c:v>0.2</c:v>
                </c:pt>
                <c:pt idx="120">
                  <c:v>0.18</c:v>
                </c:pt>
                <c:pt idx="121">
                  <c:v>0.2</c:v>
                </c:pt>
                <c:pt idx="122">
                  <c:v>0.19</c:v>
                </c:pt>
                <c:pt idx="123">
                  <c:v>0.19</c:v>
                </c:pt>
                <c:pt idx="124">
                  <c:v>0.17</c:v>
                </c:pt>
                <c:pt idx="125">
                  <c:v>0.17</c:v>
                </c:pt>
                <c:pt idx="126">
                  <c:v>0.16</c:v>
                </c:pt>
                <c:pt idx="127">
                  <c:v>0.17</c:v>
                </c:pt>
                <c:pt idx="128">
                  <c:v>0.16</c:v>
                </c:pt>
                <c:pt idx="129">
                  <c:v>0.16</c:v>
                </c:pt>
                <c:pt idx="130">
                  <c:v>0.16</c:v>
                </c:pt>
                <c:pt idx="131">
                  <c:v>0.16</c:v>
                </c:pt>
                <c:pt idx="132">
                  <c:v>0.15</c:v>
                </c:pt>
                <c:pt idx="133">
                  <c:v>0.14000000000000001</c:v>
                </c:pt>
                <c:pt idx="134">
                  <c:v>0.17</c:v>
                </c:pt>
                <c:pt idx="135">
                  <c:v>0.17</c:v>
                </c:pt>
                <c:pt idx="136">
                  <c:v>0.16</c:v>
                </c:pt>
                <c:pt idx="137">
                  <c:v>0.15</c:v>
                </c:pt>
                <c:pt idx="138">
                  <c:v>0.18</c:v>
                </c:pt>
                <c:pt idx="139">
                  <c:v>0.19</c:v>
                </c:pt>
                <c:pt idx="140">
                  <c:v>0.17</c:v>
                </c:pt>
                <c:pt idx="141">
                  <c:v>0.18</c:v>
                </c:pt>
                <c:pt idx="142">
                  <c:v>0.18</c:v>
                </c:pt>
                <c:pt idx="143">
                  <c:v>0.2</c:v>
                </c:pt>
                <c:pt idx="144">
                  <c:v>0.2</c:v>
                </c:pt>
                <c:pt idx="145">
                  <c:v>0.21</c:v>
                </c:pt>
                <c:pt idx="146">
                  <c:v>0.23</c:v>
                </c:pt>
                <c:pt idx="147">
                  <c:v>0.22</c:v>
                </c:pt>
                <c:pt idx="148">
                  <c:v>0.25</c:v>
                </c:pt>
                <c:pt idx="149">
                  <c:v>0.28000000000000003</c:v>
                </c:pt>
                <c:pt idx="150">
                  <c:v>0.3</c:v>
                </c:pt>
                <c:pt idx="151">
                  <c:v>0.27</c:v>
                </c:pt>
                <c:pt idx="152">
                  <c:v>0.26</c:v>
                </c:pt>
                <c:pt idx="153">
                  <c:v>0.27</c:v>
                </c:pt>
                <c:pt idx="154">
                  <c:v>0.28000000000000003</c:v>
                </c:pt>
                <c:pt idx="155">
                  <c:v>0.3</c:v>
                </c:pt>
                <c:pt idx="156">
                  <c:v>0.28999999999999998</c:v>
                </c:pt>
                <c:pt idx="157">
                  <c:v>0.28999999999999998</c:v>
                </c:pt>
                <c:pt idx="158">
                  <c:v>0.32</c:v>
                </c:pt>
                <c:pt idx="159">
                  <c:v>0.32</c:v>
                </c:pt>
                <c:pt idx="160">
                  <c:v>0.32</c:v>
                </c:pt>
                <c:pt idx="161">
                  <c:v>0.32</c:v>
                </c:pt>
                <c:pt idx="162">
                  <c:v>0.31</c:v>
                </c:pt>
                <c:pt idx="163">
                  <c:v>0.32</c:v>
                </c:pt>
                <c:pt idx="164">
                  <c:v>0.32</c:v>
                </c:pt>
                <c:pt idx="165">
                  <c:v>0.33</c:v>
                </c:pt>
                <c:pt idx="166">
                  <c:v>0.34</c:v>
                </c:pt>
                <c:pt idx="167">
                  <c:v>0.35</c:v>
                </c:pt>
                <c:pt idx="168">
                  <c:v>0.36</c:v>
                </c:pt>
                <c:pt idx="169">
                  <c:v>0.36</c:v>
                </c:pt>
                <c:pt idx="170">
                  <c:v>0.35</c:v>
                </c:pt>
                <c:pt idx="171">
                  <c:v>0.36</c:v>
                </c:pt>
                <c:pt idx="172">
                  <c:v>0.35</c:v>
                </c:pt>
                <c:pt idx="173">
                  <c:v>0.35</c:v>
                </c:pt>
                <c:pt idx="174">
                  <c:v>0.36</c:v>
                </c:pt>
                <c:pt idx="175">
                  <c:v>0.37</c:v>
                </c:pt>
                <c:pt idx="176">
                  <c:v>0.35</c:v>
                </c:pt>
                <c:pt idx="177">
                  <c:v>0.31</c:v>
                </c:pt>
                <c:pt idx="178">
                  <c:v>0.31</c:v>
                </c:pt>
                <c:pt idx="179">
                  <c:v>0.31</c:v>
                </c:pt>
                <c:pt idx="180">
                  <c:v>0.28999999999999998</c:v>
                </c:pt>
                <c:pt idx="181">
                  <c:v>0.28000000000000003</c:v>
                </c:pt>
                <c:pt idx="182">
                  <c:v>0.28999999999999998</c:v>
                </c:pt>
                <c:pt idx="183">
                  <c:v>0.25</c:v>
                </c:pt>
                <c:pt idx="184">
                  <c:v>0.25</c:v>
                </c:pt>
                <c:pt idx="185">
                  <c:v>0.26</c:v>
                </c:pt>
                <c:pt idx="186">
                  <c:v>0.27</c:v>
                </c:pt>
                <c:pt idx="187">
                  <c:v>0.28999999999999998</c:v>
                </c:pt>
                <c:pt idx="188">
                  <c:v>0.3</c:v>
                </c:pt>
                <c:pt idx="189">
                  <c:v>0.31</c:v>
                </c:pt>
                <c:pt idx="190">
                  <c:v>0.32</c:v>
                </c:pt>
                <c:pt idx="191">
                  <c:v>0.31</c:v>
                </c:pt>
                <c:pt idx="192">
                  <c:v>0.31</c:v>
                </c:pt>
                <c:pt idx="193">
                  <c:v>0.3</c:v>
                </c:pt>
                <c:pt idx="194">
                  <c:v>0.28999999999999998</c:v>
                </c:pt>
                <c:pt idx="195">
                  <c:v>0.28000000000000003</c:v>
                </c:pt>
                <c:pt idx="196">
                  <c:v>0.28999999999999998</c:v>
                </c:pt>
                <c:pt idx="197">
                  <c:v>0.31</c:v>
                </c:pt>
                <c:pt idx="198">
                  <c:v>0.31</c:v>
                </c:pt>
                <c:pt idx="199">
                  <c:v>0.32</c:v>
                </c:pt>
                <c:pt idx="200">
                  <c:v>0.31</c:v>
                </c:pt>
                <c:pt idx="201">
                  <c:v>0.31</c:v>
                </c:pt>
                <c:pt idx="202">
                  <c:v>0.32</c:v>
                </c:pt>
                <c:pt idx="203">
                  <c:v>0.25</c:v>
                </c:pt>
                <c:pt idx="204">
                  <c:v>0.26</c:v>
                </c:pt>
                <c:pt idx="205">
                  <c:v>0.22</c:v>
                </c:pt>
                <c:pt idx="206">
                  <c:v>0.19</c:v>
                </c:pt>
                <c:pt idx="207">
                  <c:v>0.21</c:v>
                </c:pt>
                <c:pt idx="208">
                  <c:v>0.2</c:v>
                </c:pt>
                <c:pt idx="209">
                  <c:v>0.17</c:v>
                </c:pt>
                <c:pt idx="210">
                  <c:v>0.18</c:v>
                </c:pt>
                <c:pt idx="211">
                  <c:v>0.2</c:v>
                </c:pt>
                <c:pt idx="212">
                  <c:v>0.2</c:v>
                </c:pt>
                <c:pt idx="213">
                  <c:v>0.19</c:v>
                </c:pt>
                <c:pt idx="214">
                  <c:v>0.19</c:v>
                </c:pt>
                <c:pt idx="215">
                  <c:v>0.2</c:v>
                </c:pt>
                <c:pt idx="216">
                  <c:v>0.19</c:v>
                </c:pt>
                <c:pt idx="217">
                  <c:v>0.19</c:v>
                </c:pt>
                <c:pt idx="218">
                  <c:v>0.19</c:v>
                </c:pt>
                <c:pt idx="219">
                  <c:v>0.18</c:v>
                </c:pt>
                <c:pt idx="220">
                  <c:v>0.17</c:v>
                </c:pt>
                <c:pt idx="221">
                  <c:v>0.19</c:v>
                </c:pt>
                <c:pt idx="222">
                  <c:v>0.18</c:v>
                </c:pt>
                <c:pt idx="223">
                  <c:v>0.19</c:v>
                </c:pt>
                <c:pt idx="224">
                  <c:v>0.19</c:v>
                </c:pt>
                <c:pt idx="225">
                  <c:v>0.2</c:v>
                </c:pt>
                <c:pt idx="226">
                  <c:v>0.2</c:v>
                </c:pt>
                <c:pt idx="227">
                  <c:v>0.23</c:v>
                </c:pt>
                <c:pt idx="228">
                  <c:v>0.23</c:v>
                </c:pt>
                <c:pt idx="229">
                  <c:v>0.22</c:v>
                </c:pt>
                <c:pt idx="230">
                  <c:v>0.23</c:v>
                </c:pt>
                <c:pt idx="231">
                  <c:v>0.23</c:v>
                </c:pt>
                <c:pt idx="232">
                  <c:v>0.23</c:v>
                </c:pt>
                <c:pt idx="233">
                  <c:v>0.24</c:v>
                </c:pt>
                <c:pt idx="234">
                  <c:v>0.23</c:v>
                </c:pt>
                <c:pt idx="235">
                  <c:v>0.23</c:v>
                </c:pt>
                <c:pt idx="236">
                  <c:v>0.22</c:v>
                </c:pt>
                <c:pt idx="237">
                  <c:v>0.22</c:v>
                </c:pt>
                <c:pt idx="238">
                  <c:v>0.2</c:v>
                </c:pt>
                <c:pt idx="239">
                  <c:v>0.16</c:v>
                </c:pt>
                <c:pt idx="240">
                  <c:v>0.13</c:v>
                </c:pt>
                <c:pt idx="241">
                  <c:v>0.12</c:v>
                </c:pt>
                <c:pt idx="242">
                  <c:v>0.13</c:v>
                </c:pt>
                <c:pt idx="243">
                  <c:v>0.13</c:v>
                </c:pt>
                <c:pt idx="244">
                  <c:v>0.13</c:v>
                </c:pt>
                <c:pt idx="245">
                  <c:v>0.1</c:v>
                </c:pt>
                <c:pt idx="246">
                  <c:v>0.12</c:v>
                </c:pt>
                <c:pt idx="247">
                  <c:v>0.11</c:v>
                </c:pt>
                <c:pt idx="248">
                  <c:v>0.09</c:v>
                </c:pt>
                <c:pt idx="249">
                  <c:v>0.09</c:v>
                </c:pt>
                <c:pt idx="250">
                  <c:v>0.1</c:v>
                </c:pt>
                <c:pt idx="251">
                  <c:v>0.11</c:v>
                </c:pt>
                <c:pt idx="252">
                  <c:v>0.11</c:v>
                </c:pt>
                <c:pt idx="253">
                  <c:v>0.12</c:v>
                </c:pt>
                <c:pt idx="254">
                  <c:v>0.12</c:v>
                </c:pt>
                <c:pt idx="255">
                  <c:v>0.12</c:v>
                </c:pt>
                <c:pt idx="256">
                  <c:v>0.12</c:v>
                </c:pt>
                <c:pt idx="257">
                  <c:v>0.12</c:v>
                </c:pt>
                <c:pt idx="258">
                  <c:v>0.11</c:v>
                </c:pt>
                <c:pt idx="259">
                  <c:v>0.09</c:v>
                </c:pt>
                <c:pt idx="260">
                  <c:v>0.1</c:v>
                </c:pt>
                <c:pt idx="261">
                  <c:v>0.1</c:v>
                </c:pt>
                <c:pt idx="262">
                  <c:v>0.11</c:v>
                </c:pt>
                <c:pt idx="263">
                  <c:v>0.12</c:v>
                </c:pt>
                <c:pt idx="264">
                  <c:v>0.13</c:v>
                </c:pt>
                <c:pt idx="265">
                  <c:v>7.0000000000000007E-2</c:v>
                </c:pt>
                <c:pt idx="266">
                  <c:v>7.0000000000000007E-2</c:v>
                </c:pt>
                <c:pt idx="267">
                  <c:v>0.06</c:v>
                </c:pt>
                <c:pt idx="268">
                  <c:v>7.0000000000000007E-2</c:v>
                </c:pt>
                <c:pt idx="269">
                  <c:v>0.06</c:v>
                </c:pt>
                <c:pt idx="270">
                  <c:v>0.08</c:v>
                </c:pt>
                <c:pt idx="271">
                  <c:v>0.1</c:v>
                </c:pt>
                <c:pt idx="272">
                  <c:v>0.1</c:v>
                </c:pt>
                <c:pt idx="273">
                  <c:v>0.1</c:v>
                </c:pt>
                <c:pt idx="274">
                  <c:v>0.09</c:v>
                </c:pt>
                <c:pt idx="275">
                  <c:v>0.11</c:v>
                </c:pt>
                <c:pt idx="276">
                  <c:v>0.11</c:v>
                </c:pt>
                <c:pt idx="277">
                  <c:v>0.11</c:v>
                </c:pt>
                <c:pt idx="278">
                  <c:v>0.1</c:v>
                </c:pt>
                <c:pt idx="279">
                  <c:v>0.1</c:v>
                </c:pt>
                <c:pt idx="280">
                  <c:v>0.11</c:v>
                </c:pt>
                <c:pt idx="281">
                  <c:v>0.11</c:v>
                </c:pt>
                <c:pt idx="282">
                  <c:v>0.13</c:v>
                </c:pt>
                <c:pt idx="283">
                  <c:v>0.14000000000000001</c:v>
                </c:pt>
                <c:pt idx="284">
                  <c:v>0.13</c:v>
                </c:pt>
                <c:pt idx="285">
                  <c:v>0.12</c:v>
                </c:pt>
                <c:pt idx="286">
                  <c:v>0.1</c:v>
                </c:pt>
                <c:pt idx="287">
                  <c:v>0.11</c:v>
                </c:pt>
                <c:pt idx="288">
                  <c:v>0.09</c:v>
                </c:pt>
                <c:pt idx="289">
                  <c:v>0.12</c:v>
                </c:pt>
                <c:pt idx="290">
                  <c:v>0.11</c:v>
                </c:pt>
                <c:pt idx="291">
                  <c:v>0.1</c:v>
                </c:pt>
                <c:pt idx="292">
                  <c:v>0.12</c:v>
                </c:pt>
                <c:pt idx="293">
                  <c:v>0.1</c:v>
                </c:pt>
                <c:pt idx="294">
                  <c:v>0.09</c:v>
                </c:pt>
                <c:pt idx="295">
                  <c:v>0.09</c:v>
                </c:pt>
                <c:pt idx="296">
                  <c:v>0.12</c:v>
                </c:pt>
                <c:pt idx="297">
                  <c:v>0.11</c:v>
                </c:pt>
                <c:pt idx="298">
                  <c:v>0.11</c:v>
                </c:pt>
                <c:pt idx="299">
                  <c:v>0.13</c:v>
                </c:pt>
                <c:pt idx="300">
                  <c:v>0.17</c:v>
                </c:pt>
                <c:pt idx="301">
                  <c:v>0.16</c:v>
                </c:pt>
                <c:pt idx="302">
                  <c:v>0.23</c:v>
                </c:pt>
                <c:pt idx="303">
                  <c:v>0.28000000000000003</c:v>
                </c:pt>
                <c:pt idx="304">
                  <c:v>0.27</c:v>
                </c:pt>
                <c:pt idx="305">
                  <c:v>0.27</c:v>
                </c:pt>
                <c:pt idx="306">
                  <c:v>0.24</c:v>
                </c:pt>
                <c:pt idx="307">
                  <c:v>0.28999999999999998</c:v>
                </c:pt>
                <c:pt idx="308">
                  <c:v>0.36</c:v>
                </c:pt>
                <c:pt idx="309">
                  <c:v>0.45</c:v>
                </c:pt>
                <c:pt idx="310">
                  <c:v>0.53</c:v>
                </c:pt>
                <c:pt idx="311">
                  <c:v>0.48</c:v>
                </c:pt>
                <c:pt idx="312">
                  <c:v>0.59</c:v>
                </c:pt>
                <c:pt idx="313">
                  <c:v>0.56999999999999995</c:v>
                </c:pt>
                <c:pt idx="314">
                  <c:v>0.55000000000000004</c:v>
                </c:pt>
                <c:pt idx="315">
                  <c:v>0.59</c:v>
                </c:pt>
                <c:pt idx="316">
                  <c:v>0.5</c:v>
                </c:pt>
                <c:pt idx="317">
                  <c:v>0.43</c:v>
                </c:pt>
                <c:pt idx="318">
                  <c:v>0.44</c:v>
                </c:pt>
                <c:pt idx="319">
                  <c:v>0.47</c:v>
                </c:pt>
                <c:pt idx="320">
                  <c:v>0.49</c:v>
                </c:pt>
                <c:pt idx="321">
                  <c:v>0.47</c:v>
                </c:pt>
                <c:pt idx="322">
                  <c:v>0.38</c:v>
                </c:pt>
                <c:pt idx="323">
                  <c:v>0.35</c:v>
                </c:pt>
                <c:pt idx="324">
                  <c:v>0.39</c:v>
                </c:pt>
                <c:pt idx="325">
                  <c:v>0.39</c:v>
                </c:pt>
                <c:pt idx="326">
                  <c:v>0.47</c:v>
                </c:pt>
                <c:pt idx="327">
                  <c:v>0.45</c:v>
                </c:pt>
                <c:pt idx="328">
                  <c:v>0.47</c:v>
                </c:pt>
                <c:pt idx="329">
                  <c:v>0.5</c:v>
                </c:pt>
                <c:pt idx="330">
                  <c:v>0.45</c:v>
                </c:pt>
                <c:pt idx="331">
                  <c:v>0.43</c:v>
                </c:pt>
                <c:pt idx="332">
                  <c:v>0.42</c:v>
                </c:pt>
                <c:pt idx="333">
                  <c:v>0.42</c:v>
                </c:pt>
                <c:pt idx="334">
                  <c:v>0.42</c:v>
                </c:pt>
                <c:pt idx="335">
                  <c:v>0.44</c:v>
                </c:pt>
                <c:pt idx="336">
                  <c:v>0.5</c:v>
                </c:pt>
                <c:pt idx="337">
                  <c:v>0.51</c:v>
                </c:pt>
                <c:pt idx="338">
                  <c:v>0.5</c:v>
                </c:pt>
                <c:pt idx="339">
                  <c:v>0.52</c:v>
                </c:pt>
                <c:pt idx="340">
                  <c:v>0.56000000000000005</c:v>
                </c:pt>
                <c:pt idx="341">
                  <c:v>0.54</c:v>
                </c:pt>
                <c:pt idx="342">
                  <c:v>0.5</c:v>
                </c:pt>
                <c:pt idx="343">
                  <c:v>0.48</c:v>
                </c:pt>
                <c:pt idx="344">
                  <c:v>0.46</c:v>
                </c:pt>
                <c:pt idx="345">
                  <c:v>0.46</c:v>
                </c:pt>
                <c:pt idx="346">
                  <c:v>0.44</c:v>
                </c:pt>
                <c:pt idx="347">
                  <c:v>0.47</c:v>
                </c:pt>
                <c:pt idx="348">
                  <c:v>0.47</c:v>
                </c:pt>
                <c:pt idx="349">
                  <c:v>0.45</c:v>
                </c:pt>
                <c:pt idx="350">
                  <c:v>0.45</c:v>
                </c:pt>
                <c:pt idx="351">
                  <c:v>0.46</c:v>
                </c:pt>
                <c:pt idx="352">
                  <c:v>0.47</c:v>
                </c:pt>
                <c:pt idx="353">
                  <c:v>0.44</c:v>
                </c:pt>
                <c:pt idx="354">
                  <c:v>0.46</c:v>
                </c:pt>
                <c:pt idx="355">
                  <c:v>0.44</c:v>
                </c:pt>
                <c:pt idx="356">
                  <c:v>0.42</c:v>
                </c:pt>
                <c:pt idx="357">
                  <c:v>0.44</c:v>
                </c:pt>
                <c:pt idx="358">
                  <c:v>0.45</c:v>
                </c:pt>
                <c:pt idx="359">
                  <c:v>0.43</c:v>
                </c:pt>
                <c:pt idx="360">
                  <c:v>0.4</c:v>
                </c:pt>
                <c:pt idx="361">
                  <c:v>0.37</c:v>
                </c:pt>
                <c:pt idx="362">
                  <c:v>0.38</c:v>
                </c:pt>
                <c:pt idx="363">
                  <c:v>0.39</c:v>
                </c:pt>
                <c:pt idx="364">
                  <c:v>0.4</c:v>
                </c:pt>
                <c:pt idx="365">
                  <c:v>0.36</c:v>
                </c:pt>
                <c:pt idx="366">
                  <c:v>0.34</c:v>
                </c:pt>
                <c:pt idx="367">
                  <c:v>0.3</c:v>
                </c:pt>
                <c:pt idx="368">
                  <c:v>0.31</c:v>
                </c:pt>
                <c:pt idx="369">
                  <c:v>0.28999999999999998</c:v>
                </c:pt>
                <c:pt idx="370">
                  <c:v>0.28999999999999998</c:v>
                </c:pt>
                <c:pt idx="371">
                  <c:v>0.27</c:v>
                </c:pt>
                <c:pt idx="372">
                  <c:v>0.21</c:v>
                </c:pt>
                <c:pt idx="373">
                  <c:v>0.16</c:v>
                </c:pt>
                <c:pt idx="374">
                  <c:v>0.16</c:v>
                </c:pt>
                <c:pt idx="375">
                  <c:v>0.18</c:v>
                </c:pt>
                <c:pt idx="376">
                  <c:v>0.2</c:v>
                </c:pt>
                <c:pt idx="377">
                  <c:v>0.24</c:v>
                </c:pt>
                <c:pt idx="378">
                  <c:v>0.24</c:v>
                </c:pt>
                <c:pt idx="379">
                  <c:v>0.23</c:v>
                </c:pt>
                <c:pt idx="380">
                  <c:v>0.21</c:v>
                </c:pt>
                <c:pt idx="381">
                  <c:v>0.2</c:v>
                </c:pt>
                <c:pt idx="382">
                  <c:v>0.2</c:v>
                </c:pt>
                <c:pt idx="383">
                  <c:v>0.21</c:v>
                </c:pt>
                <c:pt idx="384">
                  <c:v>0.18</c:v>
                </c:pt>
                <c:pt idx="385">
                  <c:v>0.19</c:v>
                </c:pt>
                <c:pt idx="386">
                  <c:v>0.22</c:v>
                </c:pt>
                <c:pt idx="387">
                  <c:v>0.21</c:v>
                </c:pt>
                <c:pt idx="388">
                  <c:v>0.21</c:v>
                </c:pt>
                <c:pt idx="389">
                  <c:v>0.21</c:v>
                </c:pt>
                <c:pt idx="390">
                  <c:v>0.2</c:v>
                </c:pt>
                <c:pt idx="391">
                  <c:v>0.2</c:v>
                </c:pt>
                <c:pt idx="392">
                  <c:v>0.17</c:v>
                </c:pt>
                <c:pt idx="393">
                  <c:v>0.18</c:v>
                </c:pt>
                <c:pt idx="394">
                  <c:v>0.17</c:v>
                </c:pt>
                <c:pt idx="395">
                  <c:v>0.18</c:v>
                </c:pt>
                <c:pt idx="396">
                  <c:v>0.17</c:v>
                </c:pt>
                <c:pt idx="397">
                  <c:v>0.16</c:v>
                </c:pt>
                <c:pt idx="398">
                  <c:v>0.17</c:v>
                </c:pt>
                <c:pt idx="399">
                  <c:v>0.17</c:v>
                </c:pt>
                <c:pt idx="400">
                  <c:v>0.17</c:v>
                </c:pt>
                <c:pt idx="401">
                  <c:v>0.15</c:v>
                </c:pt>
                <c:pt idx="402">
                  <c:v>0.15</c:v>
                </c:pt>
                <c:pt idx="403">
                  <c:v>0.16</c:v>
                </c:pt>
                <c:pt idx="404">
                  <c:v>0.16</c:v>
                </c:pt>
                <c:pt idx="405">
                  <c:v>0.14000000000000001</c:v>
                </c:pt>
                <c:pt idx="406">
                  <c:v>0.14000000000000001</c:v>
                </c:pt>
                <c:pt idx="407">
                  <c:v>0.12</c:v>
                </c:pt>
                <c:pt idx="408">
                  <c:v>0.13</c:v>
                </c:pt>
                <c:pt idx="409">
                  <c:v>0.13</c:v>
                </c:pt>
                <c:pt idx="410">
                  <c:v>0.12</c:v>
                </c:pt>
                <c:pt idx="411">
                  <c:v>0.14000000000000001</c:v>
                </c:pt>
                <c:pt idx="412">
                  <c:v>0.15</c:v>
                </c:pt>
                <c:pt idx="413">
                  <c:v>0.13</c:v>
                </c:pt>
                <c:pt idx="414">
                  <c:v>0.13</c:v>
                </c:pt>
                <c:pt idx="415">
                  <c:v>0.13</c:v>
                </c:pt>
                <c:pt idx="416">
                  <c:v>0.11</c:v>
                </c:pt>
                <c:pt idx="417">
                  <c:v>0.13</c:v>
                </c:pt>
                <c:pt idx="418">
                  <c:v>0.1</c:v>
                </c:pt>
                <c:pt idx="419">
                  <c:v>0.1</c:v>
                </c:pt>
                <c:pt idx="420">
                  <c:v>0.08</c:v>
                </c:pt>
                <c:pt idx="421">
                  <c:v>7.0000000000000007E-2</c:v>
                </c:pt>
                <c:pt idx="422">
                  <c:v>7.0000000000000007E-2</c:v>
                </c:pt>
                <c:pt idx="423">
                  <c:v>7.0000000000000007E-2</c:v>
                </c:pt>
                <c:pt idx="424">
                  <c:v>7.0000000000000007E-2</c:v>
                </c:pt>
                <c:pt idx="425">
                  <c:v>0.05</c:v>
                </c:pt>
                <c:pt idx="426">
                  <c:v>0.06</c:v>
                </c:pt>
                <c:pt idx="427">
                  <c:v>0.06</c:v>
                </c:pt>
                <c:pt idx="428">
                  <c:v>0.08</c:v>
                </c:pt>
                <c:pt idx="429">
                  <c:v>7.0000000000000007E-2</c:v>
                </c:pt>
              </c:numCache>
            </c:numRef>
          </c:val>
          <c:extLst>
            <c:ext xmlns:c16="http://schemas.microsoft.com/office/drawing/2014/chart" uri="{C3380CC4-5D6E-409C-BE32-E72D297353CC}">
              <c16:uniqueId val="{00000002-84CA-438B-A448-D3E8F2AC6E2A}"/>
            </c:ext>
          </c:extLst>
        </c:ser>
        <c:dLbls>
          <c:showLegendKey val="0"/>
          <c:showVal val="0"/>
          <c:showCatName val="0"/>
          <c:showSerName val="0"/>
          <c:showPercent val="0"/>
          <c:showBubbleSize val="0"/>
        </c:dLbls>
        <c:axId val="649064736"/>
        <c:axId val="649062768"/>
      </c:areaChart>
      <c:lineChart>
        <c:grouping val="standard"/>
        <c:varyColors val="0"/>
        <c:ser>
          <c:idx val="0"/>
          <c:order val="0"/>
          <c:tx>
            <c:strRef>
              <c:f>'Figure 15'!$K$4</c:f>
              <c:strCache>
                <c:ptCount val="1"/>
                <c:pt idx="0">
                  <c:v>IE - Yield</c:v>
                </c:pt>
              </c:strCache>
            </c:strRef>
          </c:tx>
          <c:spPr>
            <a:ln w="28575" cap="rnd">
              <a:solidFill>
                <a:schemeClr val="accent1"/>
              </a:solidFill>
              <a:round/>
            </a:ln>
            <a:effectLst/>
          </c:spPr>
          <c:marker>
            <c:symbol val="none"/>
          </c:marker>
          <c:cat>
            <c:numRef>
              <c:f>'Figure 15'!$J$5:$J$434</c:f>
              <c:numCache>
                <c:formatCode>m/d/yyyy</c:formatCode>
                <c:ptCount val="430"/>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numCache>
            </c:numRef>
          </c:cat>
          <c:val>
            <c:numRef>
              <c:f>'Figure 15'!$K$5:$K$434</c:f>
              <c:numCache>
                <c:formatCode>General</c:formatCode>
                <c:ptCount val="430"/>
                <c:pt idx="0">
                  <c:v>0.61209999999999998</c:v>
                </c:pt>
                <c:pt idx="1">
                  <c:v>0.55579999999999996</c:v>
                </c:pt>
                <c:pt idx="2">
                  <c:v>0.54630000000000001</c:v>
                </c:pt>
                <c:pt idx="3">
                  <c:v>0.59260000000000002</c:v>
                </c:pt>
                <c:pt idx="4">
                  <c:v>0.62809999999999999</c:v>
                </c:pt>
                <c:pt idx="5">
                  <c:v>0.64119999999999999</c:v>
                </c:pt>
                <c:pt idx="6">
                  <c:v>0.59889999999999999</c:v>
                </c:pt>
                <c:pt idx="7">
                  <c:v>0.5716</c:v>
                </c:pt>
                <c:pt idx="8">
                  <c:v>0.54990000000000006</c:v>
                </c:pt>
                <c:pt idx="9">
                  <c:v>0.52010000000000001</c:v>
                </c:pt>
                <c:pt idx="10">
                  <c:v>0.49530000000000002</c:v>
                </c:pt>
                <c:pt idx="11">
                  <c:v>0.50580000000000003</c:v>
                </c:pt>
                <c:pt idx="12">
                  <c:v>0.52700000000000002</c:v>
                </c:pt>
                <c:pt idx="13">
                  <c:v>0.53249999999999997</c:v>
                </c:pt>
                <c:pt idx="14">
                  <c:v>0.52429999999999999</c:v>
                </c:pt>
                <c:pt idx="15">
                  <c:v>0.50639999999999996</c:v>
                </c:pt>
                <c:pt idx="16">
                  <c:v>0.4995</c:v>
                </c:pt>
                <c:pt idx="17">
                  <c:v>0.4541</c:v>
                </c:pt>
                <c:pt idx="18">
                  <c:v>0.45379999999999998</c:v>
                </c:pt>
                <c:pt idx="19">
                  <c:v>0.45829999999999999</c:v>
                </c:pt>
                <c:pt idx="20">
                  <c:v>0.46200000000000002</c:v>
                </c:pt>
                <c:pt idx="21">
                  <c:v>0.4551</c:v>
                </c:pt>
                <c:pt idx="22">
                  <c:v>0.4143</c:v>
                </c:pt>
                <c:pt idx="23">
                  <c:v>0.42149999999999999</c:v>
                </c:pt>
                <c:pt idx="24">
                  <c:v>0.43680000000000002</c:v>
                </c:pt>
                <c:pt idx="25">
                  <c:v>0.42920000000000003</c:v>
                </c:pt>
                <c:pt idx="26">
                  <c:v>0.43219999999999997</c:v>
                </c:pt>
                <c:pt idx="27">
                  <c:v>0.40239999999999998</c:v>
                </c:pt>
                <c:pt idx="28">
                  <c:v>0.3962</c:v>
                </c:pt>
                <c:pt idx="29">
                  <c:v>0.41810000000000003</c:v>
                </c:pt>
                <c:pt idx="30">
                  <c:v>0.42499999999999999</c:v>
                </c:pt>
                <c:pt idx="31">
                  <c:v>0.42549999999999999</c:v>
                </c:pt>
                <c:pt idx="32">
                  <c:v>0.40910000000000002</c:v>
                </c:pt>
                <c:pt idx="33">
                  <c:v>0.41370000000000001</c:v>
                </c:pt>
                <c:pt idx="34">
                  <c:v>0.4133</c:v>
                </c:pt>
                <c:pt idx="35">
                  <c:v>0.40129999999999999</c:v>
                </c:pt>
                <c:pt idx="36">
                  <c:v>0.39250000000000002</c:v>
                </c:pt>
                <c:pt idx="37">
                  <c:v>0.41010000000000002</c:v>
                </c:pt>
                <c:pt idx="38">
                  <c:v>0.3891</c:v>
                </c:pt>
                <c:pt idx="39">
                  <c:v>0.3679</c:v>
                </c:pt>
                <c:pt idx="40">
                  <c:v>0.3523</c:v>
                </c:pt>
                <c:pt idx="41">
                  <c:v>0.36599999999999999</c:v>
                </c:pt>
                <c:pt idx="42">
                  <c:v>0.38200000000000001</c:v>
                </c:pt>
                <c:pt idx="43">
                  <c:v>0.38890000000000002</c:v>
                </c:pt>
                <c:pt idx="44">
                  <c:v>0.37169999999999997</c:v>
                </c:pt>
                <c:pt idx="45">
                  <c:v>0.37459999999999999</c:v>
                </c:pt>
                <c:pt idx="46">
                  <c:v>0.33</c:v>
                </c:pt>
                <c:pt idx="47">
                  <c:v>0.26090000000000002</c:v>
                </c:pt>
                <c:pt idx="48">
                  <c:v>0.25790000000000002</c:v>
                </c:pt>
                <c:pt idx="49">
                  <c:v>0.27889999999999998</c:v>
                </c:pt>
                <c:pt idx="50">
                  <c:v>0.30380000000000001</c:v>
                </c:pt>
                <c:pt idx="51">
                  <c:v>0.29370000000000002</c:v>
                </c:pt>
                <c:pt idx="52">
                  <c:v>0.27179999999999999</c:v>
                </c:pt>
                <c:pt idx="53">
                  <c:v>0.27200000000000002</c:v>
                </c:pt>
                <c:pt idx="54">
                  <c:v>0.26779999999999998</c:v>
                </c:pt>
                <c:pt idx="55">
                  <c:v>0.28949999999999998</c:v>
                </c:pt>
                <c:pt idx="56">
                  <c:v>0.2823</c:v>
                </c:pt>
                <c:pt idx="57">
                  <c:v>0.23749999999999999</c:v>
                </c:pt>
                <c:pt idx="58">
                  <c:v>0.1953</c:v>
                </c:pt>
                <c:pt idx="59">
                  <c:v>0.2069</c:v>
                </c:pt>
                <c:pt idx="60">
                  <c:v>0.2127</c:v>
                </c:pt>
                <c:pt idx="61">
                  <c:v>0.14000000000000001</c:v>
                </c:pt>
                <c:pt idx="62">
                  <c:v>0.16439999999999999</c:v>
                </c:pt>
                <c:pt idx="63">
                  <c:v>0.16350000000000001</c:v>
                </c:pt>
                <c:pt idx="64">
                  <c:v>0.2102</c:v>
                </c:pt>
                <c:pt idx="65">
                  <c:v>0.19040000000000001</c:v>
                </c:pt>
                <c:pt idx="66">
                  <c:v>0.22539999999999999</c:v>
                </c:pt>
                <c:pt idx="67">
                  <c:v>0.21079999999999999</c:v>
                </c:pt>
                <c:pt idx="68">
                  <c:v>0.20430000000000001</c:v>
                </c:pt>
                <c:pt idx="69">
                  <c:v>0.1951</c:v>
                </c:pt>
                <c:pt idx="70">
                  <c:v>0.17810000000000001</c:v>
                </c:pt>
                <c:pt idx="71">
                  <c:v>0.1507</c:v>
                </c:pt>
                <c:pt idx="72">
                  <c:v>0.16020000000000001</c:v>
                </c:pt>
                <c:pt idx="73">
                  <c:v>0.2102</c:v>
                </c:pt>
                <c:pt idx="74">
                  <c:v>0.20369999999999999</c:v>
                </c:pt>
                <c:pt idx="75">
                  <c:v>0.20069999999999999</c:v>
                </c:pt>
                <c:pt idx="76">
                  <c:v>0.18559999999999999</c:v>
                </c:pt>
                <c:pt idx="77">
                  <c:v>0.1474</c:v>
                </c:pt>
                <c:pt idx="78">
                  <c:v>0.14649999999999999</c:v>
                </c:pt>
                <c:pt idx="79">
                  <c:v>0.14530000000000001</c:v>
                </c:pt>
                <c:pt idx="80">
                  <c:v>0.17150000000000001</c:v>
                </c:pt>
                <c:pt idx="81">
                  <c:v>0.12909999999999999</c:v>
                </c:pt>
                <c:pt idx="82">
                  <c:v>0.16350000000000001</c:v>
                </c:pt>
                <c:pt idx="83">
                  <c:v>0.15490000000000001</c:v>
                </c:pt>
                <c:pt idx="84">
                  <c:v>0.17849999999999999</c:v>
                </c:pt>
                <c:pt idx="85">
                  <c:v>0.1678</c:v>
                </c:pt>
                <c:pt idx="86">
                  <c:v>0.16750000000000001</c:v>
                </c:pt>
                <c:pt idx="87">
                  <c:v>0.1739</c:v>
                </c:pt>
                <c:pt idx="88">
                  <c:v>0.1598</c:v>
                </c:pt>
                <c:pt idx="89">
                  <c:v>0.15909999999999999</c:v>
                </c:pt>
                <c:pt idx="90">
                  <c:v>0.127</c:v>
                </c:pt>
                <c:pt idx="91">
                  <c:v>0.13100000000000001</c:v>
                </c:pt>
                <c:pt idx="92">
                  <c:v>0.1348</c:v>
                </c:pt>
                <c:pt idx="93">
                  <c:v>0.14460000000000001</c:v>
                </c:pt>
                <c:pt idx="94">
                  <c:v>0.13070000000000001</c:v>
                </c:pt>
                <c:pt idx="95">
                  <c:v>0.12889999999999999</c:v>
                </c:pt>
                <c:pt idx="96">
                  <c:v>0.10680000000000001</c:v>
                </c:pt>
                <c:pt idx="97">
                  <c:v>9.9900000000000003E-2</c:v>
                </c:pt>
                <c:pt idx="98">
                  <c:v>9.3100000000000002E-2</c:v>
                </c:pt>
                <c:pt idx="99">
                  <c:v>0.1173</c:v>
                </c:pt>
                <c:pt idx="100">
                  <c:v>0.1305</c:v>
                </c:pt>
                <c:pt idx="101">
                  <c:v>0.1217</c:v>
                </c:pt>
                <c:pt idx="102">
                  <c:v>0.1076</c:v>
                </c:pt>
                <c:pt idx="103">
                  <c:v>0.10639999999999999</c:v>
                </c:pt>
                <c:pt idx="104">
                  <c:v>9.0200000000000002E-2</c:v>
                </c:pt>
                <c:pt idx="105">
                  <c:v>8.4699999999999998E-2</c:v>
                </c:pt>
                <c:pt idx="106">
                  <c:v>6.5799999999999997E-2</c:v>
                </c:pt>
                <c:pt idx="107">
                  <c:v>6.7900000000000002E-2</c:v>
                </c:pt>
                <c:pt idx="108">
                  <c:v>3.95E-2</c:v>
                </c:pt>
                <c:pt idx="109">
                  <c:v>4.2299999999999997E-2</c:v>
                </c:pt>
                <c:pt idx="110">
                  <c:v>3.1099999999999999E-2</c:v>
                </c:pt>
                <c:pt idx="111">
                  <c:v>-1.2800000000000001E-2</c:v>
                </c:pt>
                <c:pt idx="112">
                  <c:v>-5.6000000000000001E-2</c:v>
                </c:pt>
                <c:pt idx="113">
                  <c:v>-9.2799999999999994E-2</c:v>
                </c:pt>
                <c:pt idx="114">
                  <c:v>-4.0899999999999999E-2</c:v>
                </c:pt>
                <c:pt idx="115">
                  <c:v>-5.8299999999999998E-2</c:v>
                </c:pt>
                <c:pt idx="116">
                  <c:v>-5.4199999999999998E-2</c:v>
                </c:pt>
                <c:pt idx="117">
                  <c:v>-5.4100000000000002E-2</c:v>
                </c:pt>
                <c:pt idx="118">
                  <c:v>-6.7299999999999999E-2</c:v>
                </c:pt>
                <c:pt idx="119">
                  <c:v>-4.9700000000000001E-2</c:v>
                </c:pt>
                <c:pt idx="120">
                  <c:v>-0.14030000000000001</c:v>
                </c:pt>
                <c:pt idx="121">
                  <c:v>-8.5199999999999998E-2</c:v>
                </c:pt>
                <c:pt idx="122">
                  <c:v>-0.126</c:v>
                </c:pt>
                <c:pt idx="123">
                  <c:v>-9.7199999999999995E-2</c:v>
                </c:pt>
                <c:pt idx="124">
                  <c:v>-0.14130000000000001</c:v>
                </c:pt>
                <c:pt idx="125">
                  <c:v>-0.16320000000000001</c:v>
                </c:pt>
                <c:pt idx="126">
                  <c:v>-0.14180000000000001</c:v>
                </c:pt>
                <c:pt idx="127">
                  <c:v>-0.14810000000000001</c:v>
                </c:pt>
                <c:pt idx="128">
                  <c:v>-0.16239999999999999</c:v>
                </c:pt>
                <c:pt idx="129">
                  <c:v>-0.19589999999999999</c:v>
                </c:pt>
                <c:pt idx="130">
                  <c:v>-0.2019</c:v>
                </c:pt>
                <c:pt idx="131">
                  <c:v>-0.2258</c:v>
                </c:pt>
                <c:pt idx="132">
                  <c:v>-0.24610000000000001</c:v>
                </c:pt>
                <c:pt idx="133">
                  <c:v>-0.2152</c:v>
                </c:pt>
                <c:pt idx="134">
                  <c:v>-0.20330000000000001</c:v>
                </c:pt>
                <c:pt idx="135">
                  <c:v>-0.18149999999999999</c:v>
                </c:pt>
                <c:pt idx="136">
                  <c:v>-0.14510000000000001</c:v>
                </c:pt>
                <c:pt idx="137">
                  <c:v>-0.1108</c:v>
                </c:pt>
                <c:pt idx="138">
                  <c:v>-6.9000000000000006E-2</c:v>
                </c:pt>
                <c:pt idx="139">
                  <c:v>-0.11070000000000001</c:v>
                </c:pt>
                <c:pt idx="140">
                  <c:v>-0.1195</c:v>
                </c:pt>
                <c:pt idx="141">
                  <c:v>-0.1547</c:v>
                </c:pt>
                <c:pt idx="142">
                  <c:v>-0.1709</c:v>
                </c:pt>
                <c:pt idx="143">
                  <c:v>-0.16159999999999999</c:v>
                </c:pt>
                <c:pt idx="144">
                  <c:v>-0.18859999999999999</c:v>
                </c:pt>
                <c:pt idx="145">
                  <c:v>-0.18609999999999999</c:v>
                </c:pt>
                <c:pt idx="146">
                  <c:v>-0.1938</c:v>
                </c:pt>
                <c:pt idx="147">
                  <c:v>-0.1827</c:v>
                </c:pt>
                <c:pt idx="148">
                  <c:v>-0.17</c:v>
                </c:pt>
                <c:pt idx="149">
                  <c:v>-0.15490000000000001</c:v>
                </c:pt>
                <c:pt idx="150">
                  <c:v>-0.1356</c:v>
                </c:pt>
                <c:pt idx="151">
                  <c:v>-0.2046</c:v>
                </c:pt>
                <c:pt idx="152">
                  <c:v>-0.1928</c:v>
                </c:pt>
                <c:pt idx="153">
                  <c:v>-0.22170000000000001</c:v>
                </c:pt>
                <c:pt idx="154">
                  <c:v>-0.2329</c:v>
                </c:pt>
                <c:pt idx="155">
                  <c:v>-0.2407</c:v>
                </c:pt>
                <c:pt idx="156">
                  <c:v>-0.2944</c:v>
                </c:pt>
                <c:pt idx="157">
                  <c:v>-0.26529999999999998</c:v>
                </c:pt>
                <c:pt idx="158">
                  <c:v>-0.25419999999999998</c:v>
                </c:pt>
                <c:pt idx="159">
                  <c:v>-0.2707</c:v>
                </c:pt>
                <c:pt idx="160">
                  <c:v>-0.2944</c:v>
                </c:pt>
                <c:pt idx="161">
                  <c:v>-0.32629999999999998</c:v>
                </c:pt>
                <c:pt idx="162">
                  <c:v>-0.38529999999999998</c:v>
                </c:pt>
                <c:pt idx="163">
                  <c:v>-0.35980000000000001</c:v>
                </c:pt>
                <c:pt idx="164">
                  <c:v>-0.33119999999999999</c:v>
                </c:pt>
                <c:pt idx="165">
                  <c:v>-0.36170000000000002</c:v>
                </c:pt>
                <c:pt idx="166">
                  <c:v>-0.3281</c:v>
                </c:pt>
                <c:pt idx="167">
                  <c:v>-0.2893</c:v>
                </c:pt>
                <c:pt idx="168">
                  <c:v>-0.30449999999999999</c:v>
                </c:pt>
                <c:pt idx="169">
                  <c:v>-0.30530000000000002</c:v>
                </c:pt>
                <c:pt idx="170">
                  <c:v>-0.34200000000000003</c:v>
                </c:pt>
                <c:pt idx="171">
                  <c:v>-0.35539999999999999</c:v>
                </c:pt>
                <c:pt idx="172">
                  <c:v>-0.34179999999999999</c:v>
                </c:pt>
                <c:pt idx="173">
                  <c:v>-0.36049999999999999</c:v>
                </c:pt>
                <c:pt idx="174">
                  <c:v>-0.3397</c:v>
                </c:pt>
                <c:pt idx="175">
                  <c:v>-0.34710000000000002</c:v>
                </c:pt>
                <c:pt idx="176">
                  <c:v>-0.32569999999999999</c:v>
                </c:pt>
                <c:pt idx="177">
                  <c:v>-0.28299999999999997</c:v>
                </c:pt>
                <c:pt idx="178">
                  <c:v>-0.32090000000000002</c:v>
                </c:pt>
                <c:pt idx="179">
                  <c:v>-0.27810000000000001</c:v>
                </c:pt>
                <c:pt idx="180">
                  <c:v>-0.25669999999999998</c:v>
                </c:pt>
                <c:pt idx="181">
                  <c:v>-0.28549999999999998</c:v>
                </c:pt>
                <c:pt idx="182">
                  <c:v>-0.24260000000000001</c:v>
                </c:pt>
                <c:pt idx="183">
                  <c:v>-0.20599999999999999</c:v>
                </c:pt>
                <c:pt idx="184">
                  <c:v>-0.2268</c:v>
                </c:pt>
                <c:pt idx="185">
                  <c:v>-0.2165</c:v>
                </c:pt>
                <c:pt idx="186">
                  <c:v>-0.24030000000000001</c:v>
                </c:pt>
                <c:pt idx="187">
                  <c:v>-0.2102</c:v>
                </c:pt>
                <c:pt idx="188">
                  <c:v>-0.21990000000000001</c:v>
                </c:pt>
                <c:pt idx="189">
                  <c:v>-0.27739999999999998</c:v>
                </c:pt>
                <c:pt idx="190">
                  <c:v>-0.2797</c:v>
                </c:pt>
                <c:pt idx="191">
                  <c:v>-0.27129999999999999</c:v>
                </c:pt>
                <c:pt idx="192">
                  <c:v>-0.26960000000000001</c:v>
                </c:pt>
                <c:pt idx="193">
                  <c:v>-0.27860000000000001</c:v>
                </c:pt>
                <c:pt idx="194">
                  <c:v>-0.27789999999999998</c:v>
                </c:pt>
                <c:pt idx="195">
                  <c:v>-0.27610000000000001</c:v>
                </c:pt>
                <c:pt idx="196">
                  <c:v>-0.2545</c:v>
                </c:pt>
                <c:pt idx="197">
                  <c:v>-0.27800000000000002</c:v>
                </c:pt>
                <c:pt idx="198">
                  <c:v>-0.27229999999999999</c:v>
                </c:pt>
                <c:pt idx="199">
                  <c:v>-0.25969999999999999</c:v>
                </c:pt>
                <c:pt idx="200">
                  <c:v>-0.2843</c:v>
                </c:pt>
                <c:pt idx="201">
                  <c:v>-0.2424</c:v>
                </c:pt>
                <c:pt idx="202">
                  <c:v>-0.16839999999999999</c:v>
                </c:pt>
                <c:pt idx="203">
                  <c:v>-0.18779999999999999</c:v>
                </c:pt>
                <c:pt idx="204">
                  <c:v>-0.1981</c:v>
                </c:pt>
                <c:pt idx="205">
                  <c:v>-0.20430000000000001</c:v>
                </c:pt>
                <c:pt idx="206">
                  <c:v>-0.19769999999999999</c:v>
                </c:pt>
                <c:pt idx="207">
                  <c:v>-0.19800000000000001</c:v>
                </c:pt>
                <c:pt idx="208">
                  <c:v>-0.192</c:v>
                </c:pt>
                <c:pt idx="209">
                  <c:v>-0.17610000000000001</c:v>
                </c:pt>
                <c:pt idx="210">
                  <c:v>-0.18759999999999999</c:v>
                </c:pt>
                <c:pt idx="211">
                  <c:v>-0.19800000000000001</c:v>
                </c:pt>
                <c:pt idx="212">
                  <c:v>-0.2092</c:v>
                </c:pt>
                <c:pt idx="213">
                  <c:v>-0.18690000000000001</c:v>
                </c:pt>
                <c:pt idx="214">
                  <c:v>-0.13830000000000001</c:v>
                </c:pt>
                <c:pt idx="215">
                  <c:v>-0.1595</c:v>
                </c:pt>
                <c:pt idx="216">
                  <c:v>-0.1618</c:v>
                </c:pt>
                <c:pt idx="217">
                  <c:v>-0.21029999999999999</c:v>
                </c:pt>
                <c:pt idx="218">
                  <c:v>-0.19170000000000001</c:v>
                </c:pt>
                <c:pt idx="219">
                  <c:v>-0.16450000000000001</c:v>
                </c:pt>
                <c:pt idx="220">
                  <c:v>-0.15190000000000001</c:v>
                </c:pt>
                <c:pt idx="221">
                  <c:v>-0.13619999999999999</c:v>
                </c:pt>
                <c:pt idx="222">
                  <c:v>-6.9699999999999998E-2</c:v>
                </c:pt>
                <c:pt idx="223">
                  <c:v>-7.1999999999999995E-2</c:v>
                </c:pt>
                <c:pt idx="224">
                  <c:v>-5.9799999999999999E-2</c:v>
                </c:pt>
                <c:pt idx="225">
                  <c:v>-4.9299999999999997E-2</c:v>
                </c:pt>
                <c:pt idx="226">
                  <c:v>-0.1051</c:v>
                </c:pt>
                <c:pt idx="227">
                  <c:v>-0.1134</c:v>
                </c:pt>
                <c:pt idx="228">
                  <c:v>-0.108</c:v>
                </c:pt>
                <c:pt idx="229">
                  <c:v>-0.1148</c:v>
                </c:pt>
                <c:pt idx="230">
                  <c:v>-0.11269999999999999</c:v>
                </c:pt>
                <c:pt idx="231">
                  <c:v>-0.12130000000000001</c:v>
                </c:pt>
                <c:pt idx="232">
                  <c:v>-9.6299999999999997E-2</c:v>
                </c:pt>
                <c:pt idx="233">
                  <c:v>-0.121</c:v>
                </c:pt>
                <c:pt idx="234">
                  <c:v>-0.1206</c:v>
                </c:pt>
                <c:pt idx="235">
                  <c:v>-0.1434</c:v>
                </c:pt>
                <c:pt idx="236">
                  <c:v>-0.1472</c:v>
                </c:pt>
                <c:pt idx="237">
                  <c:v>-0.1487</c:v>
                </c:pt>
                <c:pt idx="238">
                  <c:v>-0.15129999999999999</c:v>
                </c:pt>
                <c:pt idx="239">
                  <c:v>-0.12280000000000001</c:v>
                </c:pt>
                <c:pt idx="240">
                  <c:v>-0.2203</c:v>
                </c:pt>
                <c:pt idx="241">
                  <c:v>-0.1963</c:v>
                </c:pt>
                <c:pt idx="242">
                  <c:v>-0.16400000000000001</c:v>
                </c:pt>
                <c:pt idx="243">
                  <c:v>-0.16320000000000001</c:v>
                </c:pt>
                <c:pt idx="244">
                  <c:v>-0.17610000000000001</c:v>
                </c:pt>
                <c:pt idx="245">
                  <c:v>-0.20030000000000001</c:v>
                </c:pt>
                <c:pt idx="246">
                  <c:v>-0.20630000000000001</c:v>
                </c:pt>
                <c:pt idx="247">
                  <c:v>-0.155</c:v>
                </c:pt>
                <c:pt idx="248">
                  <c:v>-0.2014</c:v>
                </c:pt>
                <c:pt idx="249">
                  <c:v>-0.17829999999999999</c:v>
                </c:pt>
                <c:pt idx="250">
                  <c:v>-0.18820000000000001</c:v>
                </c:pt>
                <c:pt idx="251">
                  <c:v>-0.14430000000000001</c:v>
                </c:pt>
                <c:pt idx="252">
                  <c:v>-0.1205</c:v>
                </c:pt>
                <c:pt idx="253">
                  <c:v>-0.1298</c:v>
                </c:pt>
                <c:pt idx="254">
                  <c:v>-0.1181</c:v>
                </c:pt>
                <c:pt idx="255">
                  <c:v>-0.121</c:v>
                </c:pt>
                <c:pt idx="256">
                  <c:v>-0.1215</c:v>
                </c:pt>
                <c:pt idx="257">
                  <c:v>-0.1242</c:v>
                </c:pt>
                <c:pt idx="258">
                  <c:v>-0.14940000000000001</c:v>
                </c:pt>
                <c:pt idx="259">
                  <c:v>-9.5100000000000004E-2</c:v>
                </c:pt>
                <c:pt idx="260">
                  <c:v>-9.1800000000000007E-2</c:v>
                </c:pt>
                <c:pt idx="261">
                  <c:v>-9.2200000000000004E-2</c:v>
                </c:pt>
                <c:pt idx="262">
                  <c:v>-0.1158</c:v>
                </c:pt>
                <c:pt idx="263">
                  <c:v>-0.1724</c:v>
                </c:pt>
                <c:pt idx="264">
                  <c:v>-0.1542</c:v>
                </c:pt>
                <c:pt idx="265">
                  <c:v>-0.21049999999999999</c:v>
                </c:pt>
                <c:pt idx="266">
                  <c:v>-0.1888</c:v>
                </c:pt>
                <c:pt idx="267">
                  <c:v>-0.1618</c:v>
                </c:pt>
                <c:pt idx="268">
                  <c:v>-0.16600000000000001</c:v>
                </c:pt>
                <c:pt idx="269">
                  <c:v>-0.1333</c:v>
                </c:pt>
                <c:pt idx="270">
                  <c:v>-0.13139999999999999</c:v>
                </c:pt>
                <c:pt idx="271">
                  <c:v>-0.14510000000000001</c:v>
                </c:pt>
                <c:pt idx="272">
                  <c:v>-0.14979999999999999</c:v>
                </c:pt>
                <c:pt idx="273">
                  <c:v>-0.1484</c:v>
                </c:pt>
                <c:pt idx="274">
                  <c:v>-0.16159999999999999</c:v>
                </c:pt>
                <c:pt idx="275">
                  <c:v>-0.17269999999999999</c:v>
                </c:pt>
                <c:pt idx="276">
                  <c:v>-0.1913</c:v>
                </c:pt>
                <c:pt idx="277">
                  <c:v>-0.2374</c:v>
                </c:pt>
                <c:pt idx="278">
                  <c:v>-0.26190000000000002</c:v>
                </c:pt>
                <c:pt idx="279">
                  <c:v>-0.31819999999999998</c:v>
                </c:pt>
                <c:pt idx="280">
                  <c:v>-0.29959999999999998</c:v>
                </c:pt>
                <c:pt idx="281">
                  <c:v>-0.29820000000000002</c:v>
                </c:pt>
                <c:pt idx="282">
                  <c:v>-0.31259999999999999</c:v>
                </c:pt>
                <c:pt idx="283">
                  <c:v>-0.33260000000000001</c:v>
                </c:pt>
                <c:pt idx="284">
                  <c:v>-0.30259999999999998</c:v>
                </c:pt>
                <c:pt idx="285">
                  <c:v>-0.2828</c:v>
                </c:pt>
                <c:pt idx="286">
                  <c:v>-0.2722</c:v>
                </c:pt>
                <c:pt idx="287">
                  <c:v>-0.25729999999999997</c:v>
                </c:pt>
                <c:pt idx="288">
                  <c:v>-0.29559999999999997</c:v>
                </c:pt>
                <c:pt idx="289">
                  <c:v>-0.29010000000000002</c:v>
                </c:pt>
                <c:pt idx="290">
                  <c:v>-0.27979999999999999</c:v>
                </c:pt>
                <c:pt idx="291">
                  <c:v>-0.2752</c:v>
                </c:pt>
                <c:pt idx="292">
                  <c:v>-0.26889999999999997</c:v>
                </c:pt>
                <c:pt idx="293">
                  <c:v>-0.3004</c:v>
                </c:pt>
                <c:pt idx="294">
                  <c:v>-0.31140000000000001</c:v>
                </c:pt>
                <c:pt idx="295">
                  <c:v>-0.31730000000000003</c:v>
                </c:pt>
                <c:pt idx="296">
                  <c:v>-0.29409999999999997</c:v>
                </c:pt>
                <c:pt idx="297">
                  <c:v>-0.32990000000000003</c:v>
                </c:pt>
                <c:pt idx="298">
                  <c:v>-0.31809999999999999</c:v>
                </c:pt>
                <c:pt idx="299">
                  <c:v>-0.35170000000000001</c:v>
                </c:pt>
                <c:pt idx="300">
                  <c:v>-0.34360000000000002</c:v>
                </c:pt>
                <c:pt idx="301">
                  <c:v>-0.33510000000000001</c:v>
                </c:pt>
                <c:pt idx="302">
                  <c:v>-0.31759999999999999</c:v>
                </c:pt>
                <c:pt idx="303">
                  <c:v>-0.32719999999999999</c:v>
                </c:pt>
                <c:pt idx="304">
                  <c:v>-0.35360000000000003</c:v>
                </c:pt>
                <c:pt idx="305">
                  <c:v>-0.37230000000000002</c:v>
                </c:pt>
                <c:pt idx="306">
                  <c:v>-0.39350000000000002</c:v>
                </c:pt>
                <c:pt idx="307">
                  <c:v>-0.39079999999999998</c:v>
                </c:pt>
                <c:pt idx="308">
                  <c:v>-0.36699999999999999</c:v>
                </c:pt>
                <c:pt idx="309">
                  <c:v>-0.38329999999999997</c:v>
                </c:pt>
                <c:pt idx="310">
                  <c:v>-0.27239999999999998</c:v>
                </c:pt>
                <c:pt idx="311">
                  <c:v>-0.26600000000000001</c:v>
                </c:pt>
                <c:pt idx="312">
                  <c:v>-0.1484</c:v>
                </c:pt>
                <c:pt idx="313">
                  <c:v>-1.78E-2</c:v>
                </c:pt>
                <c:pt idx="314">
                  <c:v>9.6100000000000005E-2</c:v>
                </c:pt>
                <c:pt idx="315">
                  <c:v>0.16819999999999999</c:v>
                </c:pt>
                <c:pt idx="316">
                  <c:v>0.27079999999999999</c:v>
                </c:pt>
                <c:pt idx="317">
                  <c:v>0.26250000000000001</c:v>
                </c:pt>
                <c:pt idx="318">
                  <c:v>0.1022</c:v>
                </c:pt>
                <c:pt idx="319">
                  <c:v>0.1003</c:v>
                </c:pt>
                <c:pt idx="320">
                  <c:v>0.16919999999999999</c:v>
                </c:pt>
                <c:pt idx="321">
                  <c:v>0.1825</c:v>
                </c:pt>
                <c:pt idx="322">
                  <c:v>1.41E-2</c:v>
                </c:pt>
                <c:pt idx="323">
                  <c:v>-0.13420000000000001</c:v>
                </c:pt>
                <c:pt idx="324">
                  <c:v>-0.1431</c:v>
                </c:pt>
                <c:pt idx="325">
                  <c:v>-7.0199999999999999E-2</c:v>
                </c:pt>
                <c:pt idx="326">
                  <c:v>-3.7000000000000002E-3</c:v>
                </c:pt>
                <c:pt idx="327">
                  <c:v>1.14E-2</c:v>
                </c:pt>
                <c:pt idx="328">
                  <c:v>3.6600000000000001E-2</c:v>
                </c:pt>
                <c:pt idx="329">
                  <c:v>7.5499999999999998E-2</c:v>
                </c:pt>
                <c:pt idx="330">
                  <c:v>0.1381</c:v>
                </c:pt>
                <c:pt idx="331">
                  <c:v>0.1225</c:v>
                </c:pt>
                <c:pt idx="332">
                  <c:v>7.0800000000000002E-2</c:v>
                </c:pt>
                <c:pt idx="333">
                  <c:v>6.9599999999999995E-2</c:v>
                </c:pt>
                <c:pt idx="334">
                  <c:v>6.9199999999999998E-2</c:v>
                </c:pt>
                <c:pt idx="335">
                  <c:v>6.4500000000000002E-2</c:v>
                </c:pt>
                <c:pt idx="336">
                  <c:v>3.3599999999999998E-2</c:v>
                </c:pt>
                <c:pt idx="337">
                  <c:v>4.1399999999999999E-2</c:v>
                </c:pt>
                <c:pt idx="338">
                  <c:v>2.3099999999999999E-2</c:v>
                </c:pt>
                <c:pt idx="339">
                  <c:v>7.0999999999999994E-2</c:v>
                </c:pt>
                <c:pt idx="340">
                  <c:v>7.3999999999999996E-2</c:v>
                </c:pt>
                <c:pt idx="341">
                  <c:v>0.11749999999999999</c:v>
                </c:pt>
                <c:pt idx="342">
                  <c:v>7.5499999999999998E-2</c:v>
                </c:pt>
                <c:pt idx="343">
                  <c:v>7.1000000000000004E-3</c:v>
                </c:pt>
                <c:pt idx="344">
                  <c:v>1.7500000000000002E-2</c:v>
                </c:pt>
                <c:pt idx="345">
                  <c:v>-7.7000000000000002E-3</c:v>
                </c:pt>
                <c:pt idx="346">
                  <c:v>-4.07E-2</c:v>
                </c:pt>
                <c:pt idx="347">
                  <c:v>-0.1128</c:v>
                </c:pt>
                <c:pt idx="348">
                  <c:v>-0.1143</c:v>
                </c:pt>
                <c:pt idx="349">
                  <c:v>-0.1114</c:v>
                </c:pt>
                <c:pt idx="350">
                  <c:v>-0.1278</c:v>
                </c:pt>
                <c:pt idx="351">
                  <c:v>-4.4999999999999998E-2</c:v>
                </c:pt>
                <c:pt idx="352">
                  <c:v>-8.2100000000000006E-2</c:v>
                </c:pt>
                <c:pt idx="353">
                  <c:v>-9.1999999999999998E-2</c:v>
                </c:pt>
                <c:pt idx="354">
                  <c:v>-6.3500000000000001E-2</c:v>
                </c:pt>
                <c:pt idx="355">
                  <c:v>-6.4299999999999996E-2</c:v>
                </c:pt>
                <c:pt idx="356">
                  <c:v>-0.1011</c:v>
                </c:pt>
                <c:pt idx="357">
                  <c:v>-9.7900000000000001E-2</c:v>
                </c:pt>
                <c:pt idx="358">
                  <c:v>-7.5200000000000003E-2</c:v>
                </c:pt>
                <c:pt idx="359">
                  <c:v>-4.7800000000000002E-2</c:v>
                </c:pt>
                <c:pt idx="360">
                  <c:v>-6.0699999999999997E-2</c:v>
                </c:pt>
                <c:pt idx="361">
                  <c:v>-9.06E-2</c:v>
                </c:pt>
                <c:pt idx="362">
                  <c:v>-0.1177</c:v>
                </c:pt>
                <c:pt idx="363">
                  <c:v>-9.2299999999999993E-2</c:v>
                </c:pt>
                <c:pt idx="364">
                  <c:v>-9.1899999999999996E-2</c:v>
                </c:pt>
                <c:pt idx="365">
                  <c:v>-6.9599999999999995E-2</c:v>
                </c:pt>
                <c:pt idx="366">
                  <c:v>-8.4900000000000003E-2</c:v>
                </c:pt>
                <c:pt idx="367">
                  <c:v>-0.1181</c:v>
                </c:pt>
                <c:pt idx="368">
                  <c:v>-0.13569999999999999</c:v>
                </c:pt>
                <c:pt idx="369">
                  <c:v>-0.1038</c:v>
                </c:pt>
                <c:pt idx="370">
                  <c:v>-0.1236</c:v>
                </c:pt>
                <c:pt idx="371">
                  <c:v>-7.6499999999999999E-2</c:v>
                </c:pt>
                <c:pt idx="372">
                  <c:v>-0.11210000000000001</c:v>
                </c:pt>
                <c:pt idx="373">
                  <c:v>-0.1069</c:v>
                </c:pt>
                <c:pt idx="374">
                  <c:v>-0.15229999999999999</c:v>
                </c:pt>
                <c:pt idx="375">
                  <c:v>-0.13070000000000001</c:v>
                </c:pt>
                <c:pt idx="376">
                  <c:v>-0.12809999999999999</c:v>
                </c:pt>
                <c:pt idx="377">
                  <c:v>-0.17660000000000001</c:v>
                </c:pt>
                <c:pt idx="378">
                  <c:v>-0.2041</c:v>
                </c:pt>
                <c:pt idx="379">
                  <c:v>-0.2051</c:v>
                </c:pt>
                <c:pt idx="380">
                  <c:v>-0.21479999999999999</c:v>
                </c:pt>
                <c:pt idx="381">
                  <c:v>-0.22359999999999999</c:v>
                </c:pt>
                <c:pt idx="382">
                  <c:v>-0.23830000000000001</c:v>
                </c:pt>
                <c:pt idx="383">
                  <c:v>-0.24160000000000001</c:v>
                </c:pt>
                <c:pt idx="384">
                  <c:v>-0.29099999999999998</c:v>
                </c:pt>
                <c:pt idx="385">
                  <c:v>-0.2495</c:v>
                </c:pt>
                <c:pt idx="386">
                  <c:v>-0.25219999999999998</c:v>
                </c:pt>
                <c:pt idx="387">
                  <c:v>-0.2883</c:v>
                </c:pt>
                <c:pt idx="388">
                  <c:v>-0.29680000000000001</c:v>
                </c:pt>
                <c:pt idx="389">
                  <c:v>-0.29170000000000001</c:v>
                </c:pt>
                <c:pt idx="390">
                  <c:v>-0.29809999999999998</c:v>
                </c:pt>
                <c:pt idx="391">
                  <c:v>-0.23649999999999999</c:v>
                </c:pt>
                <c:pt idx="392">
                  <c:v>-0.29670000000000002</c:v>
                </c:pt>
                <c:pt idx="393">
                  <c:v>-0.28349999999999997</c:v>
                </c:pt>
                <c:pt idx="394">
                  <c:v>-0.29809999999999998</c:v>
                </c:pt>
                <c:pt idx="395">
                  <c:v>-0.27979999999999999</c:v>
                </c:pt>
                <c:pt idx="396">
                  <c:v>-0.30299999999999999</c:v>
                </c:pt>
                <c:pt idx="397">
                  <c:v>-0.3337</c:v>
                </c:pt>
                <c:pt idx="398">
                  <c:v>-0.3352</c:v>
                </c:pt>
                <c:pt idx="399">
                  <c:v>-0.27660000000000001</c:v>
                </c:pt>
                <c:pt idx="400">
                  <c:v>-0.30620000000000003</c:v>
                </c:pt>
                <c:pt idx="401">
                  <c:v>-0.3271</c:v>
                </c:pt>
                <c:pt idx="402">
                  <c:v>-0.35510000000000003</c:v>
                </c:pt>
                <c:pt idx="403">
                  <c:v>-0.3251</c:v>
                </c:pt>
                <c:pt idx="404">
                  <c:v>-0.33779999999999999</c:v>
                </c:pt>
                <c:pt idx="405">
                  <c:v>-0.3508</c:v>
                </c:pt>
                <c:pt idx="406">
                  <c:v>-0.3826</c:v>
                </c:pt>
                <c:pt idx="407">
                  <c:v>-0.39090000000000003</c:v>
                </c:pt>
                <c:pt idx="408">
                  <c:v>-0.34710000000000002</c:v>
                </c:pt>
                <c:pt idx="409">
                  <c:v>-0.39550000000000002</c:v>
                </c:pt>
                <c:pt idx="410">
                  <c:v>-0.41710000000000003</c:v>
                </c:pt>
                <c:pt idx="411">
                  <c:v>-0.39610000000000001</c:v>
                </c:pt>
                <c:pt idx="412">
                  <c:v>-0.42870000000000003</c:v>
                </c:pt>
                <c:pt idx="413">
                  <c:v>-0.43369999999999997</c:v>
                </c:pt>
                <c:pt idx="414">
                  <c:v>-0.42170000000000002</c:v>
                </c:pt>
                <c:pt idx="415">
                  <c:v>-0.45219999999999999</c:v>
                </c:pt>
                <c:pt idx="416">
                  <c:v>-0.43099999999999999</c:v>
                </c:pt>
                <c:pt idx="417">
                  <c:v>-0.43780000000000002</c:v>
                </c:pt>
                <c:pt idx="418">
                  <c:v>-0.43609999999999999</c:v>
                </c:pt>
                <c:pt idx="419">
                  <c:v>-0.46160000000000001</c:v>
                </c:pt>
                <c:pt idx="420">
                  <c:v>-0.42330000000000001</c:v>
                </c:pt>
                <c:pt idx="421">
                  <c:v>-0.41089999999999999</c:v>
                </c:pt>
                <c:pt idx="422">
                  <c:v>-0.3705</c:v>
                </c:pt>
                <c:pt idx="423">
                  <c:v>-0.37480000000000002</c:v>
                </c:pt>
                <c:pt idx="424">
                  <c:v>-0.41789999999999999</c:v>
                </c:pt>
                <c:pt idx="425">
                  <c:v>-0.43280000000000002</c:v>
                </c:pt>
                <c:pt idx="426">
                  <c:v>-0.44990000000000002</c:v>
                </c:pt>
                <c:pt idx="427">
                  <c:v>-0.46629999999999999</c:v>
                </c:pt>
                <c:pt idx="428">
                  <c:v>-0.46489999999999998</c:v>
                </c:pt>
                <c:pt idx="429">
                  <c:v>-0.4612</c:v>
                </c:pt>
              </c:numCache>
            </c:numRef>
          </c:val>
          <c:smooth val="0"/>
          <c:extLst>
            <c:ext xmlns:c16="http://schemas.microsoft.com/office/drawing/2014/chart" uri="{C3380CC4-5D6E-409C-BE32-E72D297353CC}">
              <c16:uniqueId val="{00000000-84CA-438B-A448-D3E8F2AC6E2A}"/>
            </c:ext>
          </c:extLst>
        </c:ser>
        <c:ser>
          <c:idx val="1"/>
          <c:order val="1"/>
          <c:tx>
            <c:strRef>
              <c:f>'Figure 15'!$L$4</c:f>
              <c:strCache>
                <c:ptCount val="1"/>
                <c:pt idx="0">
                  <c:v>DE - Yield</c:v>
                </c:pt>
              </c:strCache>
            </c:strRef>
          </c:tx>
          <c:spPr>
            <a:ln w="28575" cap="rnd">
              <a:solidFill>
                <a:schemeClr val="accent2"/>
              </a:solidFill>
              <a:round/>
            </a:ln>
            <a:effectLst/>
          </c:spPr>
          <c:marker>
            <c:symbol val="none"/>
          </c:marker>
          <c:cat>
            <c:numRef>
              <c:f>'Figure 15'!$J$5:$J$434</c:f>
              <c:numCache>
                <c:formatCode>m/d/yyyy</c:formatCode>
                <c:ptCount val="430"/>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numCache>
            </c:numRef>
          </c:cat>
          <c:val>
            <c:numRef>
              <c:f>'Figure 15'!$L$5:$L$434</c:f>
              <c:numCache>
                <c:formatCode>General</c:formatCode>
                <c:ptCount val="430"/>
                <c:pt idx="0">
                  <c:v>0.24590000000000001</c:v>
                </c:pt>
                <c:pt idx="1">
                  <c:v>0.1701</c:v>
                </c:pt>
                <c:pt idx="2">
                  <c:v>0.15129999999999999</c:v>
                </c:pt>
                <c:pt idx="3">
                  <c:v>0.20680000000000001</c:v>
                </c:pt>
                <c:pt idx="4">
                  <c:v>0.2157</c:v>
                </c:pt>
                <c:pt idx="5">
                  <c:v>0.2298</c:v>
                </c:pt>
                <c:pt idx="6">
                  <c:v>0.21529999999999999</c:v>
                </c:pt>
                <c:pt idx="7">
                  <c:v>0.19739999999999999</c:v>
                </c:pt>
                <c:pt idx="8">
                  <c:v>0.18160000000000001</c:v>
                </c:pt>
                <c:pt idx="9">
                  <c:v>0.1789</c:v>
                </c:pt>
                <c:pt idx="10">
                  <c:v>0.1532</c:v>
                </c:pt>
                <c:pt idx="11">
                  <c:v>0.17299999999999999</c:v>
                </c:pt>
                <c:pt idx="12">
                  <c:v>0.1908</c:v>
                </c:pt>
                <c:pt idx="13">
                  <c:v>0.21299999999999999</c:v>
                </c:pt>
                <c:pt idx="14">
                  <c:v>0.2059</c:v>
                </c:pt>
                <c:pt idx="15">
                  <c:v>0.1792</c:v>
                </c:pt>
                <c:pt idx="16">
                  <c:v>0.1696</c:v>
                </c:pt>
                <c:pt idx="17">
                  <c:v>0.1231</c:v>
                </c:pt>
                <c:pt idx="18">
                  <c:v>0.14230000000000001</c:v>
                </c:pt>
                <c:pt idx="19">
                  <c:v>0.15079999999999999</c:v>
                </c:pt>
                <c:pt idx="20">
                  <c:v>0.14219999999999999</c:v>
                </c:pt>
                <c:pt idx="21">
                  <c:v>0.13020000000000001</c:v>
                </c:pt>
                <c:pt idx="22">
                  <c:v>0.10050000000000001</c:v>
                </c:pt>
                <c:pt idx="23">
                  <c:v>0.16639999999999999</c:v>
                </c:pt>
                <c:pt idx="24">
                  <c:v>0.18010000000000001</c:v>
                </c:pt>
                <c:pt idx="25">
                  <c:v>0.16569999999999999</c:v>
                </c:pt>
                <c:pt idx="26">
                  <c:v>0.16639999999999999</c:v>
                </c:pt>
                <c:pt idx="27">
                  <c:v>0.11409999999999999</c:v>
                </c:pt>
                <c:pt idx="28">
                  <c:v>8.48E-2</c:v>
                </c:pt>
                <c:pt idx="29">
                  <c:v>0.1145</c:v>
                </c:pt>
                <c:pt idx="30">
                  <c:v>0.1328</c:v>
                </c:pt>
                <c:pt idx="31">
                  <c:v>0.1231</c:v>
                </c:pt>
                <c:pt idx="32">
                  <c:v>0.10290000000000001</c:v>
                </c:pt>
                <c:pt idx="33">
                  <c:v>0.10290000000000001</c:v>
                </c:pt>
                <c:pt idx="34">
                  <c:v>0.10979999999999999</c:v>
                </c:pt>
                <c:pt idx="35">
                  <c:v>9.9599999999999994E-2</c:v>
                </c:pt>
                <c:pt idx="36">
                  <c:v>0.1013</c:v>
                </c:pt>
                <c:pt idx="37">
                  <c:v>0.1298</c:v>
                </c:pt>
                <c:pt idx="38">
                  <c:v>9.9699999999999997E-2</c:v>
                </c:pt>
                <c:pt idx="39">
                  <c:v>0.1075</c:v>
                </c:pt>
                <c:pt idx="40">
                  <c:v>0.1142</c:v>
                </c:pt>
                <c:pt idx="41">
                  <c:v>0.15260000000000001</c:v>
                </c:pt>
                <c:pt idx="42">
                  <c:v>0.18590000000000001</c:v>
                </c:pt>
                <c:pt idx="43">
                  <c:v>0.18679999999999999</c:v>
                </c:pt>
                <c:pt idx="44">
                  <c:v>0.15870000000000001</c:v>
                </c:pt>
                <c:pt idx="45">
                  <c:v>0.1638</c:v>
                </c:pt>
                <c:pt idx="46">
                  <c:v>0.1295</c:v>
                </c:pt>
                <c:pt idx="47">
                  <c:v>6.6900000000000001E-2</c:v>
                </c:pt>
                <c:pt idx="48">
                  <c:v>7.4200000000000002E-2</c:v>
                </c:pt>
                <c:pt idx="49">
                  <c:v>6.2100000000000002E-2</c:v>
                </c:pt>
                <c:pt idx="50">
                  <c:v>5.9200000000000003E-2</c:v>
                </c:pt>
                <c:pt idx="51">
                  <c:v>6.54E-2</c:v>
                </c:pt>
                <c:pt idx="52">
                  <c:v>8.2799999999999999E-2</c:v>
                </c:pt>
                <c:pt idx="53">
                  <c:v>8.5599999999999996E-2</c:v>
                </c:pt>
                <c:pt idx="54">
                  <c:v>8.0100000000000005E-2</c:v>
                </c:pt>
                <c:pt idx="55">
                  <c:v>0.1038</c:v>
                </c:pt>
                <c:pt idx="56">
                  <c:v>8.1100000000000005E-2</c:v>
                </c:pt>
                <c:pt idx="57">
                  <c:v>3.8899999999999997E-2</c:v>
                </c:pt>
                <c:pt idx="58">
                  <c:v>-2.4799999999999999E-2</c:v>
                </c:pt>
                <c:pt idx="59">
                  <c:v>-2.41E-2</c:v>
                </c:pt>
                <c:pt idx="60">
                  <c:v>-1.38E-2</c:v>
                </c:pt>
                <c:pt idx="61">
                  <c:v>-8.0600000000000005E-2</c:v>
                </c:pt>
                <c:pt idx="62">
                  <c:v>-7.0400000000000004E-2</c:v>
                </c:pt>
                <c:pt idx="63">
                  <c:v>-6.8199999999999997E-2</c:v>
                </c:pt>
                <c:pt idx="64">
                  <c:v>-2.53E-2</c:v>
                </c:pt>
                <c:pt idx="65">
                  <c:v>-4.8099999999999997E-2</c:v>
                </c:pt>
                <c:pt idx="66">
                  <c:v>-2E-3</c:v>
                </c:pt>
                <c:pt idx="67">
                  <c:v>-5.5999999999999999E-3</c:v>
                </c:pt>
                <c:pt idx="68">
                  <c:v>4.0000000000000001E-3</c:v>
                </c:pt>
                <c:pt idx="69">
                  <c:v>1.6000000000000001E-3</c:v>
                </c:pt>
                <c:pt idx="70">
                  <c:v>-5.4000000000000003E-3</c:v>
                </c:pt>
                <c:pt idx="71">
                  <c:v>-3.2500000000000001E-2</c:v>
                </c:pt>
                <c:pt idx="72">
                  <c:v>-5.1000000000000004E-3</c:v>
                </c:pt>
                <c:pt idx="73">
                  <c:v>5.4800000000000001E-2</c:v>
                </c:pt>
                <c:pt idx="74">
                  <c:v>5.4100000000000002E-2</c:v>
                </c:pt>
                <c:pt idx="75">
                  <c:v>6.3200000000000006E-2</c:v>
                </c:pt>
                <c:pt idx="76">
                  <c:v>8.2799999999999999E-2</c:v>
                </c:pt>
                <c:pt idx="77">
                  <c:v>2.4299999999999999E-2</c:v>
                </c:pt>
                <c:pt idx="78">
                  <c:v>2.4299999999999999E-2</c:v>
                </c:pt>
                <c:pt idx="79">
                  <c:v>2.4199999999999999E-2</c:v>
                </c:pt>
                <c:pt idx="80">
                  <c:v>4.19E-2</c:v>
                </c:pt>
                <c:pt idx="81">
                  <c:v>-1.37E-2</c:v>
                </c:pt>
                <c:pt idx="82">
                  <c:v>-9.2999999999999992E-3</c:v>
                </c:pt>
                <c:pt idx="83">
                  <c:v>-1.8599999999999998E-2</c:v>
                </c:pt>
                <c:pt idx="84">
                  <c:v>1.1999999999999999E-3</c:v>
                </c:pt>
                <c:pt idx="85">
                  <c:v>1.11E-2</c:v>
                </c:pt>
                <c:pt idx="86">
                  <c:v>1.0999999999999999E-2</c:v>
                </c:pt>
                <c:pt idx="87">
                  <c:v>2.4400000000000002E-2</c:v>
                </c:pt>
                <c:pt idx="88">
                  <c:v>2.2700000000000001E-2</c:v>
                </c:pt>
                <c:pt idx="89">
                  <c:v>1.2500000000000001E-2</c:v>
                </c:pt>
                <c:pt idx="90">
                  <c:v>-3.5900000000000001E-2</c:v>
                </c:pt>
                <c:pt idx="91">
                  <c:v>-4.5600000000000002E-2</c:v>
                </c:pt>
                <c:pt idx="92">
                  <c:v>-4.9700000000000001E-2</c:v>
                </c:pt>
                <c:pt idx="93">
                  <c:v>-4.8300000000000003E-2</c:v>
                </c:pt>
                <c:pt idx="94">
                  <c:v>-7.4099999999999999E-2</c:v>
                </c:pt>
                <c:pt idx="95">
                  <c:v>-7.1400000000000005E-2</c:v>
                </c:pt>
                <c:pt idx="96">
                  <c:v>-9.5899999999999999E-2</c:v>
                </c:pt>
                <c:pt idx="97">
                  <c:v>-9.2200000000000004E-2</c:v>
                </c:pt>
                <c:pt idx="98">
                  <c:v>-0.1036</c:v>
                </c:pt>
                <c:pt idx="99">
                  <c:v>-8.7999999999999995E-2</c:v>
                </c:pt>
                <c:pt idx="100">
                  <c:v>-5.9299999999999999E-2</c:v>
                </c:pt>
                <c:pt idx="101">
                  <c:v>-8.2500000000000004E-2</c:v>
                </c:pt>
                <c:pt idx="102">
                  <c:v>-0.12039999999999999</c:v>
                </c:pt>
                <c:pt idx="103">
                  <c:v>-0.1167</c:v>
                </c:pt>
                <c:pt idx="104">
                  <c:v>-0.1434</c:v>
                </c:pt>
                <c:pt idx="105">
                  <c:v>-0.1545</c:v>
                </c:pt>
                <c:pt idx="106">
                  <c:v>-0.1739</c:v>
                </c:pt>
                <c:pt idx="107">
                  <c:v>-0.1704</c:v>
                </c:pt>
                <c:pt idx="108">
                  <c:v>-0.19670000000000001</c:v>
                </c:pt>
                <c:pt idx="109">
                  <c:v>-0.19900000000000001</c:v>
                </c:pt>
                <c:pt idx="110">
                  <c:v>-0.2072</c:v>
                </c:pt>
                <c:pt idx="111">
                  <c:v>-0.22</c:v>
                </c:pt>
                <c:pt idx="112">
                  <c:v>-0.23430000000000001</c:v>
                </c:pt>
                <c:pt idx="113">
                  <c:v>-0.25609999999999999</c:v>
                </c:pt>
                <c:pt idx="114">
                  <c:v>-0.21859999999999999</c:v>
                </c:pt>
                <c:pt idx="115">
                  <c:v>-0.23130000000000001</c:v>
                </c:pt>
                <c:pt idx="116">
                  <c:v>-0.2354</c:v>
                </c:pt>
                <c:pt idx="117">
                  <c:v>-0.24279999999999999</c:v>
                </c:pt>
                <c:pt idx="118">
                  <c:v>-0.25719999999999998</c:v>
                </c:pt>
                <c:pt idx="119">
                  <c:v>-0.24590000000000001</c:v>
                </c:pt>
                <c:pt idx="120">
                  <c:v>-0.32200000000000001</c:v>
                </c:pt>
                <c:pt idx="121">
                  <c:v>-0.28599999999999998</c:v>
                </c:pt>
                <c:pt idx="122">
                  <c:v>-0.31990000000000002</c:v>
                </c:pt>
                <c:pt idx="123">
                  <c:v>-0.28560000000000002</c:v>
                </c:pt>
                <c:pt idx="124">
                  <c:v>-0.30769999999999997</c:v>
                </c:pt>
                <c:pt idx="125">
                  <c:v>-0.33169999999999999</c:v>
                </c:pt>
                <c:pt idx="126">
                  <c:v>-0.3044</c:v>
                </c:pt>
                <c:pt idx="127">
                  <c:v>-0.31680000000000003</c:v>
                </c:pt>
                <c:pt idx="128">
                  <c:v>-0.32390000000000002</c:v>
                </c:pt>
                <c:pt idx="129">
                  <c:v>-0.35570000000000002</c:v>
                </c:pt>
                <c:pt idx="130">
                  <c:v>-0.3649</c:v>
                </c:pt>
                <c:pt idx="131">
                  <c:v>-0.3841</c:v>
                </c:pt>
                <c:pt idx="132">
                  <c:v>-0.39900000000000002</c:v>
                </c:pt>
                <c:pt idx="133">
                  <c:v>-0.3589</c:v>
                </c:pt>
                <c:pt idx="134">
                  <c:v>-0.37369999999999998</c:v>
                </c:pt>
                <c:pt idx="135">
                  <c:v>-0.35570000000000002</c:v>
                </c:pt>
                <c:pt idx="136">
                  <c:v>-0.3049</c:v>
                </c:pt>
                <c:pt idx="137">
                  <c:v>-0.2611</c:v>
                </c:pt>
                <c:pt idx="138">
                  <c:v>-0.24729999999999999</c:v>
                </c:pt>
                <c:pt idx="139">
                  <c:v>-0.29580000000000001</c:v>
                </c:pt>
                <c:pt idx="140">
                  <c:v>-0.29199999999999998</c:v>
                </c:pt>
                <c:pt idx="141">
                  <c:v>-0.33260000000000001</c:v>
                </c:pt>
                <c:pt idx="142">
                  <c:v>-0.35420000000000001</c:v>
                </c:pt>
                <c:pt idx="143">
                  <c:v>-0.36609999999999998</c:v>
                </c:pt>
                <c:pt idx="144">
                  <c:v>-0.38840000000000002</c:v>
                </c:pt>
                <c:pt idx="145">
                  <c:v>-0.39879999999999999</c:v>
                </c:pt>
                <c:pt idx="146">
                  <c:v>-0.42009999999999997</c:v>
                </c:pt>
                <c:pt idx="147">
                  <c:v>-0.40479999999999999</c:v>
                </c:pt>
                <c:pt idx="148">
                  <c:v>-0.4194</c:v>
                </c:pt>
                <c:pt idx="149">
                  <c:v>-0.43169999999999997</c:v>
                </c:pt>
                <c:pt idx="150">
                  <c:v>-0.43969999999999998</c:v>
                </c:pt>
                <c:pt idx="151">
                  <c:v>-0.4773</c:v>
                </c:pt>
                <c:pt idx="152">
                  <c:v>-0.45119999999999999</c:v>
                </c:pt>
                <c:pt idx="153">
                  <c:v>-0.48730000000000001</c:v>
                </c:pt>
                <c:pt idx="154">
                  <c:v>-0.51160000000000005</c:v>
                </c:pt>
                <c:pt idx="155">
                  <c:v>-0.53659999999999997</c:v>
                </c:pt>
                <c:pt idx="156">
                  <c:v>-0.58089999999999997</c:v>
                </c:pt>
                <c:pt idx="157">
                  <c:v>-0.55840000000000001</c:v>
                </c:pt>
                <c:pt idx="158">
                  <c:v>-0.57769999999999999</c:v>
                </c:pt>
                <c:pt idx="159">
                  <c:v>-0.59419999999999995</c:v>
                </c:pt>
                <c:pt idx="160">
                  <c:v>-0.61080000000000001</c:v>
                </c:pt>
                <c:pt idx="161">
                  <c:v>-0.64829999999999999</c:v>
                </c:pt>
                <c:pt idx="162">
                  <c:v>-0.69889999999999997</c:v>
                </c:pt>
                <c:pt idx="163">
                  <c:v>-0.67749999999999999</c:v>
                </c:pt>
                <c:pt idx="164">
                  <c:v>-0.64639999999999997</c:v>
                </c:pt>
                <c:pt idx="165">
                  <c:v>-0.68700000000000006</c:v>
                </c:pt>
                <c:pt idx="166">
                  <c:v>-0.67200000000000004</c:v>
                </c:pt>
                <c:pt idx="167">
                  <c:v>-0.64029999999999998</c:v>
                </c:pt>
                <c:pt idx="168">
                  <c:v>-0.66830000000000001</c:v>
                </c:pt>
                <c:pt idx="169">
                  <c:v>-0.66910000000000003</c:v>
                </c:pt>
                <c:pt idx="170">
                  <c:v>-0.69620000000000004</c:v>
                </c:pt>
                <c:pt idx="171">
                  <c:v>-0.71970000000000001</c:v>
                </c:pt>
                <c:pt idx="172">
                  <c:v>-0.6925</c:v>
                </c:pt>
                <c:pt idx="173">
                  <c:v>-0.70740000000000003</c:v>
                </c:pt>
                <c:pt idx="174">
                  <c:v>-0.70030000000000003</c:v>
                </c:pt>
                <c:pt idx="175">
                  <c:v>-0.71530000000000005</c:v>
                </c:pt>
                <c:pt idx="176">
                  <c:v>-0.67849999999999999</c:v>
                </c:pt>
                <c:pt idx="177">
                  <c:v>-0.58960000000000001</c:v>
                </c:pt>
                <c:pt idx="178">
                  <c:v>-0.63239999999999996</c:v>
                </c:pt>
                <c:pt idx="179">
                  <c:v>-0.58430000000000004</c:v>
                </c:pt>
                <c:pt idx="180">
                  <c:v>-0.5484</c:v>
                </c:pt>
                <c:pt idx="181">
                  <c:v>-0.56779999999999997</c:v>
                </c:pt>
                <c:pt idx="182">
                  <c:v>-0.53659999999999997</c:v>
                </c:pt>
                <c:pt idx="183">
                  <c:v>-0.45269999999999999</c:v>
                </c:pt>
                <c:pt idx="184">
                  <c:v>-0.47389999999999999</c:v>
                </c:pt>
                <c:pt idx="185">
                  <c:v>-0.47210000000000002</c:v>
                </c:pt>
                <c:pt idx="186">
                  <c:v>-0.50960000000000005</c:v>
                </c:pt>
                <c:pt idx="187">
                  <c:v>-0.50470000000000004</c:v>
                </c:pt>
                <c:pt idx="188">
                  <c:v>-0.51890000000000003</c:v>
                </c:pt>
                <c:pt idx="189">
                  <c:v>-0.5827</c:v>
                </c:pt>
                <c:pt idx="190">
                  <c:v>-0.60229999999999995</c:v>
                </c:pt>
                <c:pt idx="191">
                  <c:v>-0.58199999999999996</c:v>
                </c:pt>
                <c:pt idx="192">
                  <c:v>-0.57869999999999999</c:v>
                </c:pt>
                <c:pt idx="193">
                  <c:v>-0.57679999999999998</c:v>
                </c:pt>
                <c:pt idx="194">
                  <c:v>-0.57050000000000001</c:v>
                </c:pt>
                <c:pt idx="195">
                  <c:v>-0.55730000000000002</c:v>
                </c:pt>
                <c:pt idx="196">
                  <c:v>-0.54430000000000001</c:v>
                </c:pt>
                <c:pt idx="197">
                  <c:v>-0.5837</c:v>
                </c:pt>
                <c:pt idx="198">
                  <c:v>-0.58489999999999998</c:v>
                </c:pt>
                <c:pt idx="199">
                  <c:v>-0.57499999999999996</c:v>
                </c:pt>
                <c:pt idx="200">
                  <c:v>-0.59460000000000002</c:v>
                </c:pt>
                <c:pt idx="201">
                  <c:v>-0.55679999999999996</c:v>
                </c:pt>
                <c:pt idx="202">
                  <c:v>-0.49009999999999998</c:v>
                </c:pt>
                <c:pt idx="203">
                  <c:v>-0.43880000000000002</c:v>
                </c:pt>
                <c:pt idx="204">
                  <c:v>-0.45729999999999998</c:v>
                </c:pt>
                <c:pt idx="205">
                  <c:v>-0.42349999999999999</c:v>
                </c:pt>
                <c:pt idx="206">
                  <c:v>-0.3876</c:v>
                </c:pt>
                <c:pt idx="207">
                  <c:v>-0.40300000000000002</c:v>
                </c:pt>
                <c:pt idx="208">
                  <c:v>-0.38869999999999999</c:v>
                </c:pt>
                <c:pt idx="209">
                  <c:v>-0.34110000000000001</c:v>
                </c:pt>
                <c:pt idx="210">
                  <c:v>-0.36959999999999998</c:v>
                </c:pt>
                <c:pt idx="211">
                  <c:v>-0.39419999999999999</c:v>
                </c:pt>
                <c:pt idx="212">
                  <c:v>-0.40439999999999998</c:v>
                </c:pt>
                <c:pt idx="213">
                  <c:v>-0.37309999999999999</c:v>
                </c:pt>
                <c:pt idx="214">
                  <c:v>-0.32840000000000003</c:v>
                </c:pt>
                <c:pt idx="215">
                  <c:v>-0.35659999999999997</c:v>
                </c:pt>
                <c:pt idx="216">
                  <c:v>-0.35659999999999997</c:v>
                </c:pt>
                <c:pt idx="217">
                  <c:v>-0.40129999999999999</c:v>
                </c:pt>
                <c:pt idx="218">
                  <c:v>-0.37740000000000001</c:v>
                </c:pt>
                <c:pt idx="219">
                  <c:v>-0.3458</c:v>
                </c:pt>
                <c:pt idx="220">
                  <c:v>-0.31850000000000001</c:v>
                </c:pt>
                <c:pt idx="221">
                  <c:v>-0.32369999999999999</c:v>
                </c:pt>
                <c:pt idx="222">
                  <c:v>-0.24859999999999999</c:v>
                </c:pt>
                <c:pt idx="223">
                  <c:v>-0.26369999999999999</c:v>
                </c:pt>
                <c:pt idx="224">
                  <c:v>-0.24879999999999999</c:v>
                </c:pt>
                <c:pt idx="225">
                  <c:v>-0.24510000000000001</c:v>
                </c:pt>
                <c:pt idx="226">
                  <c:v>-0.30170000000000002</c:v>
                </c:pt>
                <c:pt idx="227">
                  <c:v>-0.34560000000000002</c:v>
                </c:pt>
                <c:pt idx="228">
                  <c:v>-0.33410000000000001</c:v>
                </c:pt>
                <c:pt idx="229">
                  <c:v>-0.3352</c:v>
                </c:pt>
                <c:pt idx="230">
                  <c:v>-0.3397</c:v>
                </c:pt>
                <c:pt idx="231">
                  <c:v>-0.35270000000000001</c:v>
                </c:pt>
                <c:pt idx="232">
                  <c:v>-0.32369999999999999</c:v>
                </c:pt>
                <c:pt idx="233">
                  <c:v>-0.35859999999999997</c:v>
                </c:pt>
                <c:pt idx="234">
                  <c:v>-0.35020000000000001</c:v>
                </c:pt>
                <c:pt idx="235">
                  <c:v>-0.376</c:v>
                </c:pt>
                <c:pt idx="236">
                  <c:v>-0.36749999999999999</c:v>
                </c:pt>
                <c:pt idx="237">
                  <c:v>-0.36370000000000002</c:v>
                </c:pt>
                <c:pt idx="238">
                  <c:v>-0.35239999999999999</c:v>
                </c:pt>
                <c:pt idx="239">
                  <c:v>-0.27839999999999998</c:v>
                </c:pt>
                <c:pt idx="240">
                  <c:v>-0.34599999999999997</c:v>
                </c:pt>
                <c:pt idx="241">
                  <c:v>-0.3155</c:v>
                </c:pt>
                <c:pt idx="242">
                  <c:v>-0.29360000000000003</c:v>
                </c:pt>
                <c:pt idx="243">
                  <c:v>-0.2908</c:v>
                </c:pt>
                <c:pt idx="244">
                  <c:v>-0.30459999999999998</c:v>
                </c:pt>
                <c:pt idx="245">
                  <c:v>-0.2964</c:v>
                </c:pt>
                <c:pt idx="246">
                  <c:v>-0.32190000000000002</c:v>
                </c:pt>
                <c:pt idx="247">
                  <c:v>-0.26319999999999999</c:v>
                </c:pt>
                <c:pt idx="248">
                  <c:v>-0.29509999999999997</c:v>
                </c:pt>
                <c:pt idx="249">
                  <c:v>-0.27260000000000001</c:v>
                </c:pt>
                <c:pt idx="250">
                  <c:v>-0.29039999999999999</c:v>
                </c:pt>
                <c:pt idx="251">
                  <c:v>-0.25119999999999998</c:v>
                </c:pt>
                <c:pt idx="252">
                  <c:v>-0.2354</c:v>
                </c:pt>
                <c:pt idx="253">
                  <c:v>-0.24560000000000001</c:v>
                </c:pt>
                <c:pt idx="254">
                  <c:v>-0.2397</c:v>
                </c:pt>
                <c:pt idx="255">
                  <c:v>-0.23980000000000001</c:v>
                </c:pt>
                <c:pt idx="256">
                  <c:v>-0.2399</c:v>
                </c:pt>
                <c:pt idx="257">
                  <c:v>-0.24010000000000001</c:v>
                </c:pt>
                <c:pt idx="258">
                  <c:v>-0.25609999999999999</c:v>
                </c:pt>
                <c:pt idx="259">
                  <c:v>-0.1812</c:v>
                </c:pt>
                <c:pt idx="260">
                  <c:v>-0.18709999999999999</c:v>
                </c:pt>
                <c:pt idx="261">
                  <c:v>-0.18720000000000001</c:v>
                </c:pt>
                <c:pt idx="262">
                  <c:v>-0.22220000000000001</c:v>
                </c:pt>
                <c:pt idx="263">
                  <c:v>-0.28949999999999998</c:v>
                </c:pt>
                <c:pt idx="264">
                  <c:v>-0.28739999999999999</c:v>
                </c:pt>
                <c:pt idx="265">
                  <c:v>-0.28179999999999999</c:v>
                </c:pt>
                <c:pt idx="266">
                  <c:v>-0.25800000000000001</c:v>
                </c:pt>
                <c:pt idx="267">
                  <c:v>-0.22159999999999999</c:v>
                </c:pt>
                <c:pt idx="268">
                  <c:v>-0.2329</c:v>
                </c:pt>
                <c:pt idx="269">
                  <c:v>-0.1948</c:v>
                </c:pt>
                <c:pt idx="270">
                  <c:v>-0.20930000000000001</c:v>
                </c:pt>
                <c:pt idx="271">
                  <c:v>-0.24360000000000001</c:v>
                </c:pt>
                <c:pt idx="272">
                  <c:v>-0.25219999999999998</c:v>
                </c:pt>
                <c:pt idx="273">
                  <c:v>-0.25309999999999999</c:v>
                </c:pt>
                <c:pt idx="274">
                  <c:v>-0.25369999999999998</c:v>
                </c:pt>
                <c:pt idx="275">
                  <c:v>-0.2868</c:v>
                </c:pt>
                <c:pt idx="276">
                  <c:v>-0.29909999999999998</c:v>
                </c:pt>
                <c:pt idx="277">
                  <c:v>-0.34770000000000001</c:v>
                </c:pt>
                <c:pt idx="278">
                  <c:v>-0.36649999999999999</c:v>
                </c:pt>
                <c:pt idx="279">
                  <c:v>-0.41610000000000003</c:v>
                </c:pt>
                <c:pt idx="280">
                  <c:v>-0.41420000000000001</c:v>
                </c:pt>
                <c:pt idx="281">
                  <c:v>-0.40579999999999999</c:v>
                </c:pt>
                <c:pt idx="282">
                  <c:v>-0.43940000000000001</c:v>
                </c:pt>
                <c:pt idx="283">
                  <c:v>-0.47489999999999999</c:v>
                </c:pt>
                <c:pt idx="284">
                  <c:v>-0.43519999999999998</c:v>
                </c:pt>
                <c:pt idx="285">
                  <c:v>-0.40539999999999998</c:v>
                </c:pt>
                <c:pt idx="286">
                  <c:v>-0.36930000000000002</c:v>
                </c:pt>
                <c:pt idx="287">
                  <c:v>-0.36499999999999999</c:v>
                </c:pt>
                <c:pt idx="288">
                  <c:v>-0.38159999999999999</c:v>
                </c:pt>
                <c:pt idx="289">
                  <c:v>-0.41099999999999998</c:v>
                </c:pt>
                <c:pt idx="290">
                  <c:v>-0.38729999999999998</c:v>
                </c:pt>
                <c:pt idx="291">
                  <c:v>-0.37469999999999998</c:v>
                </c:pt>
                <c:pt idx="292">
                  <c:v>-0.38790000000000002</c:v>
                </c:pt>
                <c:pt idx="293">
                  <c:v>-0.40029999999999999</c:v>
                </c:pt>
                <c:pt idx="294">
                  <c:v>-0.39850000000000002</c:v>
                </c:pt>
                <c:pt idx="295">
                  <c:v>-0.40910000000000002</c:v>
                </c:pt>
                <c:pt idx="296">
                  <c:v>-0.41610000000000003</c:v>
                </c:pt>
                <c:pt idx="297">
                  <c:v>-0.44109999999999999</c:v>
                </c:pt>
                <c:pt idx="298">
                  <c:v>-0.43259999999999998</c:v>
                </c:pt>
                <c:pt idx="299">
                  <c:v>-0.48039999999999999</c:v>
                </c:pt>
                <c:pt idx="300">
                  <c:v>-0.51160000000000005</c:v>
                </c:pt>
                <c:pt idx="301">
                  <c:v>-0.495</c:v>
                </c:pt>
                <c:pt idx="302">
                  <c:v>-0.55230000000000001</c:v>
                </c:pt>
                <c:pt idx="303">
                  <c:v>-0.61180000000000001</c:v>
                </c:pt>
                <c:pt idx="304">
                  <c:v>-0.61939999999999995</c:v>
                </c:pt>
                <c:pt idx="305">
                  <c:v>-0.64090000000000003</c:v>
                </c:pt>
                <c:pt idx="306">
                  <c:v>-0.63419999999999999</c:v>
                </c:pt>
                <c:pt idx="307">
                  <c:v>-0.67710000000000004</c:v>
                </c:pt>
                <c:pt idx="308">
                  <c:v>-0.72599999999999998</c:v>
                </c:pt>
                <c:pt idx="309">
                  <c:v>-0.83809999999999996</c:v>
                </c:pt>
                <c:pt idx="310">
                  <c:v>-0.80149999999999999</c:v>
                </c:pt>
                <c:pt idx="311">
                  <c:v>-0.75029999999999997</c:v>
                </c:pt>
                <c:pt idx="312">
                  <c:v>-0.74029999999999996</c:v>
                </c:pt>
                <c:pt idx="313">
                  <c:v>-0.58479999999999999</c:v>
                </c:pt>
                <c:pt idx="314">
                  <c:v>-0.45519999999999999</c:v>
                </c:pt>
                <c:pt idx="315">
                  <c:v>-0.42649999999999999</c:v>
                </c:pt>
                <c:pt idx="316">
                  <c:v>-0.22570000000000001</c:v>
                </c:pt>
                <c:pt idx="317">
                  <c:v>-0.1671</c:v>
                </c:pt>
                <c:pt idx="318">
                  <c:v>-0.33910000000000001</c:v>
                </c:pt>
                <c:pt idx="319">
                  <c:v>-0.3745</c:v>
                </c:pt>
                <c:pt idx="320">
                  <c:v>-0.32279999999999998</c:v>
                </c:pt>
                <c:pt idx="321">
                  <c:v>-0.28649999999999998</c:v>
                </c:pt>
                <c:pt idx="322">
                  <c:v>-0.36890000000000001</c:v>
                </c:pt>
                <c:pt idx="323">
                  <c:v>-0.48399999999999999</c:v>
                </c:pt>
                <c:pt idx="324">
                  <c:v>-0.52939999999999998</c:v>
                </c:pt>
                <c:pt idx="325">
                  <c:v>-0.45729999999999998</c:v>
                </c:pt>
                <c:pt idx="326">
                  <c:v>-0.46870000000000001</c:v>
                </c:pt>
                <c:pt idx="327">
                  <c:v>-0.43530000000000002</c:v>
                </c:pt>
                <c:pt idx="328">
                  <c:v>-0.43719999999999998</c:v>
                </c:pt>
                <c:pt idx="329">
                  <c:v>-0.4204</c:v>
                </c:pt>
                <c:pt idx="330">
                  <c:v>-0.31419999999999998</c:v>
                </c:pt>
                <c:pt idx="331">
                  <c:v>-0.31140000000000001</c:v>
                </c:pt>
                <c:pt idx="332">
                  <c:v>-0.34610000000000002</c:v>
                </c:pt>
                <c:pt idx="333">
                  <c:v>-0.34620000000000001</c:v>
                </c:pt>
                <c:pt idx="334">
                  <c:v>-0.3463</c:v>
                </c:pt>
                <c:pt idx="335">
                  <c:v>-0.37930000000000003</c:v>
                </c:pt>
                <c:pt idx="336">
                  <c:v>-0.46460000000000001</c:v>
                </c:pt>
                <c:pt idx="337">
                  <c:v>-0.47039999999999998</c:v>
                </c:pt>
                <c:pt idx="338">
                  <c:v>-0.47910000000000003</c:v>
                </c:pt>
                <c:pt idx="339">
                  <c:v>-0.44629999999999997</c:v>
                </c:pt>
                <c:pt idx="340">
                  <c:v>-0.48230000000000001</c:v>
                </c:pt>
                <c:pt idx="341">
                  <c:v>-0.41980000000000001</c:v>
                </c:pt>
                <c:pt idx="342">
                  <c:v>-0.42809999999999998</c:v>
                </c:pt>
                <c:pt idx="343">
                  <c:v>-0.46839999999999998</c:v>
                </c:pt>
                <c:pt idx="344">
                  <c:v>-0.44619999999999999</c:v>
                </c:pt>
                <c:pt idx="345">
                  <c:v>-0.46379999999999999</c:v>
                </c:pt>
                <c:pt idx="346">
                  <c:v>-0.4824</c:v>
                </c:pt>
                <c:pt idx="347">
                  <c:v>-0.58599999999999997</c:v>
                </c:pt>
                <c:pt idx="348">
                  <c:v>-0.58609999999999995</c:v>
                </c:pt>
                <c:pt idx="349">
                  <c:v>-0.55840000000000001</c:v>
                </c:pt>
                <c:pt idx="350">
                  <c:v>-0.57299999999999995</c:v>
                </c:pt>
                <c:pt idx="351">
                  <c:v>-0.50290000000000001</c:v>
                </c:pt>
                <c:pt idx="352">
                  <c:v>-0.55059999999999998</c:v>
                </c:pt>
                <c:pt idx="353">
                  <c:v>-0.5323</c:v>
                </c:pt>
                <c:pt idx="354">
                  <c:v>-0.52029999999999998</c:v>
                </c:pt>
                <c:pt idx="355">
                  <c:v>-0.50729999999999997</c:v>
                </c:pt>
                <c:pt idx="356">
                  <c:v>-0.52310000000000001</c:v>
                </c:pt>
                <c:pt idx="357">
                  <c:v>-0.53769999999999996</c:v>
                </c:pt>
                <c:pt idx="358">
                  <c:v>-0.52470000000000006</c:v>
                </c:pt>
                <c:pt idx="359">
                  <c:v>-0.47620000000000001</c:v>
                </c:pt>
                <c:pt idx="360">
                  <c:v>-0.4607</c:v>
                </c:pt>
                <c:pt idx="361">
                  <c:v>-0.4637</c:v>
                </c:pt>
                <c:pt idx="362">
                  <c:v>-0.49869999999999998</c:v>
                </c:pt>
                <c:pt idx="363">
                  <c:v>-0.4859</c:v>
                </c:pt>
                <c:pt idx="364">
                  <c:v>-0.48820000000000002</c:v>
                </c:pt>
                <c:pt idx="365">
                  <c:v>-0.42630000000000001</c:v>
                </c:pt>
                <c:pt idx="366">
                  <c:v>-0.42049999999999998</c:v>
                </c:pt>
                <c:pt idx="367">
                  <c:v>-0.41980000000000001</c:v>
                </c:pt>
                <c:pt idx="368">
                  <c:v>-0.44750000000000001</c:v>
                </c:pt>
                <c:pt idx="369">
                  <c:v>-0.39250000000000002</c:v>
                </c:pt>
                <c:pt idx="370">
                  <c:v>-0.4103</c:v>
                </c:pt>
                <c:pt idx="371">
                  <c:v>-0.3483</c:v>
                </c:pt>
                <c:pt idx="372">
                  <c:v>-0.32329999999999998</c:v>
                </c:pt>
                <c:pt idx="373">
                  <c:v>-0.26919999999999999</c:v>
                </c:pt>
                <c:pt idx="374">
                  <c:v>-0.3165</c:v>
                </c:pt>
                <c:pt idx="375">
                  <c:v>-0.31</c:v>
                </c:pt>
                <c:pt idx="376">
                  <c:v>-0.33100000000000002</c:v>
                </c:pt>
                <c:pt idx="377">
                  <c:v>-0.41549999999999998</c:v>
                </c:pt>
                <c:pt idx="378">
                  <c:v>-0.44409999999999999</c:v>
                </c:pt>
                <c:pt idx="379">
                  <c:v>-0.43959999999999999</c:v>
                </c:pt>
                <c:pt idx="380">
                  <c:v>-0.4219</c:v>
                </c:pt>
                <c:pt idx="381">
                  <c:v>-0.42549999999999999</c:v>
                </c:pt>
                <c:pt idx="382">
                  <c:v>-0.4415</c:v>
                </c:pt>
                <c:pt idx="383">
                  <c:v>-0.4486</c:v>
                </c:pt>
                <c:pt idx="384">
                  <c:v>-0.47299999999999998</c:v>
                </c:pt>
                <c:pt idx="385">
                  <c:v>-0.43669999999999998</c:v>
                </c:pt>
                <c:pt idx="386">
                  <c:v>-0.46789999999999998</c:v>
                </c:pt>
                <c:pt idx="387">
                  <c:v>-0.50319999999999998</c:v>
                </c:pt>
                <c:pt idx="388">
                  <c:v>-0.51139999999999997</c:v>
                </c:pt>
                <c:pt idx="389">
                  <c:v>-0.50570000000000004</c:v>
                </c:pt>
                <c:pt idx="390">
                  <c:v>-0.49780000000000002</c:v>
                </c:pt>
                <c:pt idx="391">
                  <c:v>-0.4325</c:v>
                </c:pt>
                <c:pt idx="392">
                  <c:v>-0.46389999999999998</c:v>
                </c:pt>
                <c:pt idx="393">
                  <c:v>-0.46810000000000002</c:v>
                </c:pt>
                <c:pt idx="394">
                  <c:v>-0.46860000000000002</c:v>
                </c:pt>
                <c:pt idx="395">
                  <c:v>-0.4597</c:v>
                </c:pt>
                <c:pt idx="396">
                  <c:v>-0.4778</c:v>
                </c:pt>
                <c:pt idx="397">
                  <c:v>-0.49680000000000002</c:v>
                </c:pt>
                <c:pt idx="398">
                  <c:v>-0.50670000000000004</c:v>
                </c:pt>
                <c:pt idx="399">
                  <c:v>-0.44309999999999999</c:v>
                </c:pt>
                <c:pt idx="400">
                  <c:v>-0.47849999999999998</c:v>
                </c:pt>
                <c:pt idx="401">
                  <c:v>-0.47839999999999999</c:v>
                </c:pt>
                <c:pt idx="402">
                  <c:v>-0.50139999999999996</c:v>
                </c:pt>
                <c:pt idx="403">
                  <c:v>-0.48480000000000001</c:v>
                </c:pt>
                <c:pt idx="404">
                  <c:v>-0.495</c:v>
                </c:pt>
                <c:pt idx="405">
                  <c:v>-0.49359999999999998</c:v>
                </c:pt>
                <c:pt idx="406">
                  <c:v>-0.52559999999999996</c:v>
                </c:pt>
                <c:pt idx="407">
                  <c:v>-0.51519999999999999</c:v>
                </c:pt>
                <c:pt idx="408">
                  <c:v>-0.47760000000000002</c:v>
                </c:pt>
                <c:pt idx="409">
                  <c:v>-0.52439999999999998</c:v>
                </c:pt>
                <c:pt idx="410">
                  <c:v>-0.53990000000000005</c:v>
                </c:pt>
                <c:pt idx="411">
                  <c:v>-0.53169999999999995</c:v>
                </c:pt>
                <c:pt idx="412">
                  <c:v>-0.57509999999999994</c:v>
                </c:pt>
                <c:pt idx="413">
                  <c:v>-0.56359999999999999</c:v>
                </c:pt>
                <c:pt idx="414">
                  <c:v>-0.55430000000000001</c:v>
                </c:pt>
                <c:pt idx="415">
                  <c:v>-0.58009999999999995</c:v>
                </c:pt>
                <c:pt idx="416">
                  <c:v>-0.5373</c:v>
                </c:pt>
                <c:pt idx="417">
                  <c:v>-0.56830000000000003</c:v>
                </c:pt>
                <c:pt idx="418">
                  <c:v>-0.53720000000000001</c:v>
                </c:pt>
                <c:pt idx="419">
                  <c:v>-0.55720000000000003</c:v>
                </c:pt>
                <c:pt idx="420">
                  <c:v>-0.50490000000000002</c:v>
                </c:pt>
                <c:pt idx="421">
                  <c:v>-0.48</c:v>
                </c:pt>
                <c:pt idx="422">
                  <c:v>-0.44350000000000001</c:v>
                </c:pt>
                <c:pt idx="423">
                  <c:v>-0.44719999999999999</c:v>
                </c:pt>
                <c:pt idx="424">
                  <c:v>-0.4834</c:v>
                </c:pt>
                <c:pt idx="425">
                  <c:v>-0.48730000000000001</c:v>
                </c:pt>
                <c:pt idx="426">
                  <c:v>-0.50600000000000001</c:v>
                </c:pt>
                <c:pt idx="427">
                  <c:v>-0.5272</c:v>
                </c:pt>
                <c:pt idx="428">
                  <c:v>-0.54100000000000004</c:v>
                </c:pt>
                <c:pt idx="429">
                  <c:v>-0.5272</c:v>
                </c:pt>
              </c:numCache>
            </c:numRef>
          </c:val>
          <c:smooth val="0"/>
          <c:extLst>
            <c:ext xmlns:c16="http://schemas.microsoft.com/office/drawing/2014/chart" uri="{C3380CC4-5D6E-409C-BE32-E72D297353CC}">
              <c16:uniqueId val="{00000001-84CA-438B-A448-D3E8F2AC6E2A}"/>
            </c:ext>
          </c:extLst>
        </c:ser>
        <c:dLbls>
          <c:showLegendKey val="0"/>
          <c:showVal val="0"/>
          <c:showCatName val="0"/>
          <c:showSerName val="0"/>
          <c:showPercent val="0"/>
          <c:showBubbleSize val="0"/>
        </c:dLbls>
        <c:marker val="1"/>
        <c:smooth val="0"/>
        <c:axId val="649064736"/>
        <c:axId val="649062768"/>
      </c:lineChart>
      <c:dateAx>
        <c:axId val="649064736"/>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062768"/>
        <c:crosses val="autoZero"/>
        <c:auto val="1"/>
        <c:lblOffset val="100"/>
        <c:baseTimeUnit val="days"/>
      </c:dateAx>
      <c:valAx>
        <c:axId val="6490627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06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85825948872374E-2"/>
          <c:y val="4.9086443875790434E-2"/>
          <c:w val="0.78025896762904623"/>
          <c:h val="0.73567103912807696"/>
        </c:manualLayout>
      </c:layout>
      <c:lineChart>
        <c:grouping val="standard"/>
        <c:varyColors val="0"/>
        <c:ser>
          <c:idx val="1"/>
          <c:order val="0"/>
          <c:tx>
            <c:strRef>
              <c:f>'Figure 1'!$R$4</c:f>
              <c:strCache>
                <c:ptCount val="1"/>
                <c:pt idx="0">
                  <c:v>25 - 74 years</c:v>
                </c:pt>
              </c:strCache>
            </c:strRef>
          </c:tx>
          <c:spPr>
            <a:ln w="28575" cap="rnd">
              <a:solidFill>
                <a:schemeClr val="accent3">
                  <a:lumMod val="50000"/>
                  <a:lumOff val="50000"/>
                </a:schemeClr>
              </a:solidFill>
              <a:round/>
            </a:ln>
            <a:effectLst/>
          </c:spPr>
          <c:marker>
            <c:symbol val="none"/>
          </c:marker>
          <c:cat>
            <c:numRef>
              <c:f>'Figure 1'!$P$77:$P$276</c:f>
              <c:numCache>
                <c:formatCode>mmm\-yy</c:formatCode>
                <c:ptCount val="20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numCache>
            </c:numRef>
          </c:cat>
          <c:val>
            <c:numRef>
              <c:f>'Figure 1'!$R$77:$R$276</c:f>
              <c:numCache>
                <c:formatCode>General</c:formatCode>
                <c:ptCount val="200"/>
                <c:pt idx="0">
                  <c:v>4.0999999999999996</c:v>
                </c:pt>
                <c:pt idx="1">
                  <c:v>4.0999999999999996</c:v>
                </c:pt>
                <c:pt idx="2">
                  <c:v>4.0999999999999996</c:v>
                </c:pt>
                <c:pt idx="3">
                  <c:v>3.9</c:v>
                </c:pt>
                <c:pt idx="4">
                  <c:v>3.7</c:v>
                </c:pt>
                <c:pt idx="5">
                  <c:v>3.5</c:v>
                </c:pt>
                <c:pt idx="6">
                  <c:v>3.4</c:v>
                </c:pt>
                <c:pt idx="7">
                  <c:v>3.4</c:v>
                </c:pt>
                <c:pt idx="8">
                  <c:v>3.5</c:v>
                </c:pt>
                <c:pt idx="9">
                  <c:v>3.6</c:v>
                </c:pt>
                <c:pt idx="10">
                  <c:v>3.7</c:v>
                </c:pt>
                <c:pt idx="11">
                  <c:v>3.6</c:v>
                </c:pt>
                <c:pt idx="12">
                  <c:v>3.5</c:v>
                </c:pt>
                <c:pt idx="13">
                  <c:v>3.4</c:v>
                </c:pt>
                <c:pt idx="14">
                  <c:v>3.6</c:v>
                </c:pt>
                <c:pt idx="15">
                  <c:v>3.8</c:v>
                </c:pt>
                <c:pt idx="16">
                  <c:v>4</c:v>
                </c:pt>
                <c:pt idx="17">
                  <c:v>3.9</c:v>
                </c:pt>
                <c:pt idx="18">
                  <c:v>3.8</c:v>
                </c:pt>
                <c:pt idx="19">
                  <c:v>3.7</c:v>
                </c:pt>
                <c:pt idx="20">
                  <c:v>3.6</c:v>
                </c:pt>
                <c:pt idx="21">
                  <c:v>3.5</c:v>
                </c:pt>
                <c:pt idx="22">
                  <c:v>3.6</c:v>
                </c:pt>
                <c:pt idx="23">
                  <c:v>3.6</c:v>
                </c:pt>
                <c:pt idx="24">
                  <c:v>3.7</c:v>
                </c:pt>
                <c:pt idx="25">
                  <c:v>3.7</c:v>
                </c:pt>
                <c:pt idx="26">
                  <c:v>3.6</c:v>
                </c:pt>
                <c:pt idx="27">
                  <c:v>3.7</c:v>
                </c:pt>
                <c:pt idx="28">
                  <c:v>3.7</c:v>
                </c:pt>
                <c:pt idx="29">
                  <c:v>3.8</c:v>
                </c:pt>
                <c:pt idx="30">
                  <c:v>4</c:v>
                </c:pt>
                <c:pt idx="31">
                  <c:v>4.0999999999999996</c:v>
                </c:pt>
                <c:pt idx="32">
                  <c:v>4</c:v>
                </c:pt>
                <c:pt idx="33">
                  <c:v>3.8</c:v>
                </c:pt>
                <c:pt idx="34">
                  <c:v>3.8</c:v>
                </c:pt>
                <c:pt idx="35">
                  <c:v>3.8</c:v>
                </c:pt>
                <c:pt idx="36">
                  <c:v>3.9</c:v>
                </c:pt>
                <c:pt idx="37">
                  <c:v>3.9</c:v>
                </c:pt>
                <c:pt idx="38">
                  <c:v>3.9</c:v>
                </c:pt>
                <c:pt idx="39">
                  <c:v>3.9</c:v>
                </c:pt>
                <c:pt idx="40">
                  <c:v>3.9</c:v>
                </c:pt>
                <c:pt idx="41">
                  <c:v>3.9</c:v>
                </c:pt>
                <c:pt idx="42">
                  <c:v>3.9</c:v>
                </c:pt>
                <c:pt idx="43">
                  <c:v>3.9</c:v>
                </c:pt>
                <c:pt idx="44">
                  <c:v>4</c:v>
                </c:pt>
                <c:pt idx="45">
                  <c:v>4.0999999999999996</c:v>
                </c:pt>
                <c:pt idx="46">
                  <c:v>4.2</c:v>
                </c:pt>
                <c:pt idx="47">
                  <c:v>4.2</c:v>
                </c:pt>
                <c:pt idx="48">
                  <c:v>4.2</c:v>
                </c:pt>
                <c:pt idx="49">
                  <c:v>4.0999999999999996</c:v>
                </c:pt>
                <c:pt idx="50">
                  <c:v>4.3</c:v>
                </c:pt>
                <c:pt idx="51">
                  <c:v>4.4000000000000004</c:v>
                </c:pt>
                <c:pt idx="52">
                  <c:v>4.5999999999999996</c:v>
                </c:pt>
                <c:pt idx="53">
                  <c:v>4.9000000000000004</c:v>
                </c:pt>
                <c:pt idx="54">
                  <c:v>5.3</c:v>
                </c:pt>
                <c:pt idx="55">
                  <c:v>5.6</c:v>
                </c:pt>
                <c:pt idx="56">
                  <c:v>5.9</c:v>
                </c:pt>
                <c:pt idx="57">
                  <c:v>6.3</c:v>
                </c:pt>
                <c:pt idx="58">
                  <c:v>6.6</c:v>
                </c:pt>
                <c:pt idx="59">
                  <c:v>7.1</c:v>
                </c:pt>
                <c:pt idx="60">
                  <c:v>8.1</c:v>
                </c:pt>
                <c:pt idx="61">
                  <c:v>8.9</c:v>
                </c:pt>
                <c:pt idx="62">
                  <c:v>9.4</c:v>
                </c:pt>
                <c:pt idx="63">
                  <c:v>9.9</c:v>
                </c:pt>
                <c:pt idx="64">
                  <c:v>10.199999999999999</c:v>
                </c:pt>
                <c:pt idx="65">
                  <c:v>10.4</c:v>
                </c:pt>
                <c:pt idx="66">
                  <c:v>10.6</c:v>
                </c:pt>
                <c:pt idx="67">
                  <c:v>10.9</c:v>
                </c:pt>
                <c:pt idx="68">
                  <c:v>11.2</c:v>
                </c:pt>
                <c:pt idx="69">
                  <c:v>11.2</c:v>
                </c:pt>
                <c:pt idx="70">
                  <c:v>11.3</c:v>
                </c:pt>
                <c:pt idx="71">
                  <c:v>11.2</c:v>
                </c:pt>
                <c:pt idx="72">
                  <c:v>11.3</c:v>
                </c:pt>
                <c:pt idx="73">
                  <c:v>11.3</c:v>
                </c:pt>
                <c:pt idx="74">
                  <c:v>11.5</c:v>
                </c:pt>
                <c:pt idx="75">
                  <c:v>11.9</c:v>
                </c:pt>
                <c:pt idx="76">
                  <c:v>12.3</c:v>
                </c:pt>
                <c:pt idx="77">
                  <c:v>12.2</c:v>
                </c:pt>
                <c:pt idx="78">
                  <c:v>12.1</c:v>
                </c:pt>
                <c:pt idx="79">
                  <c:v>12.3</c:v>
                </c:pt>
                <c:pt idx="80">
                  <c:v>12.6</c:v>
                </c:pt>
                <c:pt idx="81">
                  <c:v>13.1</c:v>
                </c:pt>
                <c:pt idx="82">
                  <c:v>13.2</c:v>
                </c:pt>
                <c:pt idx="83">
                  <c:v>13.2</c:v>
                </c:pt>
                <c:pt idx="84">
                  <c:v>13</c:v>
                </c:pt>
                <c:pt idx="85">
                  <c:v>12.8</c:v>
                </c:pt>
                <c:pt idx="86">
                  <c:v>12.7</c:v>
                </c:pt>
                <c:pt idx="87">
                  <c:v>12.8</c:v>
                </c:pt>
                <c:pt idx="88">
                  <c:v>13</c:v>
                </c:pt>
                <c:pt idx="89">
                  <c:v>13.2</c:v>
                </c:pt>
                <c:pt idx="90">
                  <c:v>13.5</c:v>
                </c:pt>
                <c:pt idx="91">
                  <c:v>13.4</c:v>
                </c:pt>
                <c:pt idx="92">
                  <c:v>13.5</c:v>
                </c:pt>
                <c:pt idx="93">
                  <c:v>13.3</c:v>
                </c:pt>
                <c:pt idx="94">
                  <c:v>13.5</c:v>
                </c:pt>
                <c:pt idx="95">
                  <c:v>13.8</c:v>
                </c:pt>
                <c:pt idx="96">
                  <c:v>13.4</c:v>
                </c:pt>
                <c:pt idx="97">
                  <c:v>13.7</c:v>
                </c:pt>
                <c:pt idx="98">
                  <c:v>13.7</c:v>
                </c:pt>
                <c:pt idx="99">
                  <c:v>13.3</c:v>
                </c:pt>
                <c:pt idx="100">
                  <c:v>13.1</c:v>
                </c:pt>
                <c:pt idx="101">
                  <c:v>13.1</c:v>
                </c:pt>
                <c:pt idx="102">
                  <c:v>13.2</c:v>
                </c:pt>
                <c:pt idx="103">
                  <c:v>13.3</c:v>
                </c:pt>
                <c:pt idx="104">
                  <c:v>13.2</c:v>
                </c:pt>
                <c:pt idx="105">
                  <c:v>13.1</c:v>
                </c:pt>
                <c:pt idx="106">
                  <c:v>13</c:v>
                </c:pt>
                <c:pt idx="107">
                  <c:v>12.8</c:v>
                </c:pt>
                <c:pt idx="108">
                  <c:v>12.7</c:v>
                </c:pt>
                <c:pt idx="109">
                  <c:v>12.6</c:v>
                </c:pt>
                <c:pt idx="110">
                  <c:v>12.5</c:v>
                </c:pt>
                <c:pt idx="111">
                  <c:v>12.5</c:v>
                </c:pt>
                <c:pt idx="112">
                  <c:v>12.5</c:v>
                </c:pt>
                <c:pt idx="113">
                  <c:v>12.2</c:v>
                </c:pt>
                <c:pt idx="114">
                  <c:v>11.8</c:v>
                </c:pt>
                <c:pt idx="115">
                  <c:v>11.5</c:v>
                </c:pt>
                <c:pt idx="116">
                  <c:v>11.3</c:v>
                </c:pt>
                <c:pt idx="117">
                  <c:v>11.2</c:v>
                </c:pt>
                <c:pt idx="118">
                  <c:v>11.1</c:v>
                </c:pt>
                <c:pt idx="119">
                  <c:v>11</c:v>
                </c:pt>
                <c:pt idx="120">
                  <c:v>11.1</c:v>
                </c:pt>
                <c:pt idx="121">
                  <c:v>11</c:v>
                </c:pt>
                <c:pt idx="122">
                  <c:v>10.9</c:v>
                </c:pt>
                <c:pt idx="123">
                  <c:v>10.7</c:v>
                </c:pt>
                <c:pt idx="124">
                  <c:v>10.5</c:v>
                </c:pt>
                <c:pt idx="125">
                  <c:v>10.4</c:v>
                </c:pt>
                <c:pt idx="126">
                  <c:v>10.3</c:v>
                </c:pt>
                <c:pt idx="127">
                  <c:v>10.199999999999999</c:v>
                </c:pt>
                <c:pt idx="128">
                  <c:v>10.1</c:v>
                </c:pt>
                <c:pt idx="129">
                  <c:v>9.6999999999999993</c:v>
                </c:pt>
                <c:pt idx="130">
                  <c:v>9.5</c:v>
                </c:pt>
                <c:pt idx="131">
                  <c:v>9.3000000000000007</c:v>
                </c:pt>
                <c:pt idx="132">
                  <c:v>9.1</c:v>
                </c:pt>
                <c:pt idx="133">
                  <c:v>9</c:v>
                </c:pt>
                <c:pt idx="134">
                  <c:v>9</c:v>
                </c:pt>
                <c:pt idx="135">
                  <c:v>8.9</c:v>
                </c:pt>
                <c:pt idx="136">
                  <c:v>8.8000000000000007</c:v>
                </c:pt>
                <c:pt idx="137">
                  <c:v>8.6999999999999993</c:v>
                </c:pt>
                <c:pt idx="138">
                  <c:v>8.4</c:v>
                </c:pt>
                <c:pt idx="139">
                  <c:v>8.1999999999999993</c:v>
                </c:pt>
                <c:pt idx="140">
                  <c:v>8.1999999999999993</c:v>
                </c:pt>
                <c:pt idx="141">
                  <c:v>8.1999999999999993</c:v>
                </c:pt>
                <c:pt idx="142">
                  <c:v>8.1999999999999993</c:v>
                </c:pt>
                <c:pt idx="143">
                  <c:v>7.8</c:v>
                </c:pt>
                <c:pt idx="144">
                  <c:v>7.9</c:v>
                </c:pt>
                <c:pt idx="145">
                  <c:v>7.7</c:v>
                </c:pt>
                <c:pt idx="146">
                  <c:v>7.7</c:v>
                </c:pt>
                <c:pt idx="147">
                  <c:v>7.8</c:v>
                </c:pt>
                <c:pt idx="148">
                  <c:v>7.7</c:v>
                </c:pt>
                <c:pt idx="149">
                  <c:v>7.6</c:v>
                </c:pt>
                <c:pt idx="150">
                  <c:v>7.3</c:v>
                </c:pt>
                <c:pt idx="151">
                  <c:v>7.1</c:v>
                </c:pt>
                <c:pt idx="152">
                  <c:v>6.7</c:v>
                </c:pt>
                <c:pt idx="153">
                  <c:v>6.4</c:v>
                </c:pt>
                <c:pt idx="154">
                  <c:v>6.2</c:v>
                </c:pt>
                <c:pt idx="155">
                  <c:v>6.2</c:v>
                </c:pt>
                <c:pt idx="156">
                  <c:v>6.4</c:v>
                </c:pt>
                <c:pt idx="157">
                  <c:v>6.4</c:v>
                </c:pt>
                <c:pt idx="158">
                  <c:v>6.1</c:v>
                </c:pt>
                <c:pt idx="159">
                  <c:v>5.8</c:v>
                </c:pt>
                <c:pt idx="160">
                  <c:v>5.5</c:v>
                </c:pt>
                <c:pt idx="161">
                  <c:v>5.5</c:v>
                </c:pt>
                <c:pt idx="162">
                  <c:v>5.6</c:v>
                </c:pt>
                <c:pt idx="163">
                  <c:v>5.6</c:v>
                </c:pt>
                <c:pt idx="164">
                  <c:v>5.6</c:v>
                </c:pt>
                <c:pt idx="165">
                  <c:v>5.5</c:v>
                </c:pt>
                <c:pt idx="166">
                  <c:v>5.4</c:v>
                </c:pt>
                <c:pt idx="167">
                  <c:v>5.2</c:v>
                </c:pt>
                <c:pt idx="168">
                  <c:v>5</c:v>
                </c:pt>
                <c:pt idx="169">
                  <c:v>4.9000000000000004</c:v>
                </c:pt>
                <c:pt idx="170">
                  <c:v>4.8</c:v>
                </c:pt>
                <c:pt idx="171">
                  <c:v>4.8</c:v>
                </c:pt>
                <c:pt idx="172">
                  <c:v>4.8</c:v>
                </c:pt>
                <c:pt idx="173">
                  <c:v>4.7</c:v>
                </c:pt>
                <c:pt idx="174">
                  <c:v>4.5999999999999996</c:v>
                </c:pt>
                <c:pt idx="175">
                  <c:v>4.5</c:v>
                </c:pt>
                <c:pt idx="176">
                  <c:v>4.5</c:v>
                </c:pt>
                <c:pt idx="177">
                  <c:v>4.5999999999999996</c:v>
                </c:pt>
                <c:pt idx="178">
                  <c:v>4.5999999999999996</c:v>
                </c:pt>
                <c:pt idx="179">
                  <c:v>4.4000000000000004</c:v>
                </c:pt>
                <c:pt idx="180">
                  <c:v>4.0999999999999996</c:v>
                </c:pt>
                <c:pt idx="181">
                  <c:v>4</c:v>
                </c:pt>
                <c:pt idx="182">
                  <c:v>3.9</c:v>
                </c:pt>
                <c:pt idx="183">
                  <c:v>4</c:v>
                </c:pt>
                <c:pt idx="184">
                  <c:v>4</c:v>
                </c:pt>
                <c:pt idx="185">
                  <c:v>4</c:v>
                </c:pt>
                <c:pt idx="186">
                  <c:v>4</c:v>
                </c:pt>
                <c:pt idx="187">
                  <c:v>3.9</c:v>
                </c:pt>
                <c:pt idx="188">
                  <c:v>3.9</c:v>
                </c:pt>
                <c:pt idx="189">
                  <c:v>3.8</c:v>
                </c:pt>
                <c:pt idx="190">
                  <c:v>3.8</c:v>
                </c:pt>
                <c:pt idx="191">
                  <c:v>3.9</c:v>
                </c:pt>
                <c:pt idx="192">
                  <c:v>3.9</c:v>
                </c:pt>
                <c:pt idx="193">
                  <c:v>3.9</c:v>
                </c:pt>
                <c:pt idx="194">
                  <c:v>4</c:v>
                </c:pt>
                <c:pt idx="195">
                  <c:v>3.8</c:v>
                </c:pt>
                <c:pt idx="196">
                  <c:v>3.8</c:v>
                </c:pt>
                <c:pt idx="197">
                  <c:v>3.8</c:v>
                </c:pt>
                <c:pt idx="198">
                  <c:v>3.8</c:v>
                </c:pt>
                <c:pt idx="199">
                  <c:v>3.8</c:v>
                </c:pt>
              </c:numCache>
            </c:numRef>
          </c:val>
          <c:smooth val="0"/>
          <c:extLst>
            <c:ext xmlns:c16="http://schemas.microsoft.com/office/drawing/2014/chart" uri="{C3380CC4-5D6E-409C-BE32-E72D297353CC}">
              <c16:uniqueId val="{00000000-5FE5-401A-A083-762CD3B57432}"/>
            </c:ext>
          </c:extLst>
        </c:ser>
        <c:ser>
          <c:idx val="3"/>
          <c:order val="1"/>
          <c:tx>
            <c:strRef>
              <c:f>'Figure 1'!$T$4</c:f>
              <c:strCache>
                <c:ptCount val="1"/>
                <c:pt idx="0">
                  <c:v>25 - 74 years</c:v>
                </c:pt>
              </c:strCache>
            </c:strRef>
          </c:tx>
          <c:spPr>
            <a:ln w="19050" cap="rnd">
              <a:solidFill>
                <a:schemeClr val="accent3">
                  <a:lumMod val="50000"/>
                  <a:lumOff val="50000"/>
                </a:schemeClr>
              </a:solidFill>
              <a:prstDash val="sysDot"/>
              <a:round/>
            </a:ln>
            <a:effectLst/>
          </c:spPr>
          <c:marker>
            <c:symbol val="none"/>
          </c:marker>
          <c:dLbls>
            <c:dLbl>
              <c:idx val="195"/>
              <c:layout>
                <c:manualLayout>
                  <c:x val="-5.2287545820221416E-2"/>
                  <c:y val="-4.455868548909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E5-401A-A083-762CD3B57432}"/>
                </c:ext>
              </c:extLst>
            </c:dLbl>
            <c:dLbl>
              <c:idx val="1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5-401A-A083-762CD3B574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1'!$P$77:$P$276</c:f>
              <c:numCache>
                <c:formatCode>mmm\-yy</c:formatCode>
                <c:ptCount val="20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numCache>
            </c:numRef>
          </c:cat>
          <c:val>
            <c:numRef>
              <c:f>'Figure 1'!$T$77:$T$276</c:f>
              <c:numCache>
                <c:formatCode>General</c:formatCode>
                <c:ptCount val="200"/>
                <c:pt idx="193" formatCode="0.0">
                  <c:v>3.9</c:v>
                </c:pt>
                <c:pt idx="194" formatCode="0.0">
                  <c:v>14.1</c:v>
                </c:pt>
                <c:pt idx="195" formatCode="0.0">
                  <c:v>26.5</c:v>
                </c:pt>
                <c:pt idx="196" formatCode="0.0">
                  <c:v>24.4</c:v>
                </c:pt>
                <c:pt idx="197" formatCode="0.0">
                  <c:v>20.399999999999999</c:v>
                </c:pt>
                <c:pt idx="198" formatCode="0.0">
                  <c:v>14.5</c:v>
                </c:pt>
                <c:pt idx="199" formatCode="0.0">
                  <c:v>12.6</c:v>
                </c:pt>
              </c:numCache>
            </c:numRef>
          </c:val>
          <c:smooth val="0"/>
          <c:extLst>
            <c:ext xmlns:c16="http://schemas.microsoft.com/office/drawing/2014/chart" uri="{C3380CC4-5D6E-409C-BE32-E72D297353CC}">
              <c16:uniqueId val="{00000003-5FE5-401A-A083-762CD3B57432}"/>
            </c:ext>
          </c:extLst>
        </c:ser>
        <c:dLbls>
          <c:showLegendKey val="0"/>
          <c:showVal val="0"/>
          <c:showCatName val="0"/>
          <c:showSerName val="0"/>
          <c:showPercent val="0"/>
          <c:showBubbleSize val="0"/>
        </c:dLbls>
        <c:smooth val="0"/>
        <c:axId val="1171352528"/>
        <c:axId val="1171349576"/>
      </c:lineChart>
      <c:dateAx>
        <c:axId val="11713525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349576"/>
        <c:crosses val="autoZero"/>
        <c:auto val="1"/>
        <c:lblOffset val="100"/>
        <c:baseTimeUnit val="months"/>
        <c:majorUnit val="24"/>
        <c:majorTimeUnit val="months"/>
      </c:dateAx>
      <c:valAx>
        <c:axId val="1171349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352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799249800843057E-2"/>
          <c:y val="6.3191153238546599E-2"/>
          <c:w val="0.93604200004166649"/>
          <c:h val="0.81193583029609451"/>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F094E3"/>
              </a:solidFill>
              <a:ln>
                <a:noFill/>
              </a:ln>
              <a:effectLst/>
            </c:spPr>
            <c:extLst>
              <c:ext xmlns:c16="http://schemas.microsoft.com/office/drawing/2014/chart" uri="{C3380CC4-5D6E-409C-BE32-E72D297353CC}">
                <c16:uniqueId val="{00000001-9BED-47C8-9659-1D96A5B94B0E}"/>
              </c:ext>
            </c:extLst>
          </c:dPt>
          <c:dPt>
            <c:idx val="3"/>
            <c:invertIfNegative val="0"/>
            <c:bubble3D val="0"/>
            <c:spPr>
              <a:solidFill>
                <a:srgbClr val="F094E3"/>
              </a:solidFill>
              <a:ln>
                <a:noFill/>
              </a:ln>
              <a:effectLst/>
            </c:spPr>
            <c:extLst>
              <c:ext xmlns:c16="http://schemas.microsoft.com/office/drawing/2014/chart" uri="{C3380CC4-5D6E-409C-BE32-E72D297353CC}">
                <c16:uniqueId val="{00000003-9BED-47C8-9659-1D96A5B94B0E}"/>
              </c:ext>
            </c:extLst>
          </c:dPt>
          <c:dPt>
            <c:idx val="4"/>
            <c:invertIfNegative val="0"/>
            <c:bubble3D val="0"/>
            <c:spPr>
              <a:solidFill>
                <a:srgbClr val="F094E3"/>
              </a:solidFill>
              <a:ln>
                <a:noFill/>
              </a:ln>
              <a:effectLst/>
            </c:spPr>
            <c:extLst>
              <c:ext xmlns:c16="http://schemas.microsoft.com/office/drawing/2014/chart" uri="{C3380CC4-5D6E-409C-BE32-E72D297353CC}">
                <c16:uniqueId val="{00000005-9BED-47C8-9659-1D96A5B94B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'Figure 16'!$B$22:$F$22</c:f>
                <c:numCache>
                  <c:formatCode>General</c:formatCode>
                  <c:ptCount val="5"/>
                  <c:pt idx="1">
                    <c:v>2.8322160670008572</c:v>
                  </c:pt>
                  <c:pt idx="2">
                    <c:v>1.9355104979522846</c:v>
                  </c:pt>
                  <c:pt idx="3">
                    <c:v>1.5</c:v>
                  </c:pt>
                  <c:pt idx="4">
                    <c:v>-1.4303216237762371</c:v>
                  </c:pt>
                </c:numCache>
              </c:numRef>
            </c:plus>
            <c:minus>
              <c:numRef>
                <c:f>'Figure 16'!$B$22:$F$22</c:f>
                <c:numCache>
                  <c:formatCode>General</c:formatCode>
                  <c:ptCount val="5"/>
                  <c:pt idx="1">
                    <c:v>2.8322160670008572</c:v>
                  </c:pt>
                  <c:pt idx="2">
                    <c:v>1.9355104979522846</c:v>
                  </c:pt>
                  <c:pt idx="3">
                    <c:v>1.5</c:v>
                  </c:pt>
                  <c:pt idx="4">
                    <c:v>-1.4303216237762371</c:v>
                  </c:pt>
                </c:numCache>
              </c:numRef>
            </c:minus>
            <c:spPr>
              <a:noFill/>
              <a:ln w="9525" cap="flat" cmpd="sng" algn="ctr">
                <a:solidFill>
                  <a:sysClr val="windowText" lastClr="000000">
                    <a:lumMod val="75000"/>
                    <a:lumOff val="25000"/>
                  </a:sysClr>
                </a:solidFill>
                <a:round/>
              </a:ln>
              <a:effectLst/>
            </c:spPr>
          </c:errBars>
          <c:cat>
            <c:strRef>
              <c:f>'Figure 16'!$B$20:$F$20</c:f>
              <c:strCache>
                <c:ptCount val="5"/>
                <c:pt idx="0">
                  <c:v>€10 billion Stimulus</c:v>
                </c:pt>
                <c:pt idx="1">
                  <c:v>GNI*</c:v>
                </c:pt>
                <c:pt idx="2">
                  <c:v>Budget balance</c:v>
                </c:pt>
                <c:pt idx="3">
                  <c:v>Debt (t)</c:v>
                </c:pt>
                <c:pt idx="4">
                  <c:v>Debt (t+1)</c:v>
                </c:pt>
              </c:strCache>
            </c:strRef>
          </c:cat>
          <c:val>
            <c:numRef>
              <c:f>'Figure 16'!$B$21:$F$21</c:f>
              <c:numCache>
                <c:formatCode>0.0</c:formatCode>
                <c:ptCount val="5"/>
                <c:pt idx="0">
                  <c:v>5.7282626752132346</c:v>
                </c:pt>
                <c:pt idx="1">
                  <c:v>2.8322160670008572</c:v>
                </c:pt>
                <c:pt idx="2">
                  <c:v>-3.7456975318837085</c:v>
                </c:pt>
                <c:pt idx="3">
                  <c:v>0.67929905190700879</c:v>
                </c:pt>
                <c:pt idx="4">
                  <c:v>3.9303216237762371</c:v>
                </c:pt>
              </c:numCache>
            </c:numRef>
          </c:val>
          <c:extLst>
            <c:ext xmlns:c16="http://schemas.microsoft.com/office/drawing/2014/chart" uri="{C3380CC4-5D6E-409C-BE32-E72D297353CC}">
              <c16:uniqueId val="{00000006-9BED-47C8-9659-1D96A5B94B0E}"/>
            </c:ext>
          </c:extLst>
        </c:ser>
        <c:dLbls>
          <c:showLegendKey val="0"/>
          <c:showVal val="0"/>
          <c:showCatName val="0"/>
          <c:showSerName val="0"/>
          <c:showPercent val="0"/>
          <c:showBubbleSize val="0"/>
        </c:dLbls>
        <c:gapWidth val="40"/>
        <c:axId val="977800192"/>
        <c:axId val="880740176"/>
      </c:barChart>
      <c:catAx>
        <c:axId val="97780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80740176"/>
        <c:crosses val="autoZero"/>
        <c:auto val="1"/>
        <c:lblAlgn val="ctr"/>
        <c:lblOffset val="100"/>
        <c:noMultiLvlLbl val="0"/>
      </c:catAx>
      <c:valAx>
        <c:axId val="88074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77800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lineChart>
        <c:grouping val="standard"/>
        <c:varyColors val="0"/>
        <c:ser>
          <c:idx val="0"/>
          <c:order val="0"/>
          <c:spPr>
            <a:ln w="12700">
              <a:noFill/>
            </a:ln>
          </c:spPr>
          <c:marker>
            <c:symbol val="circle"/>
            <c:size val="7"/>
            <c:spPr>
              <a:solidFill>
                <a:srgbClr val="4F093C">
                  <a:lumMod val="25000"/>
                  <a:lumOff val="75000"/>
                </a:srgbClr>
              </a:solidFill>
              <a:ln>
                <a:noFill/>
              </a:ln>
            </c:spPr>
          </c:marker>
          <c:cat>
            <c:numRef>
              <c:f>'Figure 17'!$A$21:$A$28</c:f>
              <c:numCache>
                <c:formatCode>General</c:formatCode>
                <c:ptCount val="8"/>
                <c:pt idx="0">
                  <c:v>2021</c:v>
                </c:pt>
                <c:pt idx="1">
                  <c:v>2022</c:v>
                </c:pt>
                <c:pt idx="2">
                  <c:v>2023</c:v>
                </c:pt>
                <c:pt idx="3">
                  <c:v>2024</c:v>
                </c:pt>
                <c:pt idx="4">
                  <c:v>2025</c:v>
                </c:pt>
                <c:pt idx="5">
                  <c:v>2026</c:v>
                </c:pt>
                <c:pt idx="6">
                  <c:v>2027</c:v>
                </c:pt>
                <c:pt idx="7">
                  <c:v>2028</c:v>
                </c:pt>
              </c:numCache>
            </c:numRef>
          </c:cat>
          <c:val>
            <c:numRef>
              <c:f>'Figure 17'!$B$21:$B$28</c:f>
              <c:numCache>
                <c:formatCode>General</c:formatCode>
                <c:ptCount val="8"/>
                <c:pt idx="0">
                  <c:v>-0.32</c:v>
                </c:pt>
                <c:pt idx="1">
                  <c:v>-0.6</c:v>
                </c:pt>
                <c:pt idx="2">
                  <c:v>-0.96</c:v>
                </c:pt>
                <c:pt idx="3">
                  <c:v>-0.98</c:v>
                </c:pt>
                <c:pt idx="4">
                  <c:v>-0.86</c:v>
                </c:pt>
                <c:pt idx="5">
                  <c:v>-0.78</c:v>
                </c:pt>
                <c:pt idx="6">
                  <c:v>-0.72</c:v>
                </c:pt>
                <c:pt idx="7">
                  <c:v>-0.67</c:v>
                </c:pt>
              </c:numCache>
            </c:numRef>
          </c:val>
          <c:smooth val="0"/>
          <c:extLst>
            <c:ext xmlns:c16="http://schemas.microsoft.com/office/drawing/2014/chart" uri="{C3380CC4-5D6E-409C-BE32-E72D297353CC}">
              <c16:uniqueId val="{00000000-41A0-43F5-BCA0-ABDD0A525D6B}"/>
            </c:ext>
          </c:extLst>
        </c:ser>
        <c:ser>
          <c:idx val="1"/>
          <c:order val="1"/>
          <c:spPr>
            <a:ln w="12700">
              <a:noFill/>
            </a:ln>
          </c:spPr>
          <c:marker>
            <c:symbol val="circle"/>
            <c:size val="7"/>
            <c:spPr>
              <a:solidFill>
                <a:srgbClr val="4F093C">
                  <a:lumMod val="75000"/>
                  <a:lumOff val="25000"/>
                </a:srgbClr>
              </a:solidFill>
              <a:ln>
                <a:noFill/>
              </a:ln>
            </c:spPr>
          </c:marker>
          <c:cat>
            <c:numRef>
              <c:f>'Figure 17'!$A$21:$A$28</c:f>
              <c:numCache>
                <c:formatCode>General</c:formatCode>
                <c:ptCount val="8"/>
                <c:pt idx="0">
                  <c:v>2021</c:v>
                </c:pt>
                <c:pt idx="1">
                  <c:v>2022</c:v>
                </c:pt>
                <c:pt idx="2">
                  <c:v>2023</c:v>
                </c:pt>
                <c:pt idx="3">
                  <c:v>2024</c:v>
                </c:pt>
                <c:pt idx="4">
                  <c:v>2025</c:v>
                </c:pt>
                <c:pt idx="5">
                  <c:v>2026</c:v>
                </c:pt>
                <c:pt idx="6">
                  <c:v>2027</c:v>
                </c:pt>
                <c:pt idx="7">
                  <c:v>2028</c:v>
                </c:pt>
              </c:numCache>
            </c:numRef>
          </c:cat>
          <c:val>
            <c:numRef>
              <c:f>'Figure 17'!$C$21:$C$28</c:f>
              <c:numCache>
                <c:formatCode>General</c:formatCode>
                <c:ptCount val="8"/>
                <c:pt idx="0">
                  <c:v>-0.93</c:v>
                </c:pt>
                <c:pt idx="1">
                  <c:v>-1.03</c:v>
                </c:pt>
                <c:pt idx="2">
                  <c:v>-1.27</c:v>
                </c:pt>
                <c:pt idx="3">
                  <c:v>-1.17</c:v>
                </c:pt>
                <c:pt idx="4">
                  <c:v>-0.98</c:v>
                </c:pt>
                <c:pt idx="5">
                  <c:v>-0.84</c:v>
                </c:pt>
                <c:pt idx="6">
                  <c:v>-0.73</c:v>
                </c:pt>
                <c:pt idx="7">
                  <c:v>-0.66</c:v>
                </c:pt>
              </c:numCache>
            </c:numRef>
          </c:val>
          <c:smooth val="0"/>
          <c:extLst>
            <c:ext xmlns:c16="http://schemas.microsoft.com/office/drawing/2014/chart" uri="{C3380CC4-5D6E-409C-BE32-E72D297353CC}">
              <c16:uniqueId val="{00000001-41A0-43F5-BCA0-ABDD0A525D6B}"/>
            </c:ext>
          </c:extLst>
        </c:ser>
        <c:dLbls>
          <c:showLegendKey val="0"/>
          <c:showVal val="0"/>
          <c:showCatName val="0"/>
          <c:showSerName val="0"/>
          <c:showPercent val="0"/>
          <c:showBubbleSize val="0"/>
        </c:dLbls>
        <c:marker val="1"/>
        <c:smooth val="0"/>
        <c:axId val="167060608"/>
        <c:axId val="167062144"/>
      </c:line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62144"/>
        <c:crosses val="autoZero"/>
        <c:auto val="1"/>
        <c:lblAlgn val="ctr"/>
        <c:lblOffset val="100"/>
        <c:noMultiLvlLbl val="0"/>
      </c:catAx>
      <c:valAx>
        <c:axId val="167062144"/>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167060608"/>
        <c:crosses val="autoZero"/>
        <c:crossBetween val="between"/>
      </c:valAx>
    </c:plotArea>
    <c:plotVisOnly val="1"/>
    <c:dispBlanksAs val="gap"/>
    <c:showDLblsOverMax val="0"/>
  </c:chart>
  <c:spPr>
    <a:ln>
      <a:noFill/>
    </a:ln>
  </c:spPr>
  <c:txPr>
    <a:bodyPr/>
    <a:lstStyle/>
    <a:p>
      <a:pPr>
        <a:defRPr sz="10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0125088302693"/>
          <c:y val="4.6202933164160166E-2"/>
          <c:w val="0.74901230207274427"/>
          <c:h val="0.78468932562865124"/>
        </c:manualLayout>
      </c:layout>
      <c:barChart>
        <c:barDir val="bar"/>
        <c:grouping val="clustered"/>
        <c:varyColors val="0"/>
        <c:ser>
          <c:idx val="0"/>
          <c:order val="0"/>
          <c:tx>
            <c:strRef>
              <c:f>'Figure 18'!$N$2</c:f>
              <c:strCache>
                <c:ptCount val="1"/>
                <c:pt idx="0">
                  <c:v>2020</c:v>
                </c:pt>
              </c:strCache>
            </c:strRef>
          </c:tx>
          <c:spPr>
            <a:solidFill>
              <a:srgbClr val="008080"/>
            </a:solidFill>
            <a:ln w="127">
              <a:noFill/>
            </a:ln>
          </c:spPr>
          <c:invertIfNegative val="0"/>
          <c:cat>
            <c:strRef>
              <c:f>'Figure 18'!$O$1:$AF$1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'Figure 18'!$O$2:$AF$2</c:f>
              <c:numCache>
                <c:formatCode>General</c:formatCode>
                <c:ptCount val="18"/>
                <c:pt idx="0">
                  <c:v>6.3518048309525899</c:v>
                </c:pt>
                <c:pt idx="1">
                  <c:v>6.9350194477566891</c:v>
                </c:pt>
                <c:pt idx="2">
                  <c:v>7.0552450456632556</c:v>
                </c:pt>
                <c:pt idx="3">
                  <c:v>6.5066183083595606</c:v>
                </c:pt>
                <c:pt idx="4">
                  <c:v>6.1689318289776276</c:v>
                </c:pt>
                <c:pt idx="5">
                  <c:v>5.7940413659093908</c:v>
                </c:pt>
                <c:pt idx="6">
                  <c:v>6.4569452517191479</c:v>
                </c:pt>
                <c:pt idx="7">
                  <c:v>7.7312348767323735</c:v>
                </c:pt>
                <c:pt idx="8">
                  <c:v>7.8776329061888832</c:v>
                </c:pt>
                <c:pt idx="9">
                  <c:v>7.2174650789170638</c:v>
                </c:pt>
                <c:pt idx="10">
                  <c:v>6.3557514158724766</c:v>
                </c:pt>
                <c:pt idx="11">
                  <c:v>5.8832388740155945</c:v>
                </c:pt>
                <c:pt idx="12">
                  <c:v>5.2038057916410239</c:v>
                </c:pt>
                <c:pt idx="13">
                  <c:v>4.5182670985666924</c:v>
                </c:pt>
                <c:pt idx="14">
                  <c:v>3.8442226189606061</c:v>
                </c:pt>
                <c:pt idx="15">
                  <c:v>2.6967282289184693</c:v>
                </c:pt>
                <c:pt idx="16">
                  <c:v>1.8031923493345543</c:v>
                </c:pt>
                <c:pt idx="17">
                  <c:v>1.599854681514</c:v>
                </c:pt>
              </c:numCache>
            </c:numRef>
          </c:val>
          <c:extLst>
            <c:ext xmlns:c16="http://schemas.microsoft.com/office/drawing/2014/chart" uri="{C3380CC4-5D6E-409C-BE32-E72D297353CC}">
              <c16:uniqueId val="{00000000-A298-4BD5-B748-9BF6175A6349}"/>
            </c:ext>
          </c:extLst>
        </c:ser>
        <c:ser>
          <c:idx val="1"/>
          <c:order val="1"/>
          <c:tx>
            <c:strRef>
              <c:f>'Figure 18'!$N$3</c:f>
              <c:strCache>
                <c:ptCount val="1"/>
                <c:pt idx="0">
                  <c:v>2050</c:v>
                </c:pt>
              </c:strCache>
            </c:strRef>
          </c:tx>
          <c:spPr>
            <a:noFill/>
            <a:ln w="127">
              <a:solidFill>
                <a:sysClr val="windowText" lastClr="000000"/>
              </a:solidFill>
            </a:ln>
          </c:spPr>
          <c:invertIfNegative val="0"/>
          <c:cat>
            <c:strRef>
              <c:f>'Figure 18'!$O$1:$AF$1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'Figure 18'!$O$3:$AF$3</c:f>
              <c:numCache>
                <c:formatCode>General</c:formatCode>
                <c:ptCount val="18"/>
                <c:pt idx="0">
                  <c:v>5.5510276702194128</c:v>
                </c:pt>
                <c:pt idx="1">
                  <c:v>5.8589943709073982</c:v>
                </c:pt>
                <c:pt idx="2">
                  <c:v>5.8308107199098362</c:v>
                </c:pt>
                <c:pt idx="3">
                  <c:v>5.5034324038689526</c:v>
                </c:pt>
                <c:pt idx="4">
                  <c:v>5.1468996153320425</c:v>
                </c:pt>
                <c:pt idx="5">
                  <c:v>5.1941696683714502</c:v>
                </c:pt>
                <c:pt idx="6">
                  <c:v>5.466637103500906</c:v>
                </c:pt>
                <c:pt idx="7">
                  <c:v>6.2132420252039093</c:v>
                </c:pt>
                <c:pt idx="8">
                  <c:v>6.53675885312812</c:v>
                </c:pt>
                <c:pt idx="9">
                  <c:v>6.1360690087732808</c:v>
                </c:pt>
                <c:pt idx="10">
                  <c:v>5.5459875010456567</c:v>
                </c:pt>
                <c:pt idx="11">
                  <c:v>5.0410355764658874</c:v>
                </c:pt>
                <c:pt idx="12">
                  <c:v>5.3816181389028213</c:v>
                </c:pt>
                <c:pt idx="13">
                  <c:v>6.1544592631937345</c:v>
                </c:pt>
                <c:pt idx="14">
                  <c:v>5.9225676008283505</c:v>
                </c:pt>
                <c:pt idx="15">
                  <c:v>4.9911512502950943</c:v>
                </c:pt>
                <c:pt idx="16">
                  <c:v>3.8794563821774672</c:v>
                </c:pt>
                <c:pt idx="17">
                  <c:v>5.6456828478756895</c:v>
                </c:pt>
              </c:numCache>
            </c:numRef>
          </c:val>
          <c:extLst>
            <c:ext xmlns:c16="http://schemas.microsoft.com/office/drawing/2014/chart" uri="{C3380CC4-5D6E-409C-BE32-E72D297353CC}">
              <c16:uniqueId val="{00000001-A298-4BD5-B748-9BF6175A6349}"/>
            </c:ext>
          </c:extLst>
        </c:ser>
        <c:dLbls>
          <c:showLegendKey val="0"/>
          <c:showVal val="0"/>
          <c:showCatName val="0"/>
          <c:showSerName val="0"/>
          <c:showPercent val="0"/>
          <c:showBubbleSize val="0"/>
        </c:dLbls>
        <c:gapWidth val="0"/>
        <c:overlap val="100"/>
        <c:axId val="131709184"/>
        <c:axId val="131711360"/>
      </c:barChart>
      <c:catAx>
        <c:axId val="131709184"/>
        <c:scaling>
          <c:orientation val="minMax"/>
        </c:scaling>
        <c:delete val="0"/>
        <c:axPos val="l"/>
        <c:numFmt formatCode="General" sourceLinked="0"/>
        <c:majorTickMark val="out"/>
        <c:minorTickMark val="none"/>
        <c:tickLblPos val="low"/>
        <c:spPr>
          <a:ln>
            <a:solidFill>
              <a:sysClr val="window" lastClr="FFFFFF">
                <a:lumMod val="50000"/>
              </a:sysClr>
            </a:solidFill>
          </a:ln>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31711360"/>
        <c:crosses val="autoZero"/>
        <c:auto val="1"/>
        <c:lblAlgn val="ctr"/>
        <c:lblOffset val="100"/>
        <c:tickLblSkip val="1"/>
        <c:noMultiLvlLbl val="0"/>
      </c:catAx>
      <c:valAx>
        <c:axId val="131711360"/>
        <c:scaling>
          <c:orientation val="minMax"/>
          <c:max val="8"/>
          <c:min val="0"/>
        </c:scaling>
        <c:delete val="0"/>
        <c:axPos val="b"/>
        <c:numFmt formatCode="0;[Black]0" sourceLinked="0"/>
        <c:majorTickMark val="out"/>
        <c:minorTickMark val="none"/>
        <c:tickLblPos val="nextTo"/>
        <c:spPr>
          <a:ln>
            <a:solidFill>
              <a:sysClr val="window" lastClr="FFFFFF">
                <a:lumMod val="50000"/>
              </a:sysClr>
            </a:solidFill>
          </a:ln>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131709184"/>
        <c:crosses val="autoZero"/>
        <c:crossBetween val="between"/>
        <c:majorUnit val="2"/>
      </c:valAx>
    </c:plotArea>
    <c:legend>
      <c:legendPos val="t"/>
      <c:layout>
        <c:manualLayout>
          <c:xMode val="edge"/>
          <c:yMode val="edge"/>
          <c:x val="0.79365082099967277"/>
          <c:y val="8.184213868427738E-2"/>
          <c:w val="0.16899670910939196"/>
          <c:h val="0.16255238760477522"/>
        </c:manualLayout>
      </c:layout>
      <c:overlay val="0"/>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2240379270394859"/>
          <c:y val="3.629971354795225E-2"/>
          <c:w val="0.6287424970381198"/>
          <c:h val="0.80112673037846072"/>
        </c:manualLayout>
      </c:layout>
      <c:lineChart>
        <c:grouping val="standard"/>
        <c:varyColors val="0"/>
        <c:ser>
          <c:idx val="0"/>
          <c:order val="0"/>
          <c:tx>
            <c:strRef>
              <c:f>'Figure 18'!$N$9</c:f>
              <c:strCache>
                <c:ptCount val="1"/>
                <c:pt idx="0">
                  <c:v>Pensions</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77"/>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0-48FB-4C56-92BA-C3200D0E60C5}"/>
              </c:ext>
            </c:extLst>
          </c:dPt>
          <c:dPt>
            <c:idx val="134"/>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01-48FB-4C56-92BA-C3200D0E60C5}"/>
              </c:ext>
            </c:extLst>
          </c:dPt>
          <c:dLbls>
            <c:dLbl>
              <c:idx val="63"/>
              <c:layout>
                <c:manualLayout>
                  <c:x val="-1.7753575662632901E-2"/>
                  <c:y val="-8.186790416380138E-2"/>
                </c:manualLayout>
              </c:layout>
              <c:tx>
                <c:rich>
                  <a:bodyPr/>
                  <a:lstStyle/>
                  <a:p>
                    <a:r>
                      <a:rPr lang="en-US"/>
                      <a:t>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18'!$O$9:$HG$9</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3-48FB-4C56-92BA-C3200D0E60C5}"/>
            </c:ext>
          </c:extLst>
        </c:ser>
        <c:ser>
          <c:idx val="1"/>
          <c:order val="1"/>
          <c:tx>
            <c:strRef>
              <c:f>'Figure 18'!$N$10</c:f>
              <c:strCache>
                <c:ptCount val="1"/>
                <c:pt idx="0">
                  <c:v>Pensions2050</c:v>
                </c:pt>
              </c:strCache>
            </c:strRef>
          </c:tx>
          <c:spPr>
            <a:ln w="28575" cap="rnd">
              <a:noFill/>
              <a:round/>
            </a:ln>
            <a:effectLst/>
          </c:spPr>
          <c:marker>
            <c:symbol val="circle"/>
            <c:size val="10"/>
            <c:spPr>
              <a:solidFill>
                <a:schemeClr val="accent4"/>
              </a:solidFill>
              <a:ln w="9525">
                <a:solidFill>
                  <a:schemeClr val="tx1"/>
                </a:solidFill>
              </a:ln>
              <a:effectLst/>
            </c:spPr>
          </c:marker>
          <c:dPt>
            <c:idx val="83"/>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4-48FB-4C56-92BA-C3200D0E60C5}"/>
              </c:ext>
            </c:extLst>
          </c:dPt>
          <c:dPt>
            <c:idx val="119"/>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05-48FB-4C56-92BA-C3200D0E60C5}"/>
              </c:ext>
            </c:extLst>
          </c:dPt>
          <c:dLbls>
            <c:dLbl>
              <c:idx val="83"/>
              <c:tx>
                <c:rich>
                  <a:bodyPr/>
                  <a:lstStyle/>
                  <a:p>
                    <a:r>
                      <a:rPr lang="en-US"/>
                      <a:t>8.3</a:t>
                    </a:r>
                  </a:p>
                </c:rich>
              </c:tx>
              <c:dLblPos val="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18'!$O$10:$HG$10</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6-48FB-4C56-92BA-C3200D0E60C5}"/>
            </c:ext>
          </c:extLst>
        </c:ser>
        <c:ser>
          <c:idx val="2"/>
          <c:order val="2"/>
          <c:tx>
            <c:strRef>
              <c:f>'Figure 18'!$N$11</c:f>
              <c:strCache>
                <c:ptCount val="1"/>
                <c:pt idx="0">
                  <c:v>Other social protection</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48"/>
            <c:marker>
              <c:symbol val="circle"/>
              <c:size val="10"/>
              <c:spPr>
                <a:solidFill>
                  <a:srgbClr val="B4E0D7"/>
                </a:solidFill>
                <a:ln w="9525">
                  <a:solidFill>
                    <a:schemeClr val="tx1"/>
                  </a:solidFill>
                </a:ln>
                <a:effectLst/>
              </c:spPr>
            </c:marker>
            <c:bubble3D val="0"/>
            <c:extLst>
              <c:ext xmlns:c16="http://schemas.microsoft.com/office/drawing/2014/chart" uri="{C3380CC4-5D6E-409C-BE32-E72D297353CC}">
                <c16:uniqueId val="{00000007-48FB-4C56-92BA-C3200D0E60C5}"/>
              </c:ext>
            </c:extLst>
          </c:dPt>
          <c:dPt>
            <c:idx val="4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8-48FB-4C56-92BA-C3200D0E60C5}"/>
              </c:ext>
            </c:extLst>
          </c:dPt>
          <c:dLbls>
            <c:dLbl>
              <c:idx val="49"/>
              <c:layout>
                <c:manualLayout>
                  <c:x val="-3.7235888751156659E-2"/>
                  <c:y val="-8.9833791522947598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18'!$O$11:$HG$11</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9-48FB-4C56-92BA-C3200D0E60C5}"/>
            </c:ext>
          </c:extLst>
        </c:ser>
        <c:ser>
          <c:idx val="3"/>
          <c:order val="3"/>
          <c:tx>
            <c:strRef>
              <c:f>'Figure 18'!$N$12</c:f>
              <c:strCache>
                <c:ptCount val="1"/>
                <c:pt idx="0">
                  <c:v>Other social protection2050</c:v>
                </c:pt>
              </c:strCache>
            </c:strRef>
          </c:tx>
          <c:spPr>
            <a:ln w="28575" cap="rnd">
              <a:noFill/>
              <a:round/>
            </a:ln>
            <a:effectLst/>
          </c:spPr>
          <c:marker>
            <c:symbol val="circle"/>
            <c:size val="10"/>
            <c:spPr>
              <a:solidFill>
                <a:schemeClr val="accent5">
                  <a:lumMod val="60000"/>
                  <a:lumOff val="40000"/>
                </a:schemeClr>
              </a:solidFill>
              <a:ln w="9525">
                <a:solidFill>
                  <a:schemeClr val="tx1"/>
                </a:solidFill>
              </a:ln>
              <a:effectLst/>
            </c:spPr>
          </c:marker>
          <c:dPt>
            <c:idx val="3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0A-48FB-4C56-92BA-C3200D0E60C5}"/>
              </c:ext>
            </c:extLst>
          </c:dPt>
          <c:dPt>
            <c:idx val="65"/>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0B-48FB-4C56-92BA-C3200D0E60C5}"/>
              </c:ext>
            </c:extLst>
          </c:dPt>
          <c:dLbls>
            <c:dLbl>
              <c:idx val="39"/>
              <c:layout>
                <c:manualLayout>
                  <c:x val="-6.9173082854665335E-2"/>
                  <c:y val="-7.0300444809544033E-2"/>
                </c:manualLayout>
              </c:layout>
              <c:tx>
                <c:rich>
                  <a:bodyPr/>
                  <a:lstStyle/>
                  <a:p>
                    <a:r>
                      <a:rPr lang="en-US"/>
                      <a:t>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8FB-4C56-92BA-C3200D0E60C5}"/>
                </c:ext>
              </c:extLst>
            </c:dLbl>
            <c:dLbl>
              <c:idx val="40"/>
              <c:layout>
                <c:manualLayout>
                  <c:x val="-0.10660015665581075"/>
                  <c:y val="-5.29494541927198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18'!$O$12:$HG$12</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D-48FB-4C56-92BA-C3200D0E60C5}"/>
            </c:ext>
          </c:extLst>
        </c:ser>
        <c:ser>
          <c:idx val="4"/>
          <c:order val="4"/>
          <c:tx>
            <c:strRef>
              <c:f>'Figure 18'!$N$13</c:f>
              <c:strCache>
                <c:ptCount val="1"/>
                <c:pt idx="0">
                  <c:v>Health</c:v>
                </c:pt>
              </c:strCache>
            </c:strRef>
          </c:tx>
          <c:spPr>
            <a:ln w="25400" cap="rnd">
              <a:noFill/>
              <a:round/>
            </a:ln>
            <a:effectLst/>
          </c:spPr>
          <c:marker>
            <c:symbol val="circle"/>
            <c:size val="5"/>
            <c:spPr>
              <a:solidFill>
                <a:srgbClr val="008080"/>
              </a:solidFill>
              <a:ln w="9525">
                <a:solidFill>
                  <a:schemeClr val="accent5"/>
                </a:solidFill>
              </a:ln>
              <a:effectLst/>
            </c:spPr>
          </c:marker>
          <c:dPt>
            <c:idx val="77"/>
            <c:marker>
              <c:symbol val="circle"/>
              <c:size val="10"/>
              <c:spPr>
                <a:solidFill>
                  <a:srgbClr val="48AC98"/>
                </a:solidFill>
                <a:ln w="9525">
                  <a:solidFill>
                    <a:sysClr val="windowText" lastClr="000000"/>
                  </a:solidFill>
                </a:ln>
                <a:effectLst/>
              </c:spPr>
            </c:marker>
            <c:bubble3D val="0"/>
            <c:extLst>
              <c:ext xmlns:c16="http://schemas.microsoft.com/office/drawing/2014/chart" uri="{C3380CC4-5D6E-409C-BE32-E72D297353CC}">
                <c16:uniqueId val="{0000000E-48FB-4C56-92BA-C3200D0E60C5}"/>
              </c:ext>
            </c:extLst>
          </c:dPt>
          <c:dPt>
            <c:idx val="78"/>
            <c:marker>
              <c:symbol val="circle"/>
              <c:size val="10"/>
              <c:spPr>
                <a:solidFill>
                  <a:srgbClr val="008080"/>
                </a:solidFill>
                <a:ln w="9525">
                  <a:solidFill>
                    <a:sysClr val="windowText" lastClr="000000"/>
                  </a:solidFill>
                </a:ln>
                <a:effectLst/>
              </c:spPr>
            </c:marker>
            <c:bubble3D val="0"/>
            <c:extLst>
              <c:ext xmlns:c16="http://schemas.microsoft.com/office/drawing/2014/chart" uri="{C3380CC4-5D6E-409C-BE32-E72D297353CC}">
                <c16:uniqueId val="{0000000F-48FB-4C56-92BA-C3200D0E60C5}"/>
              </c:ext>
            </c:extLst>
          </c:dPt>
          <c:dPt>
            <c:idx val="83"/>
            <c:marker>
              <c:symbol val="circle"/>
              <c:size val="10"/>
              <c:spPr>
                <a:solidFill>
                  <a:srgbClr val="48AC98"/>
                </a:solidFill>
                <a:ln w="9525">
                  <a:solidFill>
                    <a:sysClr val="windowText" lastClr="000000">
                      <a:lumMod val="75000"/>
                      <a:lumOff val="25000"/>
                    </a:sysClr>
                  </a:solidFill>
                </a:ln>
                <a:effectLst/>
              </c:spPr>
            </c:marker>
            <c:bubble3D val="0"/>
            <c:spPr>
              <a:ln w="25400" cap="rnd">
                <a:noFill/>
                <a:round/>
              </a:ln>
              <a:effectLst/>
            </c:spPr>
            <c:extLst>
              <c:ext xmlns:c16="http://schemas.microsoft.com/office/drawing/2014/chart" uri="{C3380CC4-5D6E-409C-BE32-E72D297353CC}">
                <c16:uniqueId val="{00000011-48FB-4C56-92BA-C3200D0E60C5}"/>
              </c:ext>
            </c:extLst>
          </c:dPt>
          <c:dLbls>
            <c:dLbl>
              <c:idx val="77"/>
              <c:tx>
                <c:rich>
                  <a:bodyPr/>
                  <a:lstStyle/>
                  <a:p>
                    <a:r>
                      <a:rPr lang="en-US"/>
                      <a:t>7.7</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8FB-4C56-92BA-C3200D0E60C5}"/>
                </c:ext>
              </c:extLst>
            </c:dLbl>
            <c:dLbl>
              <c:idx val="78"/>
              <c:tx>
                <c:rich>
                  <a:bodyPr/>
                  <a:lstStyle/>
                  <a:p>
                    <a:r>
                      <a:rPr lang="en-US"/>
                      <a:t>7.8</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8FB-4C56-92BA-C3200D0E60C5}"/>
                </c:ext>
              </c:extLst>
            </c:dLbl>
            <c:dLbl>
              <c:idx val="83"/>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18'!$O$13:$HG$13</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2-48FB-4C56-92BA-C3200D0E60C5}"/>
            </c:ext>
          </c:extLst>
        </c:ser>
        <c:ser>
          <c:idx val="5"/>
          <c:order val="5"/>
          <c:tx>
            <c:strRef>
              <c:f>'Figure 18'!$N$14</c:f>
              <c:strCache>
                <c:ptCount val="1"/>
                <c:pt idx="0">
                  <c:v>Health2050</c:v>
                </c:pt>
              </c:strCache>
            </c:strRef>
          </c:tx>
          <c:spPr>
            <a:ln w="25400" cap="rnd">
              <a:noFill/>
              <a:round/>
            </a:ln>
            <a:effectLst/>
          </c:spPr>
          <c:marker>
            <c:symbol val="circle"/>
            <c:size val="10"/>
            <c:spPr>
              <a:solidFill>
                <a:srgbClr val="B4E0D7"/>
              </a:solidFill>
              <a:ln w="9525">
                <a:solidFill>
                  <a:schemeClr val="tx1"/>
                </a:solidFill>
              </a:ln>
              <a:effectLst/>
            </c:spPr>
          </c:marker>
          <c:dPt>
            <c:idx val="114"/>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3-48FB-4C56-92BA-C3200D0E60C5}"/>
              </c:ext>
            </c:extLst>
          </c:dPt>
          <c:dPt>
            <c:idx val="115"/>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4-48FB-4C56-92BA-C3200D0E60C5}"/>
              </c:ext>
            </c:extLst>
          </c:dPt>
          <c:dPt>
            <c:idx val="119"/>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5-48FB-4C56-92BA-C3200D0E60C5}"/>
              </c:ext>
            </c:extLst>
          </c:dPt>
          <c:dPt>
            <c:idx val="13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6-48FB-4C56-92BA-C3200D0E60C5}"/>
              </c:ext>
            </c:extLst>
          </c:dPt>
          <c:dLbls>
            <c:dLbl>
              <c:idx val="114"/>
              <c:tx>
                <c:rich>
                  <a:bodyPr/>
                  <a:lstStyle/>
                  <a:p>
                    <a:r>
                      <a:rPr lang="en-US"/>
                      <a:t>11.4</a:t>
                    </a:r>
                  </a:p>
                </c:rich>
              </c:tx>
              <c:dLblPos val="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18'!$O$14:$HG$14</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3</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7-48FB-4C56-92BA-C3200D0E60C5}"/>
            </c:ext>
          </c:extLst>
        </c:ser>
        <c:ser>
          <c:idx val="6"/>
          <c:order val="6"/>
          <c:tx>
            <c:strRef>
              <c:f>'Figure 18'!$N$15</c:f>
              <c:strCache>
                <c:ptCount val="1"/>
                <c:pt idx="0">
                  <c:v>Education</c:v>
                </c:pt>
              </c:strCache>
            </c:strRef>
          </c:tx>
          <c:spPr>
            <a:ln w="25400" cap="rnd">
              <a:noFill/>
              <a:round/>
            </a:ln>
            <a:effectLst/>
          </c:spPr>
          <c:marker>
            <c:symbol val="circle"/>
            <c:size val="10"/>
            <c:spPr>
              <a:solidFill>
                <a:srgbClr val="B4E0D7"/>
              </a:solidFill>
              <a:ln w="9525">
                <a:solidFill>
                  <a:schemeClr val="tx1"/>
                </a:solidFill>
              </a:ln>
              <a:effectLst/>
            </c:spPr>
          </c:marker>
          <c:dPt>
            <c:idx val="4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18-48FB-4C56-92BA-C3200D0E60C5}"/>
              </c:ext>
            </c:extLst>
          </c:dPt>
          <c:dPt>
            <c:idx val="65"/>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9-48FB-4C56-92BA-C3200D0E60C5}"/>
              </c:ext>
            </c:extLst>
          </c:dPt>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18'!$O$15:$HG$15</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1A-48FB-4C56-92BA-C3200D0E60C5}"/>
            </c:ext>
          </c:extLst>
        </c:ser>
        <c:ser>
          <c:idx val="7"/>
          <c:order val="7"/>
          <c:tx>
            <c:strRef>
              <c:f>'Figure 18'!$N$16</c:f>
              <c:strCache>
                <c:ptCount val="1"/>
                <c:pt idx="0">
                  <c:v>Education2050</c:v>
                </c:pt>
              </c:strCache>
            </c:strRef>
          </c:tx>
          <c:spPr>
            <a:ln w="25400" cap="rnd">
              <a:noFill/>
              <a:round/>
            </a:ln>
            <a:effectLst/>
          </c:spPr>
          <c:marker>
            <c:symbol val="circle"/>
            <c:size val="10"/>
            <c:spPr>
              <a:solidFill>
                <a:srgbClr val="FF66FF"/>
              </a:solidFill>
              <a:ln w="9525">
                <a:solidFill>
                  <a:schemeClr val="tx1"/>
                </a:solidFill>
              </a:ln>
              <a:effectLst/>
            </c:spPr>
          </c:marker>
          <c:dPt>
            <c:idx val="4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B-48FB-4C56-92BA-C3200D0E60C5}"/>
              </c:ext>
            </c:extLst>
          </c:dPt>
          <c:dPt>
            <c:idx val="45"/>
            <c:marker>
              <c:symbol val="circle"/>
              <c:size val="10"/>
              <c:spPr>
                <a:solidFill>
                  <a:schemeClr val="accent4"/>
                </a:solidFill>
                <a:ln w="9525">
                  <a:solidFill>
                    <a:schemeClr val="tx1"/>
                  </a:solidFill>
                </a:ln>
                <a:effectLst/>
              </c:spPr>
            </c:marker>
            <c:bubble3D val="0"/>
            <c:extLst>
              <c:ext xmlns:c16="http://schemas.microsoft.com/office/drawing/2014/chart" uri="{C3380CC4-5D6E-409C-BE32-E72D297353CC}">
                <c16:uniqueId val="{0000001C-48FB-4C56-92BA-C3200D0E60C5}"/>
              </c:ext>
            </c:extLst>
          </c:dPt>
          <c:dPt>
            <c:idx val="127"/>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1D-48FB-4C56-92BA-C3200D0E60C5}"/>
              </c:ext>
            </c:extLst>
          </c:dPt>
          <c:dPt>
            <c:idx val="13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1E-48FB-4C56-92BA-C3200D0E60C5}"/>
              </c:ext>
            </c:extLst>
          </c:dPt>
          <c:dPt>
            <c:idx val="132"/>
            <c:marker>
              <c:symbol val="circle"/>
              <c:size val="10"/>
              <c:spPr>
                <a:solidFill>
                  <a:srgbClr val="48AC98">
                    <a:lumMod val="40000"/>
                    <a:lumOff val="60000"/>
                  </a:srgbClr>
                </a:solidFill>
                <a:ln w="9525">
                  <a:solidFill>
                    <a:schemeClr val="tx1"/>
                  </a:solidFill>
                </a:ln>
                <a:effectLst/>
              </c:spPr>
            </c:marker>
            <c:bubble3D val="0"/>
            <c:extLst>
              <c:ext xmlns:c16="http://schemas.microsoft.com/office/drawing/2014/chart" uri="{C3380CC4-5D6E-409C-BE32-E72D297353CC}">
                <c16:uniqueId val="{0000001F-48FB-4C56-92BA-C3200D0E60C5}"/>
              </c:ext>
            </c:extLst>
          </c:dPt>
          <c:dLbls>
            <c:dLbl>
              <c:idx val="45"/>
              <c:layout>
                <c:manualLayout>
                  <c:x val="-8.4388511407516284E-2"/>
                  <c:y val="-8.76515941580176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8FB-4C56-92BA-C3200D0E60C5}"/>
                </c:ext>
              </c:extLst>
            </c:dLbl>
            <c:dLbl>
              <c:idx val="127"/>
              <c:tx>
                <c:rich>
                  <a:bodyPr/>
                  <a:lstStyle/>
                  <a:p>
                    <a:r>
                      <a:rPr lang="en-US"/>
                      <a:t>12.7</a:t>
                    </a:r>
                  </a:p>
                </c:rich>
              </c:tx>
              <c:dLblPos val="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18'!$O$16:$HG$16</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20-48FB-4C56-92BA-C3200D0E60C5}"/>
            </c:ext>
          </c:extLst>
        </c:ser>
        <c:ser>
          <c:idx val="8"/>
          <c:order val="8"/>
          <c:tx>
            <c:strRef>
              <c:f>'Figure 18'!$N$17</c:f>
              <c:strCache>
                <c:ptCount val="1"/>
                <c:pt idx="0">
                  <c:v>Capital</c:v>
                </c:pt>
              </c:strCache>
            </c:strRef>
          </c:tx>
          <c:spPr>
            <a:ln w="25400" cap="rnd">
              <a:noFill/>
              <a:round/>
            </a:ln>
            <a:effectLst/>
          </c:spPr>
          <c:marker>
            <c:symbol val="circle"/>
            <c:size val="10"/>
            <c:spPr>
              <a:solidFill>
                <a:srgbClr val="FF66FF"/>
              </a:solidFill>
              <a:ln w="9525">
                <a:solidFill>
                  <a:schemeClr val="tx1"/>
                </a:solidFill>
              </a:ln>
              <a:effectLst/>
            </c:spPr>
          </c:marker>
          <c:dPt>
            <c:idx val="39"/>
            <c:marker>
              <c:symbol val="circle"/>
              <c:size val="10"/>
              <c:spPr>
                <a:solidFill>
                  <a:srgbClr val="48AC98"/>
                </a:solidFill>
                <a:ln w="9525">
                  <a:solidFill>
                    <a:schemeClr val="tx1"/>
                  </a:solidFill>
                </a:ln>
                <a:effectLst/>
              </c:spPr>
            </c:marker>
            <c:bubble3D val="0"/>
            <c:extLst>
              <c:ext xmlns:c16="http://schemas.microsoft.com/office/drawing/2014/chart" uri="{C3380CC4-5D6E-409C-BE32-E72D297353CC}">
                <c16:uniqueId val="{00000021-48FB-4C56-92BA-C3200D0E60C5}"/>
              </c:ext>
            </c:extLst>
          </c:dPt>
          <c:dPt>
            <c:idx val="41"/>
            <c:marker>
              <c:symbol val="circle"/>
              <c:size val="10"/>
              <c:spPr>
                <a:solidFill>
                  <a:srgbClr val="66FFCC"/>
                </a:solidFill>
                <a:ln w="9525">
                  <a:solidFill>
                    <a:schemeClr val="tx1"/>
                  </a:solidFill>
                </a:ln>
                <a:effectLst/>
              </c:spPr>
            </c:marker>
            <c:bubble3D val="0"/>
            <c:extLst>
              <c:ext xmlns:c16="http://schemas.microsoft.com/office/drawing/2014/chart" uri="{C3380CC4-5D6E-409C-BE32-E72D297353CC}">
                <c16:uniqueId val="{00000022-48FB-4C56-92BA-C3200D0E60C5}"/>
              </c:ext>
            </c:extLst>
          </c:dPt>
          <c:dPt>
            <c:idx val="42"/>
            <c:marker>
              <c:symbol val="circle"/>
              <c:size val="10"/>
              <c:spPr>
                <a:solidFill>
                  <a:srgbClr val="4BACC6">
                    <a:lumMod val="40000"/>
                    <a:lumOff val="60000"/>
                  </a:srgbClr>
                </a:solidFill>
                <a:ln w="9525">
                  <a:solidFill>
                    <a:schemeClr val="tx1"/>
                  </a:solidFill>
                </a:ln>
                <a:effectLst/>
              </c:spPr>
            </c:marker>
            <c:bubble3D val="0"/>
            <c:extLst>
              <c:ext xmlns:c16="http://schemas.microsoft.com/office/drawing/2014/chart" uri="{C3380CC4-5D6E-409C-BE32-E72D297353CC}">
                <c16:uniqueId val="{00000023-48FB-4C56-92BA-C3200D0E60C5}"/>
              </c:ext>
            </c:extLst>
          </c:dPt>
          <c:dLbls>
            <c:dLbl>
              <c:idx val="42"/>
              <c:layout>
                <c:manualLayout>
                  <c:x val="-7.4869234872532942E-2"/>
                  <c:y val="-8.7651594158017695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18'!$O$17:$HG$17</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24-48FB-4C56-92BA-C3200D0E60C5}"/>
            </c:ext>
          </c:extLst>
        </c:ser>
        <c:ser>
          <c:idx val="9"/>
          <c:order val="9"/>
          <c:tx>
            <c:strRef>
              <c:f>'Figure 18'!$N$18</c:f>
              <c:strCache>
                <c:ptCount val="1"/>
                <c:pt idx="0">
                  <c:v>Capital2050</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Pt>
            <c:idx val="43"/>
            <c:marker>
              <c:symbol val="circle"/>
              <c:size val="10"/>
              <c:spPr>
                <a:solidFill>
                  <a:srgbClr val="48AC98">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25-48FB-4C56-92BA-C3200D0E60C5}"/>
              </c:ext>
            </c:extLst>
          </c:dPt>
          <c:dPt>
            <c:idx val="44"/>
            <c:marker>
              <c:symbol val="circle"/>
              <c:size val="10"/>
              <c:spPr>
                <a:solidFill>
                  <a:srgbClr val="4BACC6">
                    <a:lumMod val="40000"/>
                    <a:lumOff val="60000"/>
                  </a:srgbClr>
                </a:solidFill>
                <a:ln w="9525">
                  <a:solidFill>
                    <a:sysClr val="windowText" lastClr="000000"/>
                  </a:solidFill>
                </a:ln>
                <a:effectLst/>
              </c:spPr>
            </c:marker>
            <c:bubble3D val="0"/>
            <c:extLst>
              <c:ext xmlns:c16="http://schemas.microsoft.com/office/drawing/2014/chart" uri="{C3380CC4-5D6E-409C-BE32-E72D297353CC}">
                <c16:uniqueId val="{00000026-48FB-4C56-92BA-C3200D0E60C5}"/>
              </c:ext>
            </c:extLst>
          </c:dPt>
          <c:dLbls>
            <c:dLbl>
              <c:idx val="43"/>
              <c:layout>
                <c:manualLayout>
                  <c:x val="-3.7235888751156715E-2"/>
                  <c:y val="-6.612306241802762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8FB-4C56-92BA-C3200D0E60C5}"/>
                </c:ext>
              </c:extLst>
            </c:dLbl>
            <c:dLbl>
              <c:idx val="44"/>
              <c:tx>
                <c:rich>
                  <a:bodyPr/>
                  <a:lstStyle/>
                  <a:p>
                    <a:r>
                      <a:rPr lang="en-US"/>
                      <a:t>4.4</a:t>
                    </a:r>
                  </a:p>
                </c:rich>
              </c:tx>
              <c:dLblPos val="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48FB-4C56-92BA-C3200D0E60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'Figure 18'!$O$8:$HG$8</c:f>
              <c:numCache>
                <c:formatCode>General</c:formatCode>
                <c:ptCount val="20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pt idx="101">
                  <c:v>10.1</c:v>
                </c:pt>
                <c:pt idx="102">
                  <c:v>10.199999999999999</c:v>
                </c:pt>
                <c:pt idx="103">
                  <c:v>10.3</c:v>
                </c:pt>
                <c:pt idx="104">
                  <c:v>10.4</c:v>
                </c:pt>
                <c:pt idx="105">
                  <c:v>10.5</c:v>
                </c:pt>
                <c:pt idx="106">
                  <c:v>10.6</c:v>
                </c:pt>
                <c:pt idx="107">
                  <c:v>10.7</c:v>
                </c:pt>
                <c:pt idx="108">
                  <c:v>10.8</c:v>
                </c:pt>
                <c:pt idx="109">
                  <c:v>10.9</c:v>
                </c:pt>
                <c:pt idx="110">
                  <c:v>11</c:v>
                </c:pt>
                <c:pt idx="111">
                  <c:v>11.1</c:v>
                </c:pt>
                <c:pt idx="112">
                  <c:v>11.2</c:v>
                </c:pt>
                <c:pt idx="113">
                  <c:v>11.3</c:v>
                </c:pt>
                <c:pt idx="114">
                  <c:v>11.4</c:v>
                </c:pt>
                <c:pt idx="115">
                  <c:v>11.5</c:v>
                </c:pt>
                <c:pt idx="116">
                  <c:v>11.6</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16.100000000000001</c:v>
                </c:pt>
                <c:pt idx="162">
                  <c:v>16.2</c:v>
                </c:pt>
                <c:pt idx="163">
                  <c:v>16.3</c:v>
                </c:pt>
                <c:pt idx="164">
                  <c:v>16.399999999999999</c:v>
                </c:pt>
                <c:pt idx="165">
                  <c:v>16.5</c:v>
                </c:pt>
                <c:pt idx="166">
                  <c:v>16.600000000000001</c:v>
                </c:pt>
                <c:pt idx="167">
                  <c:v>16.7</c:v>
                </c:pt>
                <c:pt idx="168">
                  <c:v>16.8</c:v>
                </c:pt>
                <c:pt idx="169">
                  <c:v>16.899999999999999</c:v>
                </c:pt>
                <c:pt idx="170">
                  <c:v>17</c:v>
                </c:pt>
                <c:pt idx="171">
                  <c:v>17.100000000000001</c:v>
                </c:pt>
                <c:pt idx="172">
                  <c:v>17.2</c:v>
                </c:pt>
                <c:pt idx="173">
                  <c:v>17.3</c:v>
                </c:pt>
                <c:pt idx="174">
                  <c:v>17.399999999999999</c:v>
                </c:pt>
                <c:pt idx="175">
                  <c:v>17.5</c:v>
                </c:pt>
                <c:pt idx="176">
                  <c:v>17.600000000000001</c:v>
                </c:pt>
                <c:pt idx="177">
                  <c:v>17.7</c:v>
                </c:pt>
                <c:pt idx="178">
                  <c:v>17.8</c:v>
                </c:pt>
                <c:pt idx="179">
                  <c:v>17.899999999999999</c:v>
                </c:pt>
                <c:pt idx="180">
                  <c:v>18</c:v>
                </c:pt>
                <c:pt idx="181">
                  <c:v>18.100000000000001</c:v>
                </c:pt>
                <c:pt idx="182">
                  <c:v>18.2</c:v>
                </c:pt>
                <c:pt idx="183">
                  <c:v>18.3</c:v>
                </c:pt>
                <c:pt idx="184">
                  <c:v>18.399999999999999</c:v>
                </c:pt>
                <c:pt idx="185">
                  <c:v>18.5</c:v>
                </c:pt>
                <c:pt idx="186">
                  <c:v>18.600000000000001</c:v>
                </c:pt>
                <c:pt idx="187">
                  <c:v>18.7</c:v>
                </c:pt>
                <c:pt idx="188">
                  <c:v>18.8</c:v>
                </c:pt>
                <c:pt idx="189">
                  <c:v>18.899999999999999</c:v>
                </c:pt>
                <c:pt idx="190">
                  <c:v>19</c:v>
                </c:pt>
                <c:pt idx="191">
                  <c:v>19.100000000000001</c:v>
                </c:pt>
                <c:pt idx="192">
                  <c:v>19.2</c:v>
                </c:pt>
                <c:pt idx="193">
                  <c:v>19.3</c:v>
                </c:pt>
                <c:pt idx="194">
                  <c:v>19.399999999999999</c:v>
                </c:pt>
                <c:pt idx="195">
                  <c:v>19.5</c:v>
                </c:pt>
                <c:pt idx="196">
                  <c:v>19.600000000000001</c:v>
                </c:pt>
                <c:pt idx="197">
                  <c:v>19.7</c:v>
                </c:pt>
                <c:pt idx="198">
                  <c:v>19.8</c:v>
                </c:pt>
                <c:pt idx="199">
                  <c:v>19.899999999999999</c:v>
                </c:pt>
                <c:pt idx="200">
                  <c:v>20</c:v>
                </c:pt>
              </c:numCache>
            </c:numRef>
          </c:cat>
          <c:val>
            <c:numRef>
              <c:f>'Figure 18'!$O$18:$HG$18</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27-48FB-4C56-92BA-C3200D0E60C5}"/>
            </c:ext>
          </c:extLst>
        </c:ser>
        <c:dLbls>
          <c:showLegendKey val="0"/>
          <c:showVal val="0"/>
          <c:showCatName val="0"/>
          <c:showSerName val="0"/>
          <c:showPercent val="0"/>
          <c:showBubbleSize val="0"/>
        </c:dLbls>
        <c:marker val="1"/>
        <c:smooth val="0"/>
        <c:axId val="1058310824"/>
        <c:axId val="1058314432"/>
      </c:lineChart>
      <c:catAx>
        <c:axId val="1058310824"/>
        <c:scaling>
          <c:orientation val="minMax"/>
        </c:scaling>
        <c:delete val="0"/>
        <c:axPos val="b"/>
        <c:numFmt formatCode="0"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58314432"/>
        <c:crosses val="autoZero"/>
        <c:auto val="1"/>
        <c:lblAlgn val="ctr"/>
        <c:lblOffset val="100"/>
        <c:tickLblSkip val="50"/>
        <c:tickMarkSkip val="50"/>
        <c:noMultiLvlLbl val="0"/>
      </c:catAx>
      <c:valAx>
        <c:axId val="1058314432"/>
        <c:scaling>
          <c:orientation val="minMax"/>
          <c:min val="0.5"/>
        </c:scaling>
        <c:delete val="0"/>
        <c:axPos val="l"/>
        <c:majorGridlines>
          <c:spPr>
            <a:ln w="9525" cap="flat" cmpd="sng" algn="ctr">
              <a:noFill/>
              <a:round/>
            </a:ln>
            <a:effectLst/>
          </c:spPr>
        </c:majorGridlines>
        <c:minorGridlines>
          <c:spPr>
            <a:ln w="9525" cap="flat" cmpd="sng" algn="ctr">
              <a:solidFill>
                <a:schemeClr val="bg1">
                  <a:lumMod val="85000"/>
                </a:schemeClr>
              </a:solidFill>
              <a:round/>
            </a:ln>
            <a:effectLst/>
          </c:spPr>
        </c:minorGridlines>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noFill/>
                <a:latin typeface="Source Sans Pro" panose="020B0503030403020204" pitchFamily="34" charset="0"/>
                <a:ea typeface="Source Sans Pro" panose="020B0503030403020204" pitchFamily="34" charset="0"/>
                <a:cs typeface="+mn-cs"/>
              </a:defRPr>
            </a:pPr>
            <a:endParaRPr lang="en-US"/>
          </a:p>
        </c:txPr>
        <c:crossAx val="1058310824"/>
        <c:crosses val="autoZero"/>
        <c:crossBetween val="between"/>
        <c:majorUnit val="1"/>
        <c:min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4141924119944"/>
          <c:y val="0.14274055763089794"/>
          <c:w val="0.482198446124467"/>
          <c:h val="0.72789233843262069"/>
        </c:manualLayout>
      </c:layout>
      <c:doughnutChart>
        <c:varyColors val="1"/>
        <c:ser>
          <c:idx val="0"/>
          <c:order val="0"/>
          <c:dPt>
            <c:idx val="0"/>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1-23C5-4BDF-AD51-EBDE8ED9F4E3}"/>
              </c:ext>
            </c:extLst>
          </c:dPt>
          <c:dPt>
            <c:idx val="1"/>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3-23C5-4BDF-AD51-EBDE8ED9F4E3}"/>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23C5-4BDF-AD51-EBDE8ED9F4E3}"/>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23C5-4BDF-AD51-EBDE8ED9F4E3}"/>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23C5-4BDF-AD51-EBDE8ED9F4E3}"/>
              </c:ext>
            </c:extLst>
          </c:dPt>
          <c:dLbls>
            <c:dLbl>
              <c:idx val="0"/>
              <c:layout>
                <c:manualLayout>
                  <c:x val="0.17443775823130359"/>
                  <c:y val="-4.68069998264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C5-4BDF-AD51-EBDE8ED9F4E3}"/>
                </c:ext>
              </c:extLst>
            </c:dLbl>
            <c:dLbl>
              <c:idx val="1"/>
              <c:layout>
                <c:manualLayout>
                  <c:x val="0.15608526079388432"/>
                  <c:y val="1.93799672836486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C5-4BDF-AD51-EBDE8ED9F4E3}"/>
                </c:ext>
              </c:extLst>
            </c:dLbl>
            <c:dLbl>
              <c:idx val="2"/>
              <c:layout>
                <c:manualLayout>
                  <c:x val="-1.0152660348090009E-2"/>
                  <c:y val="0.187040748162992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C5-4BDF-AD51-EBDE8ED9F4E3}"/>
                </c:ext>
              </c:extLst>
            </c:dLbl>
            <c:dLbl>
              <c:idx val="3"/>
              <c:layout>
                <c:manualLayout>
                  <c:x val="-0.23513692006956241"/>
                  <c:y val="9.3415176810313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C5-4BDF-AD51-EBDE8ED9F4E3}"/>
                </c:ext>
              </c:extLst>
            </c:dLbl>
            <c:dLbl>
              <c:idx val="4"/>
              <c:layout>
                <c:manualLayout>
                  <c:x val="-0.1657310879443998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C5-4BDF-AD51-EBDE8ED9F4E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D'!$B$22:$B$26</c:f>
              <c:strCache>
                <c:ptCount val="5"/>
                <c:pt idx="0">
                  <c:v>Income tax/ USC</c:v>
                </c:pt>
                <c:pt idx="1">
                  <c:v>Corp. tax</c:v>
                </c:pt>
                <c:pt idx="2">
                  <c:v>PRSI</c:v>
                </c:pt>
                <c:pt idx="3">
                  <c:v>Property/ Carbon/ Sugar/ Plastic tax</c:v>
                </c:pt>
                <c:pt idx="4">
                  <c:v>Other revenues</c:v>
                </c:pt>
              </c:strCache>
            </c:strRef>
          </c:cat>
          <c:val>
            <c:numRef>
              <c:f>'Figure D'!$C$22:$C$26</c:f>
              <c:numCache>
                <c:formatCode>0%</c:formatCode>
                <c:ptCount val="5"/>
                <c:pt idx="0">
                  <c:v>0.24240382671966582</c:v>
                </c:pt>
                <c:pt idx="1">
                  <c:v>0.12224617664892543</c:v>
                </c:pt>
                <c:pt idx="2">
                  <c:v>0.12852298502099754</c:v>
                </c:pt>
                <c:pt idx="3">
                  <c:v>1.0575804531878102E-2</c:v>
                </c:pt>
                <c:pt idx="4">
                  <c:v>0.4962512070785331</c:v>
                </c:pt>
              </c:numCache>
            </c:numRef>
          </c:val>
          <c:extLst>
            <c:ext xmlns:c16="http://schemas.microsoft.com/office/drawing/2014/chart" uri="{C3380CC4-5D6E-409C-BE32-E72D297353CC}">
              <c16:uniqueId val="{0000000A-23C5-4BDF-AD51-EBDE8ED9F4E3}"/>
            </c:ext>
          </c:extLst>
        </c:ser>
        <c:dLbls>
          <c:showLegendKey val="0"/>
          <c:showVal val="0"/>
          <c:showCatName val="0"/>
          <c:showSerName val="0"/>
          <c:showPercent val="0"/>
          <c:showBubbleSize val="0"/>
          <c:showLeaderLines val="1"/>
        </c:dLbls>
        <c:firstSliceAng val="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4141924119944"/>
          <c:y val="0.14274055763089794"/>
          <c:w val="0.482198446124467"/>
          <c:h val="0.72789233843262069"/>
        </c:manualLayout>
      </c:layout>
      <c:doughnutChart>
        <c:varyColors val="1"/>
        <c:ser>
          <c:idx val="0"/>
          <c:order val="0"/>
          <c:dPt>
            <c:idx val="0"/>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1-87D1-4CA3-8AAC-FBCBD74457A8}"/>
              </c:ext>
            </c:extLst>
          </c:dPt>
          <c:dPt>
            <c:idx val="1"/>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3-87D1-4CA3-8AAC-FBCBD74457A8}"/>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87D1-4CA3-8AAC-FBCBD74457A8}"/>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87D1-4CA3-8AAC-FBCBD74457A8}"/>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87D1-4CA3-8AAC-FBCBD74457A8}"/>
              </c:ext>
            </c:extLst>
          </c:dPt>
          <c:dLbls>
            <c:dLbl>
              <c:idx val="0"/>
              <c:layout>
                <c:manualLayout>
                  <c:x val="0.14774126791843317"/>
                  <c:y val="-4.012697310631762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1-4CA3-8AAC-FBCBD74457A8}"/>
                </c:ext>
              </c:extLst>
            </c:dLbl>
            <c:dLbl>
              <c:idx val="1"/>
              <c:layout>
                <c:manualLayout>
                  <c:x val="7.59867756915001E-2"/>
                  <c:y val="0.132940421525465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1-4CA3-8AAC-FBCBD74457A8}"/>
                </c:ext>
              </c:extLst>
            </c:dLbl>
            <c:dLbl>
              <c:idx val="2"/>
              <c:layout>
                <c:manualLayout>
                  <c:x val="-7.9592755232519033E-2"/>
                  <c:y val="0.200400801603206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1-4CA3-8AAC-FBCBD74457A8}"/>
                </c:ext>
              </c:extLst>
            </c:dLbl>
            <c:dLbl>
              <c:idx val="3"/>
              <c:layout>
                <c:manualLayout>
                  <c:x val="-0.23513692006956241"/>
                  <c:y val="9.3415176810313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1-4CA3-8AAC-FBCBD74457A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D'!$B$29:$B$31</c:f>
              <c:strCache>
                <c:ptCount val="3"/>
                <c:pt idx="0">
                  <c:v>Social benefits</c:v>
                </c:pt>
                <c:pt idx="1">
                  <c:v>Capital </c:v>
                </c:pt>
                <c:pt idx="2">
                  <c:v>Other </c:v>
                </c:pt>
              </c:strCache>
            </c:strRef>
          </c:cat>
          <c:val>
            <c:numRef>
              <c:f>'Figure D'!$C$29:$C$31</c:f>
              <c:numCache>
                <c:formatCode>0%</c:formatCode>
                <c:ptCount val="3"/>
                <c:pt idx="0">
                  <c:v>0.38044288427784856</c:v>
                </c:pt>
                <c:pt idx="1">
                  <c:v>9.835060469813181E-2</c:v>
                </c:pt>
                <c:pt idx="2">
                  <c:v>0.5212065110240196</c:v>
                </c:pt>
              </c:numCache>
            </c:numRef>
          </c:val>
          <c:extLst>
            <c:ext xmlns:c16="http://schemas.microsoft.com/office/drawing/2014/chart" uri="{C3380CC4-5D6E-409C-BE32-E72D297353CC}">
              <c16:uniqueId val="{0000000A-87D1-4CA3-8AAC-FBCBD74457A8}"/>
            </c:ext>
          </c:extLst>
        </c:ser>
        <c:dLbls>
          <c:showLegendKey val="0"/>
          <c:showVal val="0"/>
          <c:showCatName val="0"/>
          <c:showSerName val="0"/>
          <c:showPercent val="0"/>
          <c:showBubbleSize val="0"/>
          <c:showLeaderLines val="1"/>
        </c:dLbls>
        <c:firstSliceAng val="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06561679790025"/>
          <c:y val="3.9829749103942651E-2"/>
          <c:w val="0.76482327209098866"/>
          <c:h val="0.66606496415770611"/>
        </c:manualLayout>
      </c:layout>
      <c:barChart>
        <c:barDir val="col"/>
        <c:grouping val="stacked"/>
        <c:varyColors val="0"/>
        <c:ser>
          <c:idx val="0"/>
          <c:order val="0"/>
          <c:tx>
            <c:strRef>
              <c:f>'Figure 1'!$U$5</c:f>
              <c:strCache>
                <c:ptCount val="1"/>
                <c:pt idx="0">
                  <c:v>Accomm/food</c:v>
                </c:pt>
              </c:strCache>
            </c:strRef>
          </c:tx>
          <c:spPr>
            <a:solidFill>
              <a:srgbClr val="4F093C">
                <a:lumMod val="75000"/>
                <a:lumOff val="25000"/>
              </a:srgb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1'!$V$5:$AG$5</c:f>
              <c:numCache>
                <c:formatCode>General</c:formatCode>
                <c:ptCount val="12"/>
                <c:pt idx="0">
                  <c:v>119789</c:v>
                </c:pt>
                <c:pt idx="1">
                  <c:v>115197</c:v>
                </c:pt>
                <c:pt idx="2">
                  <c:v>104960</c:v>
                </c:pt>
                <c:pt idx="3">
                  <c:v>57435</c:v>
                </c:pt>
                <c:pt idx="4">
                  <c:v>43227</c:v>
                </c:pt>
                <c:pt idx="5">
                  <c:v>41516</c:v>
                </c:pt>
                <c:pt idx="7">
                  <c:v>22409</c:v>
                </c:pt>
                <c:pt idx="8">
                  <c:v>31996</c:v>
                </c:pt>
                <c:pt idx="9">
                  <c:v>36345</c:v>
                </c:pt>
                <c:pt idx="10">
                  <c:v>71798</c:v>
                </c:pt>
                <c:pt idx="11">
                  <c:v>74994</c:v>
                </c:pt>
              </c:numCache>
            </c:numRef>
          </c:val>
          <c:extLst>
            <c:ext xmlns:c16="http://schemas.microsoft.com/office/drawing/2014/chart" uri="{C3380CC4-5D6E-409C-BE32-E72D297353CC}">
              <c16:uniqueId val="{00000000-8D10-49C8-B4FC-09355BE404C6}"/>
            </c:ext>
          </c:extLst>
        </c:ser>
        <c:ser>
          <c:idx val="1"/>
          <c:order val="1"/>
          <c:tx>
            <c:strRef>
              <c:f>'Figure 1'!$U$6</c:f>
              <c:strCache>
                <c:ptCount val="1"/>
                <c:pt idx="0">
                  <c:v>Wholesale/retail</c:v>
                </c:pt>
              </c:strCache>
            </c:strRef>
          </c:tx>
          <c:spPr>
            <a:solidFill>
              <a:srgbClr val="4F093C">
                <a:lumMod val="50000"/>
                <a:lumOff val="50000"/>
              </a:srgb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1'!$V$6:$AG$6</c:f>
              <c:numCache>
                <c:formatCode>General</c:formatCode>
                <c:ptCount val="12"/>
                <c:pt idx="0">
                  <c:v>74220</c:v>
                </c:pt>
                <c:pt idx="1">
                  <c:v>65719</c:v>
                </c:pt>
                <c:pt idx="2">
                  <c:v>43439</c:v>
                </c:pt>
                <c:pt idx="3">
                  <c:v>30511</c:v>
                </c:pt>
                <c:pt idx="4">
                  <c:v>25377</c:v>
                </c:pt>
                <c:pt idx="5">
                  <c:v>24553</c:v>
                </c:pt>
                <c:pt idx="7">
                  <c:v>73818</c:v>
                </c:pt>
                <c:pt idx="8">
                  <c:v>91803</c:v>
                </c:pt>
                <c:pt idx="9">
                  <c:v>78312</c:v>
                </c:pt>
                <c:pt idx="10">
                  <c:v>58790</c:v>
                </c:pt>
                <c:pt idx="11">
                  <c:v>51356</c:v>
                </c:pt>
              </c:numCache>
            </c:numRef>
          </c:val>
          <c:extLst>
            <c:ext xmlns:c16="http://schemas.microsoft.com/office/drawing/2014/chart" uri="{C3380CC4-5D6E-409C-BE32-E72D297353CC}">
              <c16:uniqueId val="{00000001-8D10-49C8-B4FC-09355BE404C6}"/>
            </c:ext>
          </c:extLst>
        </c:ser>
        <c:ser>
          <c:idx val="2"/>
          <c:order val="2"/>
          <c:tx>
            <c:strRef>
              <c:f>'Figure 1'!$U$7</c:f>
              <c:strCache>
                <c:ptCount val="1"/>
                <c:pt idx="0">
                  <c:v>Construction (F)</c:v>
                </c:pt>
              </c:strCache>
            </c:strRef>
          </c:tx>
          <c:spPr>
            <a:solidFill>
              <a:srgbClr val="48AC98">
                <a:lumMod val="50000"/>
              </a:srgb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1'!$V$7:$AG$7</c:f>
              <c:numCache>
                <c:formatCode>General</c:formatCode>
                <c:ptCount val="12"/>
                <c:pt idx="0">
                  <c:v>51126</c:v>
                </c:pt>
                <c:pt idx="1">
                  <c:v>36890</c:v>
                </c:pt>
                <c:pt idx="2">
                  <c:v>19776</c:v>
                </c:pt>
                <c:pt idx="3">
                  <c:v>13879</c:v>
                </c:pt>
                <c:pt idx="4">
                  <c:v>10273</c:v>
                </c:pt>
                <c:pt idx="5">
                  <c:v>10023</c:v>
                </c:pt>
                <c:pt idx="7">
                  <c:v>32158</c:v>
                </c:pt>
                <c:pt idx="8">
                  <c:v>36114</c:v>
                </c:pt>
                <c:pt idx="9">
                  <c:v>31596</c:v>
                </c:pt>
                <c:pt idx="10">
                  <c:v>25023</c:v>
                </c:pt>
                <c:pt idx="11">
                  <c:v>23383</c:v>
                </c:pt>
              </c:numCache>
            </c:numRef>
          </c:val>
          <c:extLst>
            <c:ext xmlns:c16="http://schemas.microsoft.com/office/drawing/2014/chart" uri="{C3380CC4-5D6E-409C-BE32-E72D297353CC}">
              <c16:uniqueId val="{00000002-8D10-49C8-B4FC-09355BE404C6}"/>
            </c:ext>
          </c:extLst>
        </c:ser>
        <c:ser>
          <c:idx val="3"/>
          <c:order val="3"/>
          <c:tx>
            <c:strRef>
              <c:f>'Figure 1'!$U$8</c:f>
              <c:strCache>
                <c:ptCount val="1"/>
                <c:pt idx="0">
                  <c:v>Industry (B to E)</c:v>
                </c:pt>
              </c:strCache>
            </c:strRef>
          </c:tx>
          <c:spPr>
            <a:solidFill>
              <a:srgbClr val="48AC98">
                <a:lumMod val="75000"/>
              </a:srgb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1'!$V$8:$AG$8</c:f>
              <c:numCache>
                <c:formatCode>General</c:formatCode>
                <c:ptCount val="12"/>
                <c:pt idx="0">
                  <c:v>30573</c:v>
                </c:pt>
                <c:pt idx="1">
                  <c:v>23905</c:v>
                </c:pt>
                <c:pt idx="2">
                  <c:v>16177</c:v>
                </c:pt>
                <c:pt idx="3">
                  <c:v>11352</c:v>
                </c:pt>
                <c:pt idx="4">
                  <c:v>9439</c:v>
                </c:pt>
                <c:pt idx="5">
                  <c:v>9296</c:v>
                </c:pt>
                <c:pt idx="7">
                  <c:v>46604</c:v>
                </c:pt>
                <c:pt idx="8">
                  <c:v>49311</c:v>
                </c:pt>
                <c:pt idx="9">
                  <c:v>42375</c:v>
                </c:pt>
                <c:pt idx="10">
                  <c:v>31510</c:v>
                </c:pt>
                <c:pt idx="11">
                  <c:v>27996</c:v>
                </c:pt>
              </c:numCache>
            </c:numRef>
          </c:val>
          <c:extLst>
            <c:ext xmlns:c16="http://schemas.microsoft.com/office/drawing/2014/chart" uri="{C3380CC4-5D6E-409C-BE32-E72D297353CC}">
              <c16:uniqueId val="{00000003-8D10-49C8-B4FC-09355BE404C6}"/>
            </c:ext>
          </c:extLst>
        </c:ser>
        <c:ser>
          <c:idx val="4"/>
          <c:order val="4"/>
          <c:tx>
            <c:strRef>
              <c:f>'Figure 1'!$U$9</c:f>
              <c:strCache>
                <c:ptCount val="1"/>
                <c:pt idx="0">
                  <c:v>Admin/support</c:v>
                </c:pt>
              </c:strCache>
            </c:strRef>
          </c:tx>
          <c:spPr>
            <a:solidFill>
              <a:srgbClr val="48AC98"/>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1'!$V$9:$AG$9</c:f>
              <c:numCache>
                <c:formatCode>General</c:formatCode>
                <c:ptCount val="12"/>
                <c:pt idx="0">
                  <c:v>33902</c:v>
                </c:pt>
                <c:pt idx="1">
                  <c:v>31463</c:v>
                </c:pt>
                <c:pt idx="2">
                  <c:v>26503</c:v>
                </c:pt>
                <c:pt idx="3">
                  <c:v>21624</c:v>
                </c:pt>
                <c:pt idx="4">
                  <c:v>18466</c:v>
                </c:pt>
                <c:pt idx="5">
                  <c:v>18141</c:v>
                </c:pt>
                <c:pt idx="7">
                  <c:v>16017</c:v>
                </c:pt>
                <c:pt idx="8">
                  <c:v>19131</c:v>
                </c:pt>
                <c:pt idx="9">
                  <c:v>15651</c:v>
                </c:pt>
                <c:pt idx="10">
                  <c:v>11104</c:v>
                </c:pt>
                <c:pt idx="11">
                  <c:v>9293</c:v>
                </c:pt>
              </c:numCache>
            </c:numRef>
          </c:val>
          <c:extLst>
            <c:ext xmlns:c16="http://schemas.microsoft.com/office/drawing/2014/chart" uri="{C3380CC4-5D6E-409C-BE32-E72D297353CC}">
              <c16:uniqueId val="{00000004-8D10-49C8-B4FC-09355BE404C6}"/>
            </c:ext>
          </c:extLst>
        </c:ser>
        <c:ser>
          <c:idx val="5"/>
          <c:order val="5"/>
          <c:tx>
            <c:strRef>
              <c:f>'Figure 1'!$U$10</c:f>
              <c:strCache>
                <c:ptCount val="1"/>
                <c:pt idx="0">
                  <c:v>Arts, ents/rec</c:v>
                </c:pt>
              </c:strCache>
            </c:strRef>
          </c:tx>
          <c:spPr>
            <a:solidFill>
              <a:srgbClr val="48AC98">
                <a:lumMod val="60000"/>
                <a:lumOff val="40000"/>
              </a:srgb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1'!$V$10:$AG$10</c:f>
              <c:numCache>
                <c:formatCode>General</c:formatCode>
                <c:ptCount val="12"/>
                <c:pt idx="0">
                  <c:v>221</c:v>
                </c:pt>
                <c:pt idx="1">
                  <c:v>226</c:v>
                </c:pt>
                <c:pt idx="2">
                  <c:v>204</c:v>
                </c:pt>
                <c:pt idx="3">
                  <c:v>155</c:v>
                </c:pt>
                <c:pt idx="4">
                  <c:v>137</c:v>
                </c:pt>
                <c:pt idx="5">
                  <c:v>128</c:v>
                </c:pt>
                <c:pt idx="7">
                  <c:v>29</c:v>
                </c:pt>
                <c:pt idx="8">
                  <c:v>37</c:v>
                </c:pt>
                <c:pt idx="9">
                  <c:v>28</c:v>
                </c:pt>
                <c:pt idx="10">
                  <c:v>26</c:v>
                </c:pt>
                <c:pt idx="11">
                  <c:v>27</c:v>
                </c:pt>
              </c:numCache>
            </c:numRef>
          </c:val>
          <c:extLst>
            <c:ext xmlns:c16="http://schemas.microsoft.com/office/drawing/2014/chart" uri="{C3380CC4-5D6E-409C-BE32-E72D297353CC}">
              <c16:uniqueId val="{00000005-8D10-49C8-B4FC-09355BE404C6}"/>
            </c:ext>
          </c:extLst>
        </c:ser>
        <c:ser>
          <c:idx val="6"/>
          <c:order val="6"/>
          <c:tx>
            <c:strRef>
              <c:f>'Figure 1'!$U$11</c:f>
              <c:strCache>
                <c:ptCount val="1"/>
                <c:pt idx="0">
                  <c:v>Other</c:v>
                </c:pt>
              </c:strCache>
            </c:strRef>
          </c:tx>
          <c:spPr>
            <a:solidFill>
              <a:sysClr val="window" lastClr="FFFFFF">
                <a:lumMod val="75000"/>
              </a:sysClr>
            </a:solidFill>
            <a:ln>
              <a:noFill/>
            </a:ln>
            <a:effectLst/>
          </c:spPr>
          <c:invertIfNegative val="0"/>
          <c:cat>
            <c:multiLvlStrRef>
              <c:f>'Figure 1'!$V$3:$AG$4</c:f>
              <c:multiLvlStrCache>
                <c:ptCount val="12"/>
                <c:lvl>
                  <c:pt idx="0">
                    <c:v>26-Apr</c:v>
                  </c:pt>
                  <c:pt idx="1">
                    <c:v>31-May</c:v>
                  </c:pt>
                  <c:pt idx="2">
                    <c:v>28-Jun</c:v>
                  </c:pt>
                  <c:pt idx="3">
                    <c:v>26-Jul</c:v>
                  </c:pt>
                  <c:pt idx="4">
                    <c:v>23-Aug</c:v>
                  </c:pt>
                  <c:pt idx="5">
                    <c:v>06-Sep</c:v>
                  </c:pt>
                  <c:pt idx="6">
                    <c:v> </c:v>
                  </c:pt>
                  <c:pt idx="7">
                    <c:v>26-Apr</c:v>
                  </c:pt>
                  <c:pt idx="8">
                    <c:v>31-May</c:v>
                  </c:pt>
                  <c:pt idx="9">
                    <c:v>28-Jun</c:v>
                  </c:pt>
                  <c:pt idx="10">
                    <c:v>26-Jul</c:v>
                  </c:pt>
                  <c:pt idx="11">
                    <c:v>23-Aug</c:v>
                  </c:pt>
                </c:lvl>
                <c:lvl>
                  <c:pt idx="0">
                    <c:v>PUP</c:v>
                  </c:pt>
                  <c:pt idx="6">
                    <c:v> </c:v>
                  </c:pt>
                  <c:pt idx="7">
                    <c:v>TWSS</c:v>
                  </c:pt>
                </c:lvl>
              </c:multiLvlStrCache>
            </c:multiLvlStrRef>
          </c:cat>
          <c:val>
            <c:numRef>
              <c:f>'Figure 1'!$V$11:$AG$11</c:f>
              <c:numCache>
                <c:formatCode>General</c:formatCode>
                <c:ptCount val="12"/>
                <c:pt idx="0">
                  <c:v>281145</c:v>
                </c:pt>
                <c:pt idx="1">
                  <c:v>269764</c:v>
                </c:pt>
                <c:pt idx="2">
                  <c:v>227874</c:v>
                </c:pt>
                <c:pt idx="3">
                  <c:v>151894</c:v>
                </c:pt>
                <c:pt idx="4">
                  <c:v>123516</c:v>
                </c:pt>
                <c:pt idx="5">
                  <c:v>116256</c:v>
                </c:pt>
                <c:pt idx="7">
                  <c:v>96889</c:v>
                </c:pt>
                <c:pt idx="8">
                  <c:v>128217</c:v>
                </c:pt>
                <c:pt idx="9">
                  <c:v>103844</c:v>
                </c:pt>
                <c:pt idx="10">
                  <c:v>85247</c:v>
                </c:pt>
                <c:pt idx="11">
                  <c:v>73574</c:v>
                </c:pt>
              </c:numCache>
            </c:numRef>
          </c:val>
          <c:extLst>
            <c:ext xmlns:c16="http://schemas.microsoft.com/office/drawing/2014/chart" uri="{C3380CC4-5D6E-409C-BE32-E72D297353CC}">
              <c16:uniqueId val="{00000006-8D10-49C8-B4FC-09355BE404C6}"/>
            </c:ext>
          </c:extLst>
        </c:ser>
        <c:dLbls>
          <c:showLegendKey val="0"/>
          <c:showVal val="0"/>
          <c:showCatName val="0"/>
          <c:showSerName val="0"/>
          <c:showPercent val="0"/>
          <c:showBubbleSize val="0"/>
        </c:dLbls>
        <c:gapWidth val="35"/>
        <c:overlap val="100"/>
        <c:axId val="538659807"/>
        <c:axId val="545049695"/>
      </c:barChart>
      <c:catAx>
        <c:axId val="5386598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545049695"/>
        <c:crosses val="autoZero"/>
        <c:auto val="0"/>
        <c:lblAlgn val="ctr"/>
        <c:lblOffset val="100"/>
        <c:noMultiLvlLbl val="0"/>
      </c:catAx>
      <c:valAx>
        <c:axId val="5450496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538659807"/>
        <c:crosses val="autoZero"/>
        <c:crossBetween val="between"/>
        <c:dispUnits>
          <c:builtInUnit val="thousands"/>
        </c:dispUnits>
      </c:valAx>
      <c:spPr>
        <a:noFill/>
        <a:ln>
          <a:noFill/>
        </a:ln>
        <a:effectLst/>
      </c:spPr>
    </c:plotArea>
    <c:legend>
      <c:legendPos val="t"/>
      <c:layout>
        <c:manualLayout>
          <c:xMode val="edge"/>
          <c:yMode val="edge"/>
          <c:x val="0.31704068241469818"/>
          <c:y val="1.6397849462365593E-2"/>
          <c:w val="0.51591907261592296"/>
          <c:h val="0.4142410394265234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Source Sans Pro" panose="020B05030304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1'!$AI$6</c:f>
              <c:strCache>
                <c:ptCount val="1"/>
                <c:pt idx="0">
                  <c:v>Merchandise excl. organic chemicals, medicinal and pharma products</c:v>
                </c:pt>
              </c:strCache>
            </c:strRef>
          </c:tx>
          <c:spPr>
            <a:ln w="28575" cap="rnd">
              <a:solidFill>
                <a:schemeClr val="accent1"/>
              </a:solidFill>
              <a:round/>
            </a:ln>
            <a:effectLst/>
          </c:spPr>
          <c:marker>
            <c:symbol val="none"/>
          </c:marker>
          <c:dLbls>
            <c:dLbl>
              <c:idx val="9"/>
              <c:layout>
                <c:manualLayout>
                  <c:x val="-0.22300393700787402"/>
                  <c:y val="-4.5519489247311827E-2"/>
                </c:manualLayout>
              </c:layout>
              <c:tx>
                <c:rich>
                  <a:bodyPr/>
                  <a:lstStyle/>
                  <a:p>
                    <a:r>
                      <a:rPr lang="en-US">
                        <a:solidFill>
                          <a:schemeClr val="accent1"/>
                        </a:solidFill>
                      </a:rPr>
                      <a:t>Merchandise excl. organic chemicals, medicinal and pharma products</a:t>
                    </a:r>
                    <a:endParaRPr lang="en-US"/>
                  </a:p>
                </c:rich>
              </c:tx>
              <c:dLblPos val="r"/>
              <c:showLegendKey val="0"/>
              <c:showVal val="0"/>
              <c:showCatName val="0"/>
              <c:showSerName val="1"/>
              <c:showPercent val="0"/>
              <c:showBubbleSize val="0"/>
              <c:extLst>
                <c:ext xmlns:c15="http://schemas.microsoft.com/office/drawing/2012/chart" uri="{CE6537A1-D6FC-4f65-9D91-7224C49458BB}">
                  <c15:layout>
                    <c:manualLayout>
                      <c:w val="0.5028097112860892"/>
                      <c:h val="0.3351106630824372"/>
                    </c:manualLayout>
                  </c15:layout>
                  <c15:showDataLabelsRange val="0"/>
                </c:ext>
                <c:ext xmlns:c16="http://schemas.microsoft.com/office/drawing/2014/chart" uri="{C3380CC4-5D6E-409C-BE32-E72D297353CC}">
                  <c16:uniqueId val="{00000000-AFFB-4247-967E-7A62815EC3F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1'!$AJ$4:$AU$5</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2018</c:v>
                  </c:pt>
                  <c:pt idx="4">
                    <c:v>2019</c:v>
                  </c:pt>
                  <c:pt idx="8">
                    <c:v>2020</c:v>
                  </c:pt>
                </c:lvl>
              </c:multiLvlStrCache>
            </c:multiLvlStrRef>
          </c:cat>
          <c:val>
            <c:numRef>
              <c:f>'Figure 1'!$AJ$6:$AU$6</c:f>
              <c:numCache>
                <c:formatCode>General</c:formatCode>
                <c:ptCount val="12"/>
                <c:pt idx="0">
                  <c:v>-13.430496263937098</c:v>
                </c:pt>
                <c:pt idx="1">
                  <c:v>3.3691313281406066</c:v>
                </c:pt>
                <c:pt idx="2">
                  <c:v>-1.1020154606759758</c:v>
                </c:pt>
                <c:pt idx="3">
                  <c:v>14.563611848185376</c:v>
                </c:pt>
                <c:pt idx="4">
                  <c:v>10.608663920602623</c:v>
                </c:pt>
                <c:pt idx="5">
                  <c:v>6.2177768270953448</c:v>
                </c:pt>
                <c:pt idx="6">
                  <c:v>11.01790761146988</c:v>
                </c:pt>
                <c:pt idx="7">
                  <c:v>3.5453121344628524</c:v>
                </c:pt>
                <c:pt idx="8">
                  <c:v>5.0712012193416367</c:v>
                </c:pt>
                <c:pt idx="9">
                  <c:v>-20.353786566295373</c:v>
                </c:pt>
              </c:numCache>
            </c:numRef>
          </c:val>
          <c:smooth val="0"/>
          <c:extLst>
            <c:ext xmlns:c16="http://schemas.microsoft.com/office/drawing/2014/chart" uri="{C3380CC4-5D6E-409C-BE32-E72D297353CC}">
              <c16:uniqueId val="{00000001-AFFB-4247-967E-7A62815EC3FD}"/>
            </c:ext>
          </c:extLst>
        </c:ser>
        <c:ser>
          <c:idx val="1"/>
          <c:order val="1"/>
          <c:tx>
            <c:strRef>
              <c:f>'Figure 1'!$AI$7</c:f>
              <c:strCache>
                <c:ptCount val="1"/>
                <c:pt idx="0">
                  <c:v>Agri-food and beverages</c:v>
                </c:pt>
              </c:strCache>
            </c:strRef>
          </c:tx>
          <c:spPr>
            <a:ln w="28575" cap="rnd">
              <a:solidFill>
                <a:schemeClr val="accent3">
                  <a:lumMod val="50000"/>
                  <a:lumOff val="50000"/>
                </a:schemeClr>
              </a:solidFill>
              <a:round/>
            </a:ln>
            <a:effectLst/>
          </c:spPr>
          <c:marker>
            <c:symbol val="none"/>
          </c:marker>
          <c:dLbls>
            <c:dLbl>
              <c:idx val="7"/>
              <c:layout>
                <c:manualLayout>
                  <c:x val="5.5555555555555455E-2"/>
                  <c:y val="0.13655913978494619"/>
                </c:manualLayout>
              </c:layout>
              <c:tx>
                <c:rich>
                  <a:bodyPr/>
                  <a:lstStyle/>
                  <a:p>
                    <a:r>
                      <a:rPr lang="en-US">
                        <a:solidFill>
                          <a:schemeClr val="accent3">
                            <a:lumMod val="50000"/>
                            <a:lumOff val="50000"/>
                          </a:schemeClr>
                        </a:solidFill>
                      </a:rPr>
                      <a:t>Agri-food and beverages</a:t>
                    </a:r>
                    <a:endParaRPr lang="en-US"/>
                  </a:p>
                </c:rich>
              </c:tx>
              <c:showLegendKey val="0"/>
              <c:showVal val="0"/>
              <c:showCatName val="0"/>
              <c:showSerName val="1"/>
              <c:showPercent val="0"/>
              <c:showBubbleSize val="0"/>
              <c:extLst>
                <c:ext xmlns:c15="http://schemas.microsoft.com/office/drawing/2012/chart" uri="{CE6537A1-D6FC-4f65-9D91-7224C49458BB}">
                  <c15:layout>
                    <c:manualLayout>
                      <c:w val="0.25244444444444447"/>
                      <c:h val="0.32959139784946234"/>
                    </c:manualLayout>
                  </c15:layout>
                  <c15:showDataLabelsRange val="0"/>
                </c:ext>
                <c:ext xmlns:c16="http://schemas.microsoft.com/office/drawing/2014/chart" uri="{C3380CC4-5D6E-409C-BE32-E72D297353CC}">
                  <c16:uniqueId val="{00000002-AFFB-4247-967E-7A62815EC3F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1'!$AJ$4:$AU$5</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2018</c:v>
                  </c:pt>
                  <c:pt idx="4">
                    <c:v>2019</c:v>
                  </c:pt>
                  <c:pt idx="8">
                    <c:v>2020</c:v>
                  </c:pt>
                </c:lvl>
              </c:multiLvlStrCache>
            </c:multiLvlStrRef>
          </c:cat>
          <c:val>
            <c:numRef>
              <c:f>'Figure 1'!$AJ$7:$AU$7</c:f>
              <c:numCache>
                <c:formatCode>General</c:formatCode>
                <c:ptCount val="12"/>
                <c:pt idx="0">
                  <c:v>0.58686938975323066</c:v>
                </c:pt>
                <c:pt idx="1">
                  <c:v>-1.6485993374915964</c:v>
                </c:pt>
                <c:pt idx="2">
                  <c:v>-3.9972209416070936</c:v>
                </c:pt>
                <c:pt idx="3">
                  <c:v>1.3366884443062332</c:v>
                </c:pt>
                <c:pt idx="4">
                  <c:v>6.2373494251831252</c:v>
                </c:pt>
                <c:pt idx="5">
                  <c:v>4.53056313265634</c:v>
                </c:pt>
                <c:pt idx="6">
                  <c:v>8.9633446597045641</c:v>
                </c:pt>
                <c:pt idx="7">
                  <c:v>5.9580954912250128</c:v>
                </c:pt>
                <c:pt idx="8">
                  <c:v>0.7053790814760319</c:v>
                </c:pt>
                <c:pt idx="9">
                  <c:v>-4.8172461352293361</c:v>
                </c:pt>
              </c:numCache>
            </c:numRef>
          </c:val>
          <c:smooth val="0"/>
          <c:extLst>
            <c:ext xmlns:c16="http://schemas.microsoft.com/office/drawing/2014/chart" uri="{C3380CC4-5D6E-409C-BE32-E72D297353CC}">
              <c16:uniqueId val="{00000003-AFFB-4247-967E-7A62815EC3FD}"/>
            </c:ext>
          </c:extLst>
        </c:ser>
        <c:ser>
          <c:idx val="2"/>
          <c:order val="2"/>
          <c:tx>
            <c:strRef>
              <c:f>'Figure 1'!$AI$8</c:f>
              <c:strCache>
                <c:ptCount val="1"/>
                <c:pt idx="0">
                  <c:v>Services excl ICT</c:v>
                </c:pt>
              </c:strCache>
            </c:strRef>
          </c:tx>
          <c:spPr>
            <a:ln w="28575" cap="rnd">
              <a:solidFill>
                <a:schemeClr val="accent3"/>
              </a:solidFill>
              <a:round/>
            </a:ln>
            <a:effectLst/>
          </c:spPr>
          <c:marker>
            <c:symbol val="none"/>
          </c:marker>
          <c:dLbls>
            <c:dLbl>
              <c:idx val="1"/>
              <c:layout>
                <c:manualLayout>
                  <c:x val="0.46666622922134732"/>
                  <c:y val="0.33014578356988245"/>
                </c:manualLayout>
              </c:layout>
              <c:tx>
                <c:rich>
                  <a:bodyPr/>
                  <a:lstStyle/>
                  <a:p>
                    <a:r>
                      <a:rPr lang="en-US">
                        <a:solidFill>
                          <a:schemeClr val="accent3"/>
                        </a:solidFill>
                      </a:rPr>
                      <a:t>Services excl ICT</a:t>
                    </a:r>
                    <a:endParaRPr lang="en-US"/>
                  </a:p>
                </c:rich>
              </c:tx>
              <c:showLegendKey val="0"/>
              <c:showVal val="0"/>
              <c:showCatName val="0"/>
              <c:showSerName val="1"/>
              <c:showPercent val="0"/>
              <c:showBubbleSize val="0"/>
              <c:extLst>
                <c:ext xmlns:c15="http://schemas.microsoft.com/office/drawing/2012/chart" uri="{CE6537A1-D6FC-4f65-9D91-7224C49458BB}">
                  <c15:layout>
                    <c:manualLayout>
                      <c:w val="0.25383333333333336"/>
                      <c:h val="0.20458279368465396"/>
                    </c:manualLayout>
                  </c15:layout>
                  <c15:showDataLabelsRange val="0"/>
                </c:ext>
                <c:ext xmlns:c16="http://schemas.microsoft.com/office/drawing/2014/chart" uri="{C3380CC4-5D6E-409C-BE32-E72D297353CC}">
                  <c16:uniqueId val="{00000004-AFFB-4247-967E-7A62815EC3F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1'!$AJ$4:$AU$5</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2018</c:v>
                  </c:pt>
                  <c:pt idx="4">
                    <c:v>2019</c:v>
                  </c:pt>
                  <c:pt idx="8">
                    <c:v>2020</c:v>
                  </c:pt>
                </c:lvl>
              </c:multiLvlStrCache>
            </c:multiLvlStrRef>
          </c:cat>
          <c:val>
            <c:numRef>
              <c:f>'Figure 1'!$AJ$8:$AU$8</c:f>
              <c:numCache>
                <c:formatCode>General</c:formatCode>
                <c:ptCount val="12"/>
                <c:pt idx="0">
                  <c:v>2.6298109223533928</c:v>
                </c:pt>
                <c:pt idx="1">
                  <c:v>5.2413489089706777</c:v>
                </c:pt>
                <c:pt idx="2">
                  <c:v>5.3147205987470025</c:v>
                </c:pt>
                <c:pt idx="3">
                  <c:v>-5.1919077330308205</c:v>
                </c:pt>
                <c:pt idx="4">
                  <c:v>3.7828485925371691</c:v>
                </c:pt>
                <c:pt idx="5">
                  <c:v>9.0642540001675478</c:v>
                </c:pt>
                <c:pt idx="6">
                  <c:v>8.9551642911326788</c:v>
                </c:pt>
                <c:pt idx="7">
                  <c:v>14.661774090619017</c:v>
                </c:pt>
                <c:pt idx="8">
                  <c:v>0.3424194638432132</c:v>
                </c:pt>
                <c:pt idx="9">
                  <c:v>-16.356863046316917</c:v>
                </c:pt>
              </c:numCache>
            </c:numRef>
          </c:val>
          <c:smooth val="0"/>
          <c:extLst>
            <c:ext xmlns:c16="http://schemas.microsoft.com/office/drawing/2014/chart" uri="{C3380CC4-5D6E-409C-BE32-E72D297353CC}">
              <c16:uniqueId val="{00000005-AFFB-4247-967E-7A62815EC3FD}"/>
            </c:ext>
          </c:extLst>
        </c:ser>
        <c:dLbls>
          <c:showLegendKey val="0"/>
          <c:showVal val="0"/>
          <c:showCatName val="0"/>
          <c:showSerName val="0"/>
          <c:showPercent val="0"/>
          <c:showBubbleSize val="0"/>
        </c:dLbls>
        <c:smooth val="0"/>
        <c:axId val="1714172687"/>
        <c:axId val="1692279023"/>
      </c:lineChart>
      <c:catAx>
        <c:axId val="17141726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692279023"/>
        <c:crosses val="autoZero"/>
        <c:auto val="1"/>
        <c:lblAlgn val="ctr"/>
        <c:lblOffset val="100"/>
        <c:noMultiLvlLbl val="0"/>
      </c:catAx>
      <c:valAx>
        <c:axId val="16922790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714172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4265091863517"/>
          <c:y val="3.2185767615701424E-2"/>
          <c:w val="0.8515918635170604"/>
          <c:h val="0.76333630606931102"/>
        </c:manualLayout>
      </c:layout>
      <c:lineChart>
        <c:grouping val="standard"/>
        <c:varyColors val="0"/>
        <c:ser>
          <c:idx val="0"/>
          <c:order val="0"/>
          <c:tx>
            <c:strRef>
              <c:f>'Figure 1'!$AI$9</c:f>
              <c:strCache>
                <c:ptCount val="1"/>
                <c:pt idx="0">
                  <c:v>Traditional</c:v>
                </c:pt>
              </c:strCache>
            </c:strRef>
          </c:tx>
          <c:spPr>
            <a:ln w="28575" cap="rnd">
              <a:solidFill>
                <a:schemeClr val="accent4"/>
              </a:solidFill>
              <a:round/>
            </a:ln>
            <a:effectLst/>
          </c:spPr>
          <c:marker>
            <c:symbol val="none"/>
          </c:marker>
          <c:dLbls>
            <c:dLbl>
              <c:idx val="4"/>
              <c:layout>
                <c:manualLayout>
                  <c:x val="-1.1110892388451444E-2"/>
                  <c:y val="0.46088732078853045"/>
                </c:manualLayout>
              </c:layout>
              <c:tx>
                <c:rich>
                  <a:bodyPr/>
                  <a:lstStyle/>
                  <a:p>
                    <a:r>
                      <a:rPr lang="en-US">
                        <a:solidFill>
                          <a:schemeClr val="accent4"/>
                        </a:solidFill>
                      </a:rPr>
                      <a:t>Traditional</a:t>
                    </a:r>
                    <a:endParaRPr lang="en-US"/>
                  </a:p>
                </c:rich>
              </c:tx>
              <c:showLegendKey val="0"/>
              <c:showVal val="0"/>
              <c:showCatName val="0"/>
              <c:showSerName val="1"/>
              <c:showPercent val="0"/>
              <c:showBubbleSize val="0"/>
              <c:extLst>
                <c:ext xmlns:c15="http://schemas.microsoft.com/office/drawing/2012/chart" uri="{CE6537A1-D6FC-4f65-9D91-7224C49458BB}">
                  <c15:layout>
                    <c:manualLayout>
                      <c:w val="0.31572222222222218"/>
                      <c:h val="0.14577688172043007"/>
                    </c:manualLayout>
                  </c15:layout>
                  <c15:showDataLabelsRange val="0"/>
                </c:ext>
                <c:ext xmlns:c16="http://schemas.microsoft.com/office/drawing/2014/chart" uri="{C3380CC4-5D6E-409C-BE32-E72D297353CC}">
                  <c16:uniqueId val="{00000000-BE3F-46C5-BC07-0393E2C484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1'!$AJ$4:$AU$5</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2018</c:v>
                  </c:pt>
                  <c:pt idx="4">
                    <c:v>2019</c:v>
                  </c:pt>
                  <c:pt idx="8">
                    <c:v>2020</c:v>
                  </c:pt>
                </c:lvl>
              </c:multiLvlStrCache>
            </c:multiLvlStrRef>
          </c:cat>
          <c:val>
            <c:numRef>
              <c:f>'Figure 1'!$AJ$9:$AU$9</c:f>
              <c:numCache>
                <c:formatCode>General</c:formatCode>
                <c:ptCount val="12"/>
                <c:pt idx="0">
                  <c:v>-10.044843049327357</c:v>
                </c:pt>
                <c:pt idx="1">
                  <c:v>2.8355387523629538</c:v>
                </c:pt>
                <c:pt idx="2">
                  <c:v>6.7393458870168343</c:v>
                </c:pt>
                <c:pt idx="3">
                  <c:v>7.2834645669291431</c:v>
                </c:pt>
                <c:pt idx="4">
                  <c:v>9.0727816550349125</c:v>
                </c:pt>
                <c:pt idx="5">
                  <c:v>5.3308823529411686</c:v>
                </c:pt>
                <c:pt idx="6">
                  <c:v>3.7140204271123523</c:v>
                </c:pt>
                <c:pt idx="7">
                  <c:v>0.73394495412844041</c:v>
                </c:pt>
                <c:pt idx="8">
                  <c:v>2.5594149908592323</c:v>
                </c:pt>
                <c:pt idx="9">
                  <c:v>-21.465968586387429</c:v>
                </c:pt>
              </c:numCache>
            </c:numRef>
          </c:val>
          <c:smooth val="0"/>
          <c:extLst>
            <c:ext xmlns:c16="http://schemas.microsoft.com/office/drawing/2014/chart" uri="{C3380CC4-5D6E-409C-BE32-E72D297353CC}">
              <c16:uniqueId val="{00000001-BE3F-46C5-BC07-0393E2C484DB}"/>
            </c:ext>
          </c:extLst>
        </c:ser>
        <c:ser>
          <c:idx val="1"/>
          <c:order val="1"/>
          <c:tx>
            <c:strRef>
              <c:f>'Figure 1'!$AI$10</c:f>
              <c:strCache>
                <c:ptCount val="1"/>
                <c:pt idx="0">
                  <c:v>Modern</c:v>
                </c:pt>
              </c:strCache>
            </c:strRef>
          </c:tx>
          <c:spPr>
            <a:ln w="28575" cap="rnd">
              <a:solidFill>
                <a:schemeClr val="accent5">
                  <a:lumMod val="75000"/>
                </a:schemeClr>
              </a:solidFill>
              <a:round/>
            </a:ln>
            <a:effectLst/>
          </c:spPr>
          <c:marker>
            <c:symbol val="none"/>
          </c:marker>
          <c:dLbls>
            <c:dLbl>
              <c:idx val="3"/>
              <c:layout>
                <c:manualLayout>
                  <c:x val="0.26111111111111113"/>
                  <c:y val="-0.44951487637750459"/>
                </c:manualLayout>
              </c:layout>
              <c:tx>
                <c:rich>
                  <a:bodyPr/>
                  <a:lstStyle/>
                  <a:p>
                    <a:r>
                      <a:rPr lang="en-US">
                        <a:solidFill>
                          <a:schemeClr val="accent5">
                            <a:lumMod val="75000"/>
                          </a:schemeClr>
                        </a:solidFill>
                      </a:rPr>
                      <a:t>Modern</a:t>
                    </a:r>
                    <a:endParaRPr lang="en-US"/>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3F-46C5-BC07-0393E2C484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1'!$AJ$4:$AU$5</c:f>
              <c:multiLvlStrCache>
                <c:ptCount val="12"/>
                <c:lvl>
                  <c:pt idx="0">
                    <c:v>Q1</c:v>
                  </c:pt>
                  <c:pt idx="1">
                    <c:v>Q2</c:v>
                  </c:pt>
                  <c:pt idx="2">
                    <c:v>Q3</c:v>
                  </c:pt>
                  <c:pt idx="3">
                    <c:v>Q4</c:v>
                  </c:pt>
                  <c:pt idx="4">
                    <c:v>Q1</c:v>
                  </c:pt>
                  <c:pt idx="5">
                    <c:v>Q2</c:v>
                  </c:pt>
                  <c:pt idx="6">
                    <c:v>Q3</c:v>
                  </c:pt>
                  <c:pt idx="7">
                    <c:v>Q4</c:v>
                  </c:pt>
                  <c:pt idx="8">
                    <c:v>Q1</c:v>
                  </c:pt>
                  <c:pt idx="9">
                    <c:v>Q2</c:v>
                  </c:pt>
                  <c:pt idx="10">
                    <c:v>Q3</c:v>
                  </c:pt>
                  <c:pt idx="11">
                    <c:v>Q4</c:v>
                  </c:pt>
                </c:lvl>
                <c:lvl>
                  <c:pt idx="0">
                    <c:v>2018</c:v>
                  </c:pt>
                  <c:pt idx="4">
                    <c:v>2019</c:v>
                  </c:pt>
                  <c:pt idx="8">
                    <c:v>2020</c:v>
                  </c:pt>
                </c:lvl>
              </c:multiLvlStrCache>
            </c:multiLvlStrRef>
          </c:cat>
          <c:val>
            <c:numRef>
              <c:f>'Figure 1'!$AJ$10:$AU$10</c:f>
              <c:numCache>
                <c:formatCode>General</c:formatCode>
                <c:ptCount val="12"/>
                <c:pt idx="0">
                  <c:v>-6.8627450980392135</c:v>
                </c:pt>
                <c:pt idx="1">
                  <c:v>-0.97323600973235891</c:v>
                </c:pt>
                <c:pt idx="2">
                  <c:v>-1.2565445026178068</c:v>
                </c:pt>
                <c:pt idx="3">
                  <c:v>-14.926590538336049</c:v>
                </c:pt>
                <c:pt idx="4">
                  <c:v>-1.520467836257311</c:v>
                </c:pt>
                <c:pt idx="5">
                  <c:v>-1.3513513513513598</c:v>
                </c:pt>
                <c:pt idx="6">
                  <c:v>5.090137857900312</c:v>
                </c:pt>
                <c:pt idx="7">
                  <c:v>5.8485139022051769</c:v>
                </c:pt>
                <c:pt idx="8">
                  <c:v>8.3135391923990554</c:v>
                </c:pt>
                <c:pt idx="9">
                  <c:v>6.2266500622665033</c:v>
                </c:pt>
              </c:numCache>
            </c:numRef>
          </c:val>
          <c:smooth val="0"/>
          <c:extLst>
            <c:ext xmlns:c16="http://schemas.microsoft.com/office/drawing/2014/chart" uri="{C3380CC4-5D6E-409C-BE32-E72D297353CC}">
              <c16:uniqueId val="{00000003-BE3F-46C5-BC07-0393E2C484DB}"/>
            </c:ext>
          </c:extLst>
        </c:ser>
        <c:dLbls>
          <c:showLegendKey val="0"/>
          <c:showVal val="0"/>
          <c:showCatName val="0"/>
          <c:showSerName val="0"/>
          <c:showPercent val="0"/>
          <c:showBubbleSize val="0"/>
        </c:dLbls>
        <c:smooth val="0"/>
        <c:axId val="1135657999"/>
        <c:axId val="1400269455"/>
      </c:lineChart>
      <c:catAx>
        <c:axId val="11356579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400269455"/>
        <c:crosses val="autoZero"/>
        <c:auto val="1"/>
        <c:lblAlgn val="ctr"/>
        <c:lblOffset val="100"/>
        <c:noMultiLvlLbl val="0"/>
      </c:catAx>
      <c:valAx>
        <c:axId val="1400269455"/>
        <c:scaling>
          <c:orientation val="minMax"/>
          <c:max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135657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8374555283703E-2"/>
          <c:y val="4.0322580645161289E-2"/>
          <c:w val="0.91443199179478429"/>
          <c:h val="0.75339328803657601"/>
        </c:manualLayout>
      </c:layout>
      <c:areaChart>
        <c:grouping val="stacked"/>
        <c:varyColors val="0"/>
        <c:ser>
          <c:idx val="1"/>
          <c:order val="0"/>
          <c:tx>
            <c:strRef>
              <c:f>'Figure 2'!$M$3</c:f>
              <c:strCache>
                <c:ptCount val="1"/>
                <c:pt idx="0">
                  <c:v>Mild</c:v>
                </c:pt>
              </c:strCache>
            </c:strRef>
          </c:tx>
          <c:spPr>
            <a:noFill/>
            <a:ln>
              <a:noFill/>
            </a:ln>
            <a:effectLst/>
          </c:spPr>
          <c:cat>
            <c:multiLvlStrRef>
              <c:f>'Figure 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2'!$N$3:$AO$3</c:f>
              <c:numCache>
                <c:formatCode>0</c:formatCode>
                <c:ptCount val="28"/>
                <c:pt idx="0">
                  <c:v>98.250968811645549</c:v>
                </c:pt>
                <c:pt idx="1">
                  <c:v>99.027471852794122</c:v>
                </c:pt>
                <c:pt idx="2">
                  <c:v>99.779006213957459</c:v>
                </c:pt>
                <c:pt idx="3">
                  <c:v>100</c:v>
                </c:pt>
                <c:pt idx="4">
                  <c:v>97.49169884411782</c:v>
                </c:pt>
                <c:pt idx="5">
                  <c:v>79.997954814935497</c:v>
                </c:pt>
                <c:pt idx="6">
                  <c:v>93.849587194543332</c:v>
                </c:pt>
                <c:pt idx="7">
                  <c:v>96.965424326478669</c:v>
                </c:pt>
                <c:pt idx="8">
                  <c:v>97.935331939727348</c:v>
                </c:pt>
                <c:pt idx="9">
                  <c:v>99.358871321735265</c:v>
                </c:pt>
                <c:pt idx="10">
                  <c:v>100.85045877817285</c:v>
                </c:pt>
                <c:pt idx="11">
                  <c:v>101.56812015264173</c:v>
                </c:pt>
                <c:pt idx="12">
                  <c:v>104.43553499790366</c:v>
                </c:pt>
                <c:pt idx="13">
                  <c:v>105.61693987243066</c:v>
                </c:pt>
                <c:pt idx="14">
                  <c:v>106.82755021792309</c:v>
                </c:pt>
                <c:pt idx="15">
                  <c:v>107.78928852105255</c:v>
                </c:pt>
                <c:pt idx="16">
                  <c:v>109.63873218627543</c:v>
                </c:pt>
                <c:pt idx="17">
                  <c:v>110.68925049560156</c:v>
                </c:pt>
                <c:pt idx="18">
                  <c:v>111.86213900177945</c:v>
                </c:pt>
                <c:pt idx="19">
                  <c:v>112.62566270569893</c:v>
                </c:pt>
                <c:pt idx="20">
                  <c:v>113.53850744835347</c:v>
                </c:pt>
                <c:pt idx="21">
                  <c:v>114.62639198066826</c:v>
                </c:pt>
                <c:pt idx="22">
                  <c:v>115.84099933465077</c:v>
                </c:pt>
                <c:pt idx="23">
                  <c:v>116.63168105830636</c:v>
                </c:pt>
                <c:pt idx="24">
                  <c:v>117.61331766033375</c:v>
                </c:pt>
                <c:pt idx="25">
                  <c:v>118.7402455366325</c:v>
                </c:pt>
                <c:pt idx="26">
                  <c:v>119.99844421976653</c:v>
                </c:pt>
                <c:pt idx="27">
                  <c:v>120.81750290586761</c:v>
                </c:pt>
              </c:numCache>
            </c:numRef>
          </c:val>
          <c:extLst>
            <c:ext xmlns:c16="http://schemas.microsoft.com/office/drawing/2014/chart" uri="{C3380CC4-5D6E-409C-BE32-E72D297353CC}">
              <c16:uniqueId val="{00000000-8453-4483-962E-84F7D6C27BAD}"/>
            </c:ext>
          </c:extLst>
        </c:ser>
        <c:ser>
          <c:idx val="2"/>
          <c:order val="1"/>
          <c:tx>
            <c:strRef>
              <c:f>'Figure 2'!$M$4</c:f>
              <c:strCache>
                <c:ptCount val="1"/>
                <c:pt idx="0">
                  <c:v>Range</c:v>
                </c:pt>
              </c:strCache>
            </c:strRef>
          </c:tx>
          <c:spPr>
            <a:solidFill>
              <a:schemeClr val="accent3">
                <a:lumMod val="25000"/>
                <a:lumOff val="75000"/>
              </a:schemeClr>
            </a:solidFill>
            <a:ln>
              <a:noFill/>
            </a:ln>
            <a:effectLst/>
          </c:spPr>
          <c:cat>
            <c:multiLvlStrRef>
              <c:f>'Figure 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2'!$N$4:$AO$4</c:f>
              <c:numCache>
                <c:formatCode>0</c:formatCode>
                <c:ptCount val="28"/>
                <c:pt idx="0">
                  <c:v>0</c:v>
                </c:pt>
                <c:pt idx="1">
                  <c:v>0</c:v>
                </c:pt>
                <c:pt idx="2">
                  <c:v>0</c:v>
                </c:pt>
                <c:pt idx="3">
                  <c:v>0</c:v>
                </c:pt>
                <c:pt idx="4">
                  <c:v>-0.40971778030164785</c:v>
                </c:pt>
                <c:pt idx="5">
                  <c:v>-8.006663236773008</c:v>
                </c:pt>
                <c:pt idx="6">
                  <c:v>-12.032085694732302</c:v>
                </c:pt>
                <c:pt idx="7">
                  <c:v>-7.7370668067618311</c:v>
                </c:pt>
                <c:pt idx="8">
                  <c:v>-8.0409774978701023</c:v>
                </c:pt>
                <c:pt idx="9">
                  <c:v>-7.2644097049874574</c:v>
                </c:pt>
                <c:pt idx="10">
                  <c:v>-7.0816961778401435</c:v>
                </c:pt>
                <c:pt idx="11">
                  <c:v>-6.7520122467302883</c:v>
                </c:pt>
                <c:pt idx="12">
                  <c:v>-6.699317752264065</c:v>
                </c:pt>
                <c:pt idx="13">
                  <c:v>-6.1041273237237732</c:v>
                </c:pt>
                <c:pt idx="14">
                  <c:v>-6.433271500165759</c:v>
                </c:pt>
                <c:pt idx="15">
                  <c:v>-6.509302789680433</c:v>
                </c:pt>
                <c:pt idx="16">
                  <c:v>-6.3258956172414287</c:v>
                </c:pt>
                <c:pt idx="17">
                  <c:v>-5.939808168743383</c:v>
                </c:pt>
                <c:pt idx="18">
                  <c:v>-6.4248404200638163</c:v>
                </c:pt>
                <c:pt idx="19">
                  <c:v>-6.5741032226120524</c:v>
                </c:pt>
                <c:pt idx="20">
                  <c:v>-6.5528971007324657</c:v>
                </c:pt>
                <c:pt idx="21">
                  <c:v>-6.1531045066233077</c:v>
                </c:pt>
                <c:pt idx="22">
                  <c:v>-6.6554022996522804</c:v>
                </c:pt>
                <c:pt idx="23">
                  <c:v>-6.8099861323940729</c:v>
                </c:pt>
                <c:pt idx="24">
                  <c:v>-6.7936649521230095</c:v>
                </c:pt>
                <c:pt idx="25">
                  <c:v>-6.3796018301317332</c:v>
                </c:pt>
                <c:pt idx="26">
                  <c:v>-6.899963920950924</c:v>
                </c:pt>
                <c:pt idx="27">
                  <c:v>-7.0601288817141494</c:v>
                </c:pt>
              </c:numCache>
            </c:numRef>
          </c:val>
          <c:extLst>
            <c:ext xmlns:c16="http://schemas.microsoft.com/office/drawing/2014/chart" uri="{C3380CC4-5D6E-409C-BE32-E72D297353CC}">
              <c16:uniqueId val="{00000001-8453-4483-962E-84F7D6C27BAD}"/>
            </c:ext>
          </c:extLst>
        </c:ser>
        <c:dLbls>
          <c:showLegendKey val="0"/>
          <c:showVal val="0"/>
          <c:showCatName val="0"/>
          <c:showSerName val="0"/>
          <c:showPercent val="0"/>
          <c:showBubbleSize val="0"/>
        </c:dLbls>
        <c:axId val="1087125888"/>
        <c:axId val="1087127856"/>
      </c:areaChart>
      <c:lineChart>
        <c:grouping val="standard"/>
        <c:varyColors val="0"/>
        <c:ser>
          <c:idx val="4"/>
          <c:order val="2"/>
          <c:tx>
            <c:strRef>
              <c:f>'Figure 2'!$M$5</c:f>
              <c:strCache>
                <c:ptCount val="1"/>
                <c:pt idx="0">
                  <c:v>Outturns/nowcast</c:v>
                </c:pt>
              </c:strCache>
            </c:strRef>
          </c:tx>
          <c:spPr>
            <a:ln w="12700" cap="rnd">
              <a:solidFill>
                <a:schemeClr val="bg2"/>
              </a:solidFill>
              <a:round/>
            </a:ln>
            <a:effectLst/>
          </c:spPr>
          <c:marker>
            <c:symbol val="circle"/>
            <c:size val="5"/>
            <c:spPr>
              <a:solidFill>
                <a:schemeClr val="accent5"/>
              </a:solidFill>
              <a:ln w="9525">
                <a:solidFill>
                  <a:schemeClr val="bg2"/>
                </a:solidFill>
              </a:ln>
              <a:effectLst/>
            </c:spPr>
          </c:marker>
          <c:dPt>
            <c:idx val="6"/>
            <c:marker>
              <c:symbol val="circle"/>
              <c:size val="5"/>
              <c:spPr>
                <a:solidFill>
                  <a:schemeClr val="bg1"/>
                </a:solidFill>
                <a:ln w="9525">
                  <a:solidFill>
                    <a:schemeClr val="bg2"/>
                  </a:solidFill>
                </a:ln>
                <a:effectLst/>
              </c:spPr>
            </c:marker>
            <c:bubble3D val="0"/>
            <c:extLst>
              <c:ext xmlns:c16="http://schemas.microsoft.com/office/drawing/2014/chart" uri="{C3380CC4-5D6E-409C-BE32-E72D297353CC}">
                <c16:uniqueId val="{00000002-8453-4483-962E-84F7D6C27BAD}"/>
              </c:ext>
            </c:extLst>
          </c:dPt>
          <c:cat>
            <c:multiLvlStrRef>
              <c:f>#REF!</c:f>
            </c:multiLvlStrRef>
          </c:cat>
          <c:val>
            <c:numRef>
              <c:f>'Figure 2'!$N$5:$AO$5</c:f>
              <c:numCache>
                <c:formatCode>0</c:formatCode>
                <c:ptCount val="28"/>
                <c:pt idx="0">
                  <c:v>98.250968811645549</c:v>
                </c:pt>
                <c:pt idx="1">
                  <c:v>99.027471852794122</c:v>
                </c:pt>
                <c:pt idx="2">
                  <c:v>99.779006213957459</c:v>
                </c:pt>
                <c:pt idx="3">
                  <c:v>100</c:v>
                </c:pt>
                <c:pt idx="4">
                  <c:v>98.0305002976108</c:v>
                </c:pt>
                <c:pt idx="5">
                  <c:v>82.583242540616865</c:v>
                </c:pt>
                <c:pt idx="6">
                  <c:v>96.111129324278821</c:v>
                </c:pt>
              </c:numCache>
            </c:numRef>
          </c:val>
          <c:smooth val="0"/>
          <c:extLst>
            <c:ext xmlns:c16="http://schemas.microsoft.com/office/drawing/2014/chart" uri="{C3380CC4-5D6E-409C-BE32-E72D297353CC}">
              <c16:uniqueId val="{00000003-8453-4483-962E-84F7D6C27BAD}"/>
            </c:ext>
          </c:extLst>
        </c:ser>
        <c:dLbls>
          <c:showLegendKey val="0"/>
          <c:showVal val="0"/>
          <c:showCatName val="0"/>
          <c:showSerName val="0"/>
          <c:showPercent val="0"/>
          <c:showBubbleSize val="0"/>
        </c:dLbls>
        <c:marker val="1"/>
        <c:smooth val="0"/>
        <c:axId val="1087125888"/>
        <c:axId val="1087127856"/>
      </c:lineChart>
      <c:catAx>
        <c:axId val="108712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87127856"/>
        <c:crosses val="autoZero"/>
        <c:auto val="1"/>
        <c:lblAlgn val="ctr"/>
        <c:lblOffset val="100"/>
        <c:noMultiLvlLbl val="0"/>
      </c:catAx>
      <c:valAx>
        <c:axId val="1087127856"/>
        <c:scaling>
          <c:orientation val="minMax"/>
          <c:max val="120"/>
          <c:min val="7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087125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3'!$B$31</c:f>
              <c:strCache>
                <c:ptCount val="1"/>
                <c:pt idx="0">
                  <c:v>Outbreak</c:v>
                </c:pt>
              </c:strCache>
            </c:strRef>
          </c:tx>
          <c:spPr>
            <a:solidFill>
              <a:schemeClr val="accent3">
                <a:lumMod val="50000"/>
                <a:lumOff val="50000"/>
              </a:schemeClr>
            </a:solidFill>
            <a:ln>
              <a:noFill/>
            </a:ln>
            <a:effectLst/>
          </c:spPr>
          <c:cat>
            <c:strRef>
              <c:f>'Figure 3'!$C$28:$AD$28</c:f>
              <c:strCache>
                <c:ptCount val="28"/>
                <c:pt idx="0">
                  <c:v>Mar</c:v>
                </c:pt>
                <c:pt idx="5">
                  <c:v>Apr</c:v>
                </c:pt>
                <c:pt idx="9">
                  <c:v>May</c:v>
                </c:pt>
                <c:pt idx="14">
                  <c:v>Jun</c:v>
                </c:pt>
                <c:pt idx="18">
                  <c:v>Jul</c:v>
                </c:pt>
                <c:pt idx="23">
                  <c:v>Aug</c:v>
                </c:pt>
                <c:pt idx="27">
                  <c:v>Sep</c:v>
                </c:pt>
              </c:strCache>
            </c:strRef>
          </c:cat>
          <c:val>
            <c:numRef>
              <c:f>'Figure 3'!$C$31:$AD$31</c:f>
              <c:numCache>
                <c:formatCode>#,##0</c:formatCode>
                <c:ptCount val="28"/>
                <c:pt idx="1">
                  <c:v>94</c:v>
                </c:pt>
                <c:pt idx="2">
                  <c:v>325</c:v>
                </c:pt>
                <c:pt idx="3">
                  <c:v>866</c:v>
                </c:pt>
                <c:pt idx="4">
                  <c:v>1275</c:v>
                </c:pt>
                <c:pt idx="5">
                  <c:v>1681</c:v>
                </c:pt>
                <c:pt idx="6">
                  <c:v>1815</c:v>
                </c:pt>
                <c:pt idx="7">
                  <c:v>1718</c:v>
                </c:pt>
                <c:pt idx="8">
                  <c:v>2744</c:v>
                </c:pt>
                <c:pt idx="9">
                  <c:v>1129</c:v>
                </c:pt>
                <c:pt idx="10">
                  <c:v>620</c:v>
                </c:pt>
                <c:pt idx="11">
                  <c:v>441</c:v>
                </c:pt>
                <c:pt idx="12">
                  <c:v>323</c:v>
                </c:pt>
                <c:pt idx="13">
                  <c:v>213</c:v>
                </c:pt>
                <c:pt idx="14">
                  <c:v>68</c:v>
                </c:pt>
                <c:pt idx="15">
                  <c:v>65</c:v>
                </c:pt>
                <c:pt idx="16">
                  <c:v>43</c:v>
                </c:pt>
                <c:pt idx="17">
                  <c:v>45</c:v>
                </c:pt>
                <c:pt idx="18">
                  <c:v>51</c:v>
                </c:pt>
                <c:pt idx="19">
                  <c:v>75</c:v>
                </c:pt>
                <c:pt idx="20">
                  <c:v>43</c:v>
                </c:pt>
                <c:pt idx="21">
                  <c:v>96</c:v>
                </c:pt>
                <c:pt idx="22">
                  <c:v>213</c:v>
                </c:pt>
                <c:pt idx="23">
                  <c:v>517</c:v>
                </c:pt>
                <c:pt idx="24">
                  <c:v>374</c:v>
                </c:pt>
                <c:pt idx="25">
                  <c:v>460</c:v>
                </c:pt>
                <c:pt idx="26">
                  <c:v>407</c:v>
                </c:pt>
                <c:pt idx="27">
                  <c:v>240</c:v>
                </c:pt>
              </c:numCache>
            </c:numRef>
          </c:val>
          <c:extLst>
            <c:ext xmlns:c16="http://schemas.microsoft.com/office/drawing/2014/chart" uri="{C3380CC4-5D6E-409C-BE32-E72D297353CC}">
              <c16:uniqueId val="{00000000-C1C5-450C-B8E0-C9046D00BC5C}"/>
            </c:ext>
          </c:extLst>
        </c:ser>
        <c:ser>
          <c:idx val="1"/>
          <c:order val="1"/>
          <c:tx>
            <c:strRef>
              <c:f>'Figure 3'!$B$32</c:f>
              <c:strCache>
                <c:ptCount val="1"/>
                <c:pt idx="0">
                  <c:v>Not specified</c:v>
                </c:pt>
              </c:strCache>
            </c:strRef>
          </c:tx>
          <c:spPr>
            <a:solidFill>
              <a:schemeClr val="accent3">
                <a:lumMod val="25000"/>
                <a:lumOff val="75000"/>
              </a:schemeClr>
            </a:solidFill>
            <a:ln>
              <a:noFill/>
            </a:ln>
            <a:effectLst/>
          </c:spPr>
          <c:cat>
            <c:strRef>
              <c:f>'Figure 3'!$C$28:$AD$28</c:f>
              <c:strCache>
                <c:ptCount val="28"/>
                <c:pt idx="0">
                  <c:v>Mar</c:v>
                </c:pt>
                <c:pt idx="5">
                  <c:v>Apr</c:v>
                </c:pt>
                <c:pt idx="9">
                  <c:v>May</c:v>
                </c:pt>
                <c:pt idx="14">
                  <c:v>Jun</c:v>
                </c:pt>
                <c:pt idx="18">
                  <c:v>Jul</c:v>
                </c:pt>
                <c:pt idx="23">
                  <c:v>Aug</c:v>
                </c:pt>
                <c:pt idx="27">
                  <c:v>Sep</c:v>
                </c:pt>
              </c:strCache>
            </c:strRef>
          </c:cat>
          <c:val>
            <c:numRef>
              <c:f>'Figure 3'!$C$32:$AD$32</c:f>
              <c:numCache>
                <c:formatCode>#,##0</c:formatCode>
                <c:ptCount val="28"/>
                <c:pt idx="1">
                  <c:v>96</c:v>
                </c:pt>
                <c:pt idx="2">
                  <c:v>619</c:v>
                </c:pt>
                <c:pt idx="3">
                  <c:v>2103</c:v>
                </c:pt>
                <c:pt idx="4">
                  <c:v>2153</c:v>
                </c:pt>
                <c:pt idx="5">
                  <c:v>1756</c:v>
                </c:pt>
                <c:pt idx="6">
                  <c:v>1460</c:v>
                </c:pt>
                <c:pt idx="7">
                  <c:v>1075</c:v>
                </c:pt>
                <c:pt idx="8">
                  <c:v>834</c:v>
                </c:pt>
                <c:pt idx="9">
                  <c:v>731</c:v>
                </c:pt>
                <c:pt idx="10">
                  <c:v>414</c:v>
                </c:pt>
                <c:pt idx="11">
                  <c:v>244</c:v>
                </c:pt>
                <c:pt idx="12">
                  <c:v>166</c:v>
                </c:pt>
                <c:pt idx="13">
                  <c:v>119</c:v>
                </c:pt>
                <c:pt idx="14">
                  <c:v>50</c:v>
                </c:pt>
                <c:pt idx="15">
                  <c:v>43</c:v>
                </c:pt>
                <c:pt idx="16">
                  <c:v>30</c:v>
                </c:pt>
                <c:pt idx="17">
                  <c:v>28</c:v>
                </c:pt>
                <c:pt idx="18">
                  <c:v>40</c:v>
                </c:pt>
                <c:pt idx="19">
                  <c:v>71</c:v>
                </c:pt>
                <c:pt idx="20">
                  <c:v>79</c:v>
                </c:pt>
                <c:pt idx="21">
                  <c:v>63</c:v>
                </c:pt>
                <c:pt idx="22">
                  <c:v>78</c:v>
                </c:pt>
                <c:pt idx="23">
                  <c:v>104</c:v>
                </c:pt>
                <c:pt idx="24">
                  <c:v>264</c:v>
                </c:pt>
                <c:pt idx="25">
                  <c:v>302</c:v>
                </c:pt>
                <c:pt idx="26">
                  <c:v>338</c:v>
                </c:pt>
                <c:pt idx="27">
                  <c:v>537</c:v>
                </c:pt>
              </c:numCache>
            </c:numRef>
          </c:val>
          <c:extLst>
            <c:ext xmlns:c16="http://schemas.microsoft.com/office/drawing/2014/chart" uri="{C3380CC4-5D6E-409C-BE32-E72D297353CC}">
              <c16:uniqueId val="{00000001-C1C5-450C-B8E0-C9046D00BC5C}"/>
            </c:ext>
          </c:extLst>
        </c:ser>
        <c:dLbls>
          <c:showLegendKey val="0"/>
          <c:showVal val="0"/>
          <c:showCatName val="0"/>
          <c:showSerName val="0"/>
          <c:showPercent val="0"/>
          <c:showBubbleSize val="0"/>
        </c:dLbls>
        <c:axId val="1475817488"/>
        <c:axId val="1036097120"/>
      </c:areaChart>
      <c:catAx>
        <c:axId val="1475817488"/>
        <c:scaling>
          <c:orientation val="minMax"/>
        </c:scaling>
        <c:delete val="0"/>
        <c:axPos val="b"/>
        <c:numFmt formatCode="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097120"/>
        <c:crosses val="autoZero"/>
        <c:auto val="1"/>
        <c:lblAlgn val="ctr"/>
        <c:lblOffset val="100"/>
        <c:noMultiLvlLbl val="0"/>
      </c:catAx>
      <c:valAx>
        <c:axId val="1036097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5817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3'!$B$38</c:f>
              <c:strCache>
                <c:ptCount val="1"/>
                <c:pt idx="0">
                  <c:v>Spain</c:v>
                </c:pt>
              </c:strCache>
            </c:strRef>
          </c:tx>
          <c:spPr>
            <a:ln w="28575" cap="rnd">
              <a:solidFill>
                <a:schemeClr val="accent6"/>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3'!$C$38:$V$38</c:f>
              <c:numCache>
                <c:formatCode>#,##0.0</c:formatCode>
                <c:ptCount val="20"/>
                <c:pt idx="0">
                  <c:v>3.2892071698933485</c:v>
                </c:pt>
                <c:pt idx="1">
                  <c:v>2.0233782979042267</c:v>
                </c:pt>
                <c:pt idx="2">
                  <c:v>2.1198600849733666</c:v>
                </c:pt>
                <c:pt idx="3">
                  <c:v>1.4125298857661728</c:v>
                </c:pt>
                <c:pt idx="4">
                  <c:v>1.138302472046</c:v>
                </c:pt>
                <c:pt idx="5">
                  <c:v>0.73472250468423639</c:v>
                </c:pt>
                <c:pt idx="6">
                  <c:v>0.67902481688091609</c:v>
                </c:pt>
                <c:pt idx="7">
                  <c:v>0.72011327509648027</c:v>
                </c:pt>
                <c:pt idx="8">
                  <c:v>0.70915635290566315</c:v>
                </c:pt>
                <c:pt idx="9">
                  <c:v>0.80350762732658831</c:v>
                </c:pt>
                <c:pt idx="10">
                  <c:v>1.0235591479921653</c:v>
                </c:pt>
                <c:pt idx="11">
                  <c:v>1.9317662540310061</c:v>
                </c:pt>
                <c:pt idx="12">
                  <c:v>3.7028309825966943</c:v>
                </c:pt>
                <c:pt idx="13">
                  <c:v>4.9004834498429535</c:v>
                </c:pt>
                <c:pt idx="14">
                  <c:v>7.8646352614087283</c:v>
                </c:pt>
                <c:pt idx="15">
                  <c:v>8.6593164791927126</c:v>
                </c:pt>
                <c:pt idx="16">
                  <c:v>13.160785345920077</c:v>
                </c:pt>
                <c:pt idx="17">
                  <c:v>16.201635612821573</c:v>
                </c:pt>
                <c:pt idx="18">
                  <c:v>18.171142376620946</c:v>
                </c:pt>
                <c:pt idx="19">
                  <c:v>20.494618598973666</c:v>
                </c:pt>
              </c:numCache>
            </c:numRef>
          </c:val>
          <c:smooth val="0"/>
          <c:extLst>
            <c:ext xmlns:c16="http://schemas.microsoft.com/office/drawing/2014/chart" uri="{C3380CC4-5D6E-409C-BE32-E72D297353CC}">
              <c16:uniqueId val="{00000000-167E-4A06-90EE-F66DBFA8DC98}"/>
            </c:ext>
          </c:extLst>
        </c:ser>
        <c:ser>
          <c:idx val="3"/>
          <c:order val="1"/>
          <c:tx>
            <c:strRef>
              <c:f>'Figure 3'!$B$39</c:f>
              <c:strCache>
                <c:ptCount val="1"/>
                <c:pt idx="0">
                  <c:v>France</c:v>
                </c:pt>
              </c:strCache>
            </c:strRef>
          </c:tx>
          <c:spPr>
            <a:ln w="28575" cap="rnd">
              <a:solidFill>
                <a:schemeClr val="accent1"/>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3'!$C$39:$V$39</c:f>
              <c:numCache>
                <c:formatCode>#,##0.0</c:formatCode>
                <c:ptCount val="20"/>
                <c:pt idx="0">
                  <c:v>1.8710687956182139</c:v>
                </c:pt>
                <c:pt idx="1">
                  <c:v>1.7476383714797901</c:v>
                </c:pt>
                <c:pt idx="2">
                  <c:v>0.76253994325240415</c:v>
                </c:pt>
                <c:pt idx="3">
                  <c:v>0.5983924016520823</c:v>
                </c:pt>
                <c:pt idx="4">
                  <c:v>1.0462806937329605</c:v>
                </c:pt>
                <c:pt idx="5">
                  <c:v>0.71905150365959158</c:v>
                </c:pt>
                <c:pt idx="6">
                  <c:v>0.66447777554312104</c:v>
                </c:pt>
                <c:pt idx="7">
                  <c:v>0.65659016640128731</c:v>
                </c:pt>
                <c:pt idx="8">
                  <c:v>0.57707453910658602</c:v>
                </c:pt>
                <c:pt idx="9">
                  <c:v>1.072288486038466</c:v>
                </c:pt>
                <c:pt idx="10">
                  <c:v>0.79217177219064405</c:v>
                </c:pt>
                <c:pt idx="11">
                  <c:v>0.7981407737033831</c:v>
                </c:pt>
                <c:pt idx="12">
                  <c:v>1.1852731575295967</c:v>
                </c:pt>
                <c:pt idx="13">
                  <c:v>1.5295566376393626</c:v>
                </c:pt>
                <c:pt idx="14">
                  <c:v>1.9313983466219686</c:v>
                </c:pt>
                <c:pt idx="15">
                  <c:v>2.9273688847475579</c:v>
                </c:pt>
                <c:pt idx="16">
                  <c:v>4.3592897119285468</c:v>
                </c:pt>
                <c:pt idx="17">
                  <c:v>6.3706300430961269</c:v>
                </c:pt>
                <c:pt idx="18">
                  <c:v>8.630110294293285</c:v>
                </c:pt>
                <c:pt idx="19">
                  <c:v>11.461122440335199</c:v>
                </c:pt>
              </c:numCache>
            </c:numRef>
          </c:val>
          <c:smooth val="0"/>
          <c:extLst>
            <c:ext xmlns:c16="http://schemas.microsoft.com/office/drawing/2014/chart" uri="{C3380CC4-5D6E-409C-BE32-E72D297353CC}">
              <c16:uniqueId val="{00000001-167E-4A06-90EE-F66DBFA8DC98}"/>
            </c:ext>
          </c:extLst>
        </c:ser>
        <c:ser>
          <c:idx val="4"/>
          <c:order val="2"/>
          <c:tx>
            <c:strRef>
              <c:f>'Figure 3'!$B$40</c:f>
              <c:strCache>
                <c:ptCount val="1"/>
                <c:pt idx="0">
                  <c:v>Italy</c:v>
                </c:pt>
              </c:strCache>
            </c:strRef>
          </c:tx>
          <c:spPr>
            <a:ln w="28575" cap="rnd">
              <a:solidFill>
                <a:schemeClr val="accent2"/>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3'!$C$40:$V$40</c:f>
              <c:numCache>
                <c:formatCode>#,##0.0</c:formatCode>
                <c:ptCount val="20"/>
                <c:pt idx="0">
                  <c:v>3.6661262211235699</c:v>
                </c:pt>
                <c:pt idx="1">
                  <c:v>2.4602570735041644</c:v>
                </c:pt>
                <c:pt idx="2">
                  <c:v>1.7130678882177146</c:v>
                </c:pt>
                <c:pt idx="3">
                  <c:v>1.1620839086970127</c:v>
                </c:pt>
                <c:pt idx="4">
                  <c:v>0.8818583795937005</c:v>
                </c:pt>
                <c:pt idx="5">
                  <c:v>0.53986016206474263</c:v>
                </c:pt>
                <c:pt idx="6">
                  <c:v>0.50388526305823633</c:v>
                </c:pt>
                <c:pt idx="7">
                  <c:v>0.4773774427376527</c:v>
                </c:pt>
                <c:pt idx="8">
                  <c:v>0.36613926817806086</c:v>
                </c:pt>
                <c:pt idx="9">
                  <c:v>0.29702959377082505</c:v>
                </c:pt>
                <c:pt idx="10">
                  <c:v>0.33182110794159103</c:v>
                </c:pt>
                <c:pt idx="11">
                  <c:v>0.32495747589429708</c:v>
                </c:pt>
                <c:pt idx="12">
                  <c:v>0.3791565013712046</c:v>
                </c:pt>
                <c:pt idx="13">
                  <c:v>0.43075208020948336</c:v>
                </c:pt>
                <c:pt idx="14">
                  <c:v>0.48424107478494666</c:v>
                </c:pt>
                <c:pt idx="15">
                  <c:v>0.71736788742579338</c:v>
                </c:pt>
                <c:pt idx="16">
                  <c:v>0.91901666343594712</c:v>
                </c:pt>
                <c:pt idx="17">
                  <c:v>1.8534173297365188</c:v>
                </c:pt>
                <c:pt idx="18">
                  <c:v>2.1213356565481316</c:v>
                </c:pt>
                <c:pt idx="19">
                  <c:v>2.43019909867636</c:v>
                </c:pt>
              </c:numCache>
            </c:numRef>
          </c:val>
          <c:smooth val="0"/>
          <c:extLst>
            <c:ext xmlns:c16="http://schemas.microsoft.com/office/drawing/2014/chart" uri="{C3380CC4-5D6E-409C-BE32-E72D297353CC}">
              <c16:uniqueId val="{00000002-167E-4A06-90EE-F66DBFA8DC98}"/>
            </c:ext>
          </c:extLst>
        </c:ser>
        <c:ser>
          <c:idx val="0"/>
          <c:order val="3"/>
          <c:tx>
            <c:strRef>
              <c:f>'Figure 3'!$B$41</c:f>
              <c:strCache>
                <c:ptCount val="1"/>
                <c:pt idx="0">
                  <c:v>United Kingdom</c:v>
                </c:pt>
              </c:strCache>
            </c:strRef>
          </c:tx>
          <c:spPr>
            <a:ln w="28575" cap="rnd">
              <a:solidFill>
                <a:schemeClr val="accent3">
                  <a:lumMod val="50000"/>
                  <a:lumOff val="50000"/>
                </a:schemeClr>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3'!$C$41:$V$41</c:f>
              <c:numCache>
                <c:formatCode>#,##0.0</c:formatCode>
                <c:ptCount val="20"/>
                <c:pt idx="0">
                  <c:v>6.9075975650892207</c:v>
                </c:pt>
                <c:pt idx="1">
                  <c:v>5.7471143149994468</c:v>
                </c:pt>
                <c:pt idx="2">
                  <c:v>4.6322873139434977</c:v>
                </c:pt>
                <c:pt idx="3">
                  <c:v>3.7360958716410697</c:v>
                </c:pt>
                <c:pt idx="4">
                  <c:v>2.7132244144138071</c:v>
                </c:pt>
                <c:pt idx="5">
                  <c:v>2.0946143922935474</c:v>
                </c:pt>
                <c:pt idx="6">
                  <c:v>1.5735329772643198</c:v>
                </c:pt>
                <c:pt idx="7">
                  <c:v>1.4873648452849904</c:v>
                </c:pt>
                <c:pt idx="8">
                  <c:v>1.2644423147912032</c:v>
                </c:pt>
                <c:pt idx="9">
                  <c:v>0.96135341275445774</c:v>
                </c:pt>
                <c:pt idx="10">
                  <c:v>0.88547401295176476</c:v>
                </c:pt>
                <c:pt idx="11">
                  <c:v>0.91441107219855444</c:v>
                </c:pt>
                <c:pt idx="12">
                  <c:v>0.96371124721160351</c:v>
                </c:pt>
                <c:pt idx="13">
                  <c:v>0.82931468315429135</c:v>
                </c:pt>
                <c:pt idx="14">
                  <c:v>1.2502953080483281</c:v>
                </c:pt>
                <c:pt idx="15">
                  <c:v>1.4560699515810549</c:v>
                </c:pt>
                <c:pt idx="16">
                  <c:v>1.5761051603084788</c:v>
                </c:pt>
                <c:pt idx="17">
                  <c:v>1.7336513717632227</c:v>
                </c:pt>
                <c:pt idx="18">
                  <c:v>2.1527028593741404</c:v>
                </c:pt>
                <c:pt idx="19">
                  <c:v>3.799757401984007</c:v>
                </c:pt>
              </c:numCache>
            </c:numRef>
          </c:val>
          <c:smooth val="0"/>
          <c:extLst>
            <c:ext xmlns:c16="http://schemas.microsoft.com/office/drawing/2014/chart" uri="{C3380CC4-5D6E-409C-BE32-E72D297353CC}">
              <c16:uniqueId val="{00000003-167E-4A06-90EE-F66DBFA8DC98}"/>
            </c:ext>
          </c:extLst>
        </c:ser>
        <c:ser>
          <c:idx val="2"/>
          <c:order val="4"/>
          <c:tx>
            <c:strRef>
              <c:f>'Figure 3'!$B$42</c:f>
              <c:strCache>
                <c:ptCount val="1"/>
                <c:pt idx="0">
                  <c:v>Ireland</c:v>
                </c:pt>
              </c:strCache>
            </c:strRef>
          </c:tx>
          <c:spPr>
            <a:ln w="28575" cap="rnd">
              <a:solidFill>
                <a:srgbClr val="00B050"/>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3'!$C$42:$V$42</c:f>
              <c:numCache>
                <c:formatCode>#,##0.0</c:formatCode>
                <c:ptCount val="20"/>
                <c:pt idx="0">
                  <c:v>8.7533586098093537</c:v>
                </c:pt>
                <c:pt idx="1">
                  <c:v>5.1646272263534065</c:v>
                </c:pt>
                <c:pt idx="2">
                  <c:v>4.2004469601813943</c:v>
                </c:pt>
                <c:pt idx="3">
                  <c:v>1.6428932632054829</c:v>
                </c:pt>
                <c:pt idx="4">
                  <c:v>1.3108190929830981</c:v>
                </c:pt>
                <c:pt idx="5">
                  <c:v>0.87679232663980555</c:v>
                </c:pt>
                <c:pt idx="6">
                  <c:v>0.27964140650306091</c:v>
                </c:pt>
                <c:pt idx="7">
                  <c:v>0.34081296417560547</c:v>
                </c:pt>
                <c:pt idx="8">
                  <c:v>0.14564656588701089</c:v>
                </c:pt>
                <c:pt idx="9">
                  <c:v>0.24468623069017831</c:v>
                </c:pt>
                <c:pt idx="10">
                  <c:v>0.22138278014825655</c:v>
                </c:pt>
                <c:pt idx="11">
                  <c:v>0.38741986525944899</c:v>
                </c:pt>
                <c:pt idx="12">
                  <c:v>0.3728552086707479</c:v>
                </c:pt>
                <c:pt idx="13">
                  <c:v>0.58549919486578372</c:v>
                </c:pt>
                <c:pt idx="14">
                  <c:v>1.0049613046203751</c:v>
                </c:pt>
                <c:pt idx="15">
                  <c:v>1.6225027439813013</c:v>
                </c:pt>
                <c:pt idx="16">
                  <c:v>2.1759596943519428</c:v>
                </c:pt>
                <c:pt idx="17">
                  <c:v>2.2633476338841492</c:v>
                </c:pt>
                <c:pt idx="18">
                  <c:v>2.1934372822583841</c:v>
                </c:pt>
                <c:pt idx="19">
                  <c:v>3.3615227406722115</c:v>
                </c:pt>
              </c:numCache>
            </c:numRef>
          </c:val>
          <c:smooth val="0"/>
          <c:extLst>
            <c:ext xmlns:c16="http://schemas.microsoft.com/office/drawing/2014/chart" uri="{C3380CC4-5D6E-409C-BE32-E72D297353CC}">
              <c16:uniqueId val="{00000004-167E-4A06-90EE-F66DBFA8DC98}"/>
            </c:ext>
          </c:extLst>
        </c:ser>
        <c:ser>
          <c:idx val="5"/>
          <c:order val="5"/>
          <c:tx>
            <c:strRef>
              <c:f>'Figure 3'!$B$43</c:f>
              <c:strCache>
                <c:ptCount val="1"/>
                <c:pt idx="0">
                  <c:v>Portugal</c:v>
                </c:pt>
              </c:strCache>
            </c:strRef>
          </c:tx>
          <c:spPr>
            <a:ln w="28575" cap="rnd">
              <a:solidFill>
                <a:srgbClr val="C00000"/>
              </a:solidFill>
              <a:round/>
            </a:ln>
            <a:effectLst/>
          </c:spPr>
          <c:marker>
            <c:symbol val="none"/>
          </c:marker>
          <c:cat>
            <c:numRef>
              <c:f>'Figure 3'!$C$37:$V$37</c:f>
              <c:numCache>
                <c:formatCode>d\-mmm</c:formatCode>
                <c:ptCount val="20"/>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numCache>
            </c:numRef>
          </c:cat>
          <c:val>
            <c:numRef>
              <c:f>'Figure 3'!$C$43:$V$43</c:f>
              <c:numCache>
                <c:formatCode>#,##0.0</c:formatCode>
                <c:ptCount val="20"/>
                <c:pt idx="0">
                  <c:v>3.6615718410612588</c:v>
                </c:pt>
                <c:pt idx="1">
                  <c:v>2.4021245791016912</c:v>
                </c:pt>
                <c:pt idx="2">
                  <c:v>2.2297498986568942</c:v>
                </c:pt>
                <c:pt idx="3">
                  <c:v>2.2144585963593717</c:v>
                </c:pt>
                <c:pt idx="4">
                  <c:v>2.340959369911602</c:v>
                </c:pt>
                <c:pt idx="5">
                  <c:v>2.7746763078049628</c:v>
                </c:pt>
                <c:pt idx="6">
                  <c:v>3.2222944296051623</c:v>
                </c:pt>
                <c:pt idx="7">
                  <c:v>3.0290679733001071</c:v>
                </c:pt>
                <c:pt idx="8">
                  <c:v>3.2334153767306333</c:v>
                </c:pt>
                <c:pt idx="9">
                  <c:v>3.2904102307486709</c:v>
                </c:pt>
                <c:pt idx="10">
                  <c:v>3.4683453847562036</c:v>
                </c:pt>
                <c:pt idx="11">
                  <c:v>3.4586145560214168</c:v>
                </c:pt>
                <c:pt idx="12">
                  <c:v>2.2436510825637326</c:v>
                </c:pt>
                <c:pt idx="13">
                  <c:v>2.0698862837282515</c:v>
                </c:pt>
                <c:pt idx="14">
                  <c:v>1.658411240085832</c:v>
                </c:pt>
                <c:pt idx="15">
                  <c:v>2.0671060469468836</c:v>
                </c:pt>
                <c:pt idx="16">
                  <c:v>2.0073309561474781</c:v>
                </c:pt>
                <c:pt idx="17">
                  <c:v>2.3367890147395505</c:v>
                </c:pt>
                <c:pt idx="18">
                  <c:v>3.3057015330461934</c:v>
                </c:pt>
                <c:pt idx="19">
                  <c:v>4.2746140513528363</c:v>
                </c:pt>
              </c:numCache>
            </c:numRef>
          </c:val>
          <c:smooth val="0"/>
          <c:extLst>
            <c:ext xmlns:c16="http://schemas.microsoft.com/office/drawing/2014/chart" uri="{C3380CC4-5D6E-409C-BE32-E72D297353CC}">
              <c16:uniqueId val="{00000005-167E-4A06-90EE-F66DBFA8DC98}"/>
            </c:ext>
          </c:extLst>
        </c:ser>
        <c:dLbls>
          <c:showLegendKey val="0"/>
          <c:showVal val="0"/>
          <c:showCatName val="0"/>
          <c:showSerName val="0"/>
          <c:showPercent val="0"/>
          <c:showBubbleSize val="0"/>
        </c:dLbls>
        <c:smooth val="0"/>
        <c:axId val="1475817488"/>
        <c:axId val="1036097120"/>
      </c:lineChart>
      <c:dateAx>
        <c:axId val="1475817488"/>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097120"/>
        <c:crosses val="autoZero"/>
        <c:auto val="1"/>
        <c:lblOffset val="100"/>
        <c:baseTimeUnit val="days"/>
      </c:dateAx>
      <c:valAx>
        <c:axId val="1036097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5817488"/>
        <c:crosses val="autoZero"/>
        <c:crossBetween val="between"/>
      </c:valAx>
      <c:spPr>
        <a:noFill/>
        <a:ln>
          <a:noFill/>
        </a:ln>
        <a:effectLst/>
      </c:spPr>
    </c:plotArea>
    <c:legend>
      <c:legendPos val="t"/>
      <c:layout>
        <c:manualLayout>
          <c:xMode val="edge"/>
          <c:yMode val="edge"/>
          <c:x val="0.14907337651946537"/>
          <c:y val="9.2593458372769617E-3"/>
          <c:w val="0.56169562604372869"/>
          <c:h val="0.3578522546364256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plotArea>
      <cx:plotAreaRegion>
        <cx:series layoutId="waterfall" uniqueId="{C118D6E9-6209-4260-8ED0-CA4E7C06F98E}">
          <cx:tx>
            <cx:txData>
              <cx:f>_xlchart.v1.0</cx:f>
              <cx:v>Figure 19: Additional measures are needed to meet the 2030 ceiling</cx:v>
            </cx:txData>
          </cx:tx>
          <cx:spPr>
            <a:solidFill>
              <a:schemeClr val="accent4"/>
            </a:solidFill>
          </cx:spPr>
          <cx:dataPt idx="1">
            <cx:spPr>
              <a:solidFill>
                <a:srgbClr val="63DFEB"/>
              </a:solidFill>
            </cx:spPr>
          </cx:dataPt>
          <cx:dataPt idx="2">
            <cx:spPr>
              <a:solidFill>
                <a:srgbClr val="63DFEB"/>
              </a:solidFill>
            </cx:spPr>
          </cx:dataPt>
          <cx:dataPt idx="3">
            <cx:spPr>
              <a:solidFill>
                <a:srgbClr val="4F093C">
                  <a:lumMod val="50000"/>
                  <a:lumOff val="50000"/>
                </a:srgbClr>
              </a:solidFill>
            </cx:spPr>
          </cx:dataPt>
          <cx:dataLabels pos="outEnd">
            <cx:visibility seriesName="0" categoryName="0" value="1"/>
          </cx:dataLabels>
          <cx:dataId val="0"/>
          <cx:layoutPr>
            <cx:subtotals>
              <cx:idx val="0"/>
              <cx:idx val="4"/>
            </cx:subtotals>
          </cx:layoutPr>
        </cx:series>
      </cx:plotAreaRegion>
      <cx:axis id="0">
        <cx:catScaling gapWidth="0.5"/>
        <cx:tickLabels/>
        <cx:txPr>
          <a:bodyPr spcFirstLastPara="1" vertOverflow="ellipsis" horzOverflow="overflow" wrap="square" lIns="0" tIns="0" rIns="0" bIns="0" anchor="ctr" anchorCtr="1"/>
          <a:lstStyle/>
          <a:p>
            <a:pPr algn="ctr" rtl="0">
              <a:defRPr>
                <a:noFill/>
              </a:defRPr>
            </a:pPr>
            <a:endParaRPr lang="en-US" sz="900" b="0" i="0" u="none" strike="noStrike" baseline="0">
              <a:noFill/>
              <a:latin typeface="Calibri"/>
            </a:endParaRPr>
          </a:p>
        </cx:txPr>
      </cx:axis>
      <cx:axis id="1">
        <cx:valScaling/>
        <cx:tickLabels/>
      </cx:axis>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microsoft.com/office/2014/relationships/chartEx" Target="../charts/chartEx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568325</xdr:colOff>
      <xdr:row>6</xdr:row>
      <xdr:rowOff>186862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43180</xdr:rowOff>
    </xdr:to>
    <xdr:graphicFrame macro="">
      <xdr:nvGraphicFramePr>
        <xdr:cNvPr id="4" name="Chart 3">
          <a:extLst>
            <a:ext uri="{FF2B5EF4-FFF2-40B4-BE49-F238E27FC236}">
              <a16:creationId xmlns:a16="http://schemas.microsoft.com/office/drawing/2014/main" id="{67876E1F-A5D0-49FD-AFFE-14DE4B181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0.53367</cdr:x>
      <cdr:y>0.68518</cdr:y>
    </cdr:from>
    <cdr:to>
      <cdr:x>0.80488</cdr:x>
      <cdr:y>0.86393</cdr:y>
    </cdr:to>
    <cdr:sp macro="" textlink="">
      <cdr:nvSpPr>
        <cdr:cNvPr id="2" name="Text Box 1"/>
        <cdr:cNvSpPr txBox="1"/>
      </cdr:nvSpPr>
      <cdr:spPr>
        <a:xfrm xmlns:a="http://schemas.openxmlformats.org/drawingml/2006/main">
          <a:off x="2497540" y="1726442"/>
          <a:ext cx="1269242" cy="450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50">
              <a:solidFill>
                <a:schemeClr val="accent3">
                  <a:lumMod val="75000"/>
                  <a:lumOff val="25000"/>
                </a:schemeClr>
              </a:solidFill>
              <a:latin typeface="Source Sans Pro" panose="020B0503030403020204" pitchFamily="34" charset="0"/>
              <a:ea typeface="Source Sans Pro" panose="020B0503030403020204" pitchFamily="34" charset="0"/>
            </a:rPr>
            <a:t>Disruptive WTO scenario</a:t>
          </a:r>
          <a:r>
            <a:rPr lang="en-IE" sz="1050" baseline="0">
              <a:solidFill>
                <a:schemeClr val="accent3">
                  <a:lumMod val="75000"/>
                  <a:lumOff val="25000"/>
                </a:schemeClr>
              </a:solidFill>
              <a:latin typeface="Source Sans Pro" panose="020B0503030403020204" pitchFamily="34" charset="0"/>
              <a:ea typeface="Source Sans Pro" panose="020B0503030403020204" pitchFamily="34" charset="0"/>
            </a:rPr>
            <a:t> </a:t>
          </a:r>
          <a:endParaRPr lang="en-IE" sz="1050">
            <a:solidFill>
              <a:schemeClr val="accent3">
                <a:lumMod val="75000"/>
                <a:lumOff val="2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0.53804</cdr:x>
      <cdr:y>0.36832</cdr:y>
    </cdr:from>
    <cdr:to>
      <cdr:x>0.79904</cdr:x>
      <cdr:y>0.4604</cdr:y>
    </cdr:to>
    <cdr:sp macro="" textlink="">
      <cdr:nvSpPr>
        <cdr:cNvPr id="3" name="Text Box 2"/>
        <cdr:cNvSpPr txBox="1"/>
      </cdr:nvSpPr>
      <cdr:spPr>
        <a:xfrm xmlns:a="http://schemas.openxmlformats.org/drawingml/2006/main">
          <a:off x="2518011" y="928049"/>
          <a:ext cx="1221475" cy="2320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50">
              <a:solidFill>
                <a:schemeClr val="accent3">
                  <a:lumMod val="25000"/>
                  <a:lumOff val="75000"/>
                </a:schemeClr>
              </a:solidFill>
              <a:latin typeface="Source Sans Pro" panose="020B0503030403020204" pitchFamily="34" charset="0"/>
              <a:ea typeface="Source Sans Pro" panose="020B0503030403020204" pitchFamily="34" charset="0"/>
            </a:rPr>
            <a:t>WTO</a:t>
          </a:r>
          <a:r>
            <a:rPr lang="en-IE" sz="1050" baseline="0">
              <a:solidFill>
                <a:schemeClr val="accent3">
                  <a:lumMod val="25000"/>
                  <a:lumOff val="75000"/>
                </a:schemeClr>
              </a:solidFill>
              <a:latin typeface="Source Sans Pro" panose="020B0503030403020204" pitchFamily="34" charset="0"/>
              <a:ea typeface="Source Sans Pro" panose="020B0503030403020204" pitchFamily="34" charset="0"/>
            </a:rPr>
            <a:t> scenario</a:t>
          </a:r>
          <a:endParaRPr lang="en-IE" sz="1050">
            <a:solidFill>
              <a:schemeClr val="accent3">
                <a:lumMod val="25000"/>
                <a:lumOff val="75000"/>
              </a:schemeClr>
            </a:solidFill>
            <a:latin typeface="Source Sans Pro" panose="020B0503030403020204" pitchFamily="34" charset="0"/>
            <a:ea typeface="Source Sans Pro" panose="020B0503030403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441325</xdr:colOff>
      <xdr:row>15</xdr:row>
      <xdr:rowOff>178435</xdr:rowOff>
    </xdr:to>
    <xdr:graphicFrame macro="">
      <xdr:nvGraphicFramePr>
        <xdr:cNvPr id="3" name="Chart 2">
          <a:extLst>
            <a:ext uri="{FF2B5EF4-FFF2-40B4-BE49-F238E27FC236}">
              <a16:creationId xmlns:a16="http://schemas.microsoft.com/office/drawing/2014/main" id="{EE8E425B-87BF-453E-B89D-2F8F96580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457200</xdr:colOff>
      <xdr:row>4</xdr:row>
      <xdr:rowOff>9525</xdr:rowOff>
    </xdr:to>
    <xdr:sp macro="" textlink="">
      <xdr:nvSpPr>
        <xdr:cNvPr id="8194" name="Text Box 1351379905">
          <a:extLst>
            <a:ext uri="{FF2B5EF4-FFF2-40B4-BE49-F238E27FC236}">
              <a16:creationId xmlns:a16="http://schemas.microsoft.com/office/drawing/2014/main" id="{6AAC15E9-A216-45AA-8666-FD07D9B30D6E}"/>
            </a:ext>
          </a:extLst>
        </xdr:cNvPr>
        <xdr:cNvSpPr txBox="1">
          <a:spLocks noChangeArrowheads="1"/>
        </xdr:cNvSpPr>
      </xdr:nvSpPr>
      <xdr:spPr bwMode="auto">
        <a:xfrm>
          <a:off x="0" y="38100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A. Small surpluses in 2018 and 2019</a:t>
          </a:r>
          <a:endParaRPr lang="en-IE" sz="1200" b="0" i="0" u="none" strike="noStrike" baseline="0">
            <a:solidFill>
              <a:srgbClr val="000000"/>
            </a:solidFill>
            <a:latin typeface="Times New Roman"/>
            <a:ea typeface="Source Sans Pro"/>
            <a:cs typeface="Times New Roman"/>
          </a:endParaRPr>
        </a:p>
        <a:p>
          <a:pPr algn="l" rtl="0">
            <a:defRPr sz="1000"/>
          </a:pPr>
          <a:r>
            <a:rPr lang="en-IE" sz="900" b="0" i="0" u="none" strike="noStrike" baseline="0">
              <a:solidFill>
                <a:srgbClr val="7F7F7F"/>
              </a:solidFill>
              <a:latin typeface="Source Sans Pro"/>
              <a:ea typeface="Source Sans Pro"/>
            </a:rPr>
            <a:t>% GNI*</a:t>
          </a:r>
        </a:p>
      </xdr:txBody>
    </xdr:sp>
    <xdr:clientData/>
  </xdr:twoCellAnchor>
  <xdr:twoCellAnchor>
    <xdr:from>
      <xdr:col>4</xdr:col>
      <xdr:colOff>133350</xdr:colOff>
      <xdr:row>2</xdr:row>
      <xdr:rowOff>0</xdr:rowOff>
    </xdr:from>
    <xdr:to>
      <xdr:col>7</xdr:col>
      <xdr:colOff>590550</xdr:colOff>
      <xdr:row>4</xdr:row>
      <xdr:rowOff>9525</xdr:rowOff>
    </xdr:to>
    <xdr:sp macro="" textlink="">
      <xdr:nvSpPr>
        <xdr:cNvPr id="8193" name="Text Box 1351379906">
          <a:extLst>
            <a:ext uri="{FF2B5EF4-FFF2-40B4-BE49-F238E27FC236}">
              <a16:creationId xmlns:a16="http://schemas.microsoft.com/office/drawing/2014/main" id="{986868F9-AD7D-4338-8D30-53959082C60A}"/>
            </a:ext>
          </a:extLst>
        </xdr:cNvPr>
        <xdr:cNvSpPr txBox="1">
          <a:spLocks noChangeArrowheads="1"/>
        </xdr:cNvSpPr>
      </xdr:nvSpPr>
      <xdr:spPr bwMode="auto">
        <a:xfrm>
          <a:off x="2571750" y="38100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B. Helped by excess corporation tax </a:t>
          </a:r>
          <a:endParaRPr lang="en-IE" sz="1200" b="0" i="0" u="none" strike="noStrike" baseline="0">
            <a:solidFill>
              <a:srgbClr val="000000"/>
            </a:solidFill>
            <a:latin typeface="Times New Roman"/>
            <a:ea typeface="Source Sans Pro"/>
            <a:cs typeface="Times New Roman"/>
          </a:endParaRPr>
        </a:p>
        <a:p>
          <a:pPr algn="l" rtl="0">
            <a:defRPr sz="1000"/>
          </a:pPr>
          <a:r>
            <a:rPr lang="en-IE" sz="900" b="0" i="0" u="none" strike="noStrike" baseline="0">
              <a:solidFill>
                <a:srgbClr val="7F7F7F"/>
              </a:solidFill>
              <a:latin typeface="Source Sans Pro"/>
              <a:ea typeface="Source Sans Pro"/>
            </a:rPr>
            <a:t>€ billions</a:t>
          </a:r>
          <a:endParaRPr lang="en-IE" sz="1200" b="0" i="0" u="none" strike="noStrike" baseline="0">
            <a:solidFill>
              <a:srgbClr val="000000"/>
            </a:solidFill>
            <a:latin typeface="Times New Roman"/>
            <a:ea typeface="Source Sans Pro"/>
            <a:cs typeface="Times New Roman"/>
          </a:endParaRPr>
        </a:p>
        <a:p>
          <a:pPr algn="l" rtl="0">
            <a:lnSpc>
              <a:spcPts val="1000"/>
            </a:lnSpc>
            <a:defRPr sz="1000"/>
          </a:pPr>
          <a:r>
            <a:rPr lang="en-IE" sz="900" b="1" i="0" u="none" strike="noStrike" baseline="0">
              <a:solidFill>
                <a:srgbClr val="365F91"/>
              </a:solidFill>
              <a:latin typeface="Source Sans Pro"/>
              <a:ea typeface="Source Sans Pro"/>
            </a:rPr>
            <a:t> </a:t>
          </a:r>
        </a:p>
      </xdr:txBody>
    </xdr:sp>
    <xdr:clientData/>
  </xdr:twoCellAnchor>
  <xdr:twoCellAnchor>
    <xdr:from>
      <xdr:col>4</xdr:col>
      <xdr:colOff>219075</xdr:colOff>
      <xdr:row>4</xdr:row>
      <xdr:rowOff>52386</xdr:rowOff>
    </xdr:from>
    <xdr:to>
      <xdr:col>8</xdr:col>
      <xdr:colOff>542925</xdr:colOff>
      <xdr:row>15</xdr:row>
      <xdr:rowOff>190499</xdr:rowOff>
    </xdr:to>
    <xdr:graphicFrame macro="">
      <xdr:nvGraphicFramePr>
        <xdr:cNvPr id="4" name="Chart 3">
          <a:extLst>
            <a:ext uri="{FF2B5EF4-FFF2-40B4-BE49-F238E27FC236}">
              <a16:creationId xmlns:a16="http://schemas.microsoft.com/office/drawing/2014/main" id="{A5030DDA-40E5-45BD-999B-A226D53C7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152400</xdr:rowOff>
    </xdr:from>
    <xdr:to>
      <xdr:col>3</xdr:col>
      <xdr:colOff>533400</xdr:colOff>
      <xdr:row>16</xdr:row>
      <xdr:rowOff>5080</xdr:rowOff>
    </xdr:to>
    <xdr:graphicFrame macro="">
      <xdr:nvGraphicFramePr>
        <xdr:cNvPr id="5" name="Chart 4">
          <a:extLst>
            <a:ext uri="{FF2B5EF4-FFF2-40B4-BE49-F238E27FC236}">
              <a16:creationId xmlns:a16="http://schemas.microsoft.com/office/drawing/2014/main" id="{6234C5F7-FDF4-4F70-A7FD-43DDF7E11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19</xdr:row>
      <xdr:rowOff>28575</xdr:rowOff>
    </xdr:from>
    <xdr:to>
      <xdr:col>4</xdr:col>
      <xdr:colOff>155700</xdr:colOff>
      <xdr:row>31</xdr:row>
      <xdr:rowOff>82575</xdr:rowOff>
    </xdr:to>
    <xdr:graphicFrame macro="">
      <xdr:nvGraphicFramePr>
        <xdr:cNvPr id="8" name="Chart 7">
          <a:extLst>
            <a:ext uri="{FF2B5EF4-FFF2-40B4-BE49-F238E27FC236}">
              <a16:creationId xmlns:a16="http://schemas.microsoft.com/office/drawing/2014/main" id="{E082E880-84AC-48E3-944C-FEC03F175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xdr:row>
      <xdr:rowOff>0</xdr:rowOff>
    </xdr:from>
    <xdr:to>
      <xdr:col>3</xdr:col>
      <xdr:colOff>457200</xdr:colOff>
      <xdr:row>19</xdr:row>
      <xdr:rowOff>57150</xdr:rowOff>
    </xdr:to>
    <xdr:sp macro="" textlink="">
      <xdr:nvSpPr>
        <xdr:cNvPr id="12" name="Text Box 14">
          <a:extLst>
            <a:ext uri="{FF2B5EF4-FFF2-40B4-BE49-F238E27FC236}">
              <a16:creationId xmlns:a16="http://schemas.microsoft.com/office/drawing/2014/main" id="{E7B7C2D2-929C-48B1-8F4B-3CCB21EFA914}"/>
            </a:ext>
          </a:extLst>
        </xdr:cNvPr>
        <xdr:cNvSpPr txBox="1">
          <a:spLocks noChangeArrowheads="1"/>
        </xdr:cNvSpPr>
      </xdr:nvSpPr>
      <xdr:spPr bwMode="auto">
        <a:xfrm>
          <a:off x="0" y="3286125"/>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C. Irish debt interest costs also lower</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billion forecasts </a:t>
          </a:r>
        </a:p>
      </xdr:txBody>
    </xdr:sp>
    <xdr:clientData/>
  </xdr:twoCellAnchor>
  <xdr:twoCellAnchor>
    <xdr:from>
      <xdr:col>4</xdr:col>
      <xdr:colOff>190500</xdr:colOff>
      <xdr:row>17</xdr:row>
      <xdr:rowOff>0</xdr:rowOff>
    </xdr:from>
    <xdr:to>
      <xdr:col>8</xdr:col>
      <xdr:colOff>514350</xdr:colOff>
      <xdr:row>19</xdr:row>
      <xdr:rowOff>57150</xdr:rowOff>
    </xdr:to>
    <xdr:sp macro="" textlink="">
      <xdr:nvSpPr>
        <xdr:cNvPr id="13" name="Text Box 1351379910">
          <a:extLst>
            <a:ext uri="{FF2B5EF4-FFF2-40B4-BE49-F238E27FC236}">
              <a16:creationId xmlns:a16="http://schemas.microsoft.com/office/drawing/2014/main" id="{1AEEE71E-4BD2-42AB-83F3-D70F91A5E9B3}"/>
            </a:ext>
          </a:extLst>
        </xdr:cNvPr>
        <xdr:cNvSpPr txBox="1">
          <a:spLocks noChangeArrowheads="1"/>
        </xdr:cNvSpPr>
      </xdr:nvSpPr>
      <xdr:spPr bwMode="auto">
        <a:xfrm>
          <a:off x="2628900" y="3286125"/>
          <a:ext cx="27622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D. Overruns in health have been persistent</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billion health overruns, gross voted current</a:t>
          </a:r>
        </a:p>
      </xdr:txBody>
    </xdr:sp>
    <xdr:clientData/>
  </xdr:twoCellAnchor>
  <xdr:twoCellAnchor>
    <xdr:from>
      <xdr:col>4</xdr:col>
      <xdr:colOff>219075</xdr:colOff>
      <xdr:row>19</xdr:row>
      <xdr:rowOff>85725</xdr:rowOff>
    </xdr:from>
    <xdr:to>
      <xdr:col>8</xdr:col>
      <xdr:colOff>48260</xdr:colOff>
      <xdr:row>31</xdr:row>
      <xdr:rowOff>139700</xdr:rowOff>
    </xdr:to>
    <xdr:graphicFrame macro="">
      <xdr:nvGraphicFramePr>
        <xdr:cNvPr id="14" name="Chart 13">
          <a:extLst>
            <a:ext uri="{FF2B5EF4-FFF2-40B4-BE49-F238E27FC236}">
              <a16:creationId xmlns:a16="http://schemas.microsoft.com/office/drawing/2014/main" id="{6F030D85-2A1F-4A0B-88A2-1487C3005F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0.16292</cdr:x>
      <cdr:y>0.52512</cdr:y>
    </cdr:from>
    <cdr:to>
      <cdr:x>0.5121</cdr:x>
      <cdr:y>0.60932</cdr:y>
    </cdr:to>
    <cdr:sp macro="" textlink="">
      <cdr:nvSpPr>
        <cdr:cNvPr id="2" name="TextBox 1">
          <a:extLst xmlns:a="http://schemas.openxmlformats.org/drawingml/2006/main">
            <a:ext uri="{FF2B5EF4-FFF2-40B4-BE49-F238E27FC236}">
              <a16:creationId xmlns:a16="http://schemas.microsoft.com/office/drawing/2014/main" id="{B985F998-83EE-4E97-966E-26C7E1BD868B}"/>
            </a:ext>
          </a:extLst>
        </cdr:cNvPr>
        <cdr:cNvSpPr txBox="1"/>
      </cdr:nvSpPr>
      <cdr:spPr>
        <a:xfrm xmlns:a="http://schemas.openxmlformats.org/drawingml/2006/main">
          <a:off x="384841" y="1223093"/>
          <a:ext cx="824833" cy="196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8FD0C3"/>
              </a:solidFill>
              <a:latin typeface="Source Sans Pro" panose="020B0503030403020204" pitchFamily="34" charset="0"/>
              <a:ea typeface="Source Sans Pro" panose="020B0503030403020204" pitchFamily="34" charset="0"/>
            </a:rPr>
            <a:t>Interest</a:t>
          </a:r>
        </a:p>
      </cdr:txBody>
    </cdr:sp>
  </cdr:relSizeAnchor>
  <cdr:relSizeAnchor xmlns:cdr="http://schemas.openxmlformats.org/drawingml/2006/chartDrawing">
    <cdr:from>
      <cdr:x>0.17249</cdr:x>
      <cdr:y>0.01605</cdr:y>
    </cdr:from>
    <cdr:to>
      <cdr:x>0.72859</cdr:x>
      <cdr:y>0.11856</cdr:y>
    </cdr:to>
    <cdr:sp macro="" textlink="">
      <cdr:nvSpPr>
        <cdr:cNvPr id="3" name="TextBox 2">
          <a:extLst xmlns:a="http://schemas.openxmlformats.org/drawingml/2006/main">
            <a:ext uri="{FF2B5EF4-FFF2-40B4-BE49-F238E27FC236}">
              <a16:creationId xmlns:a16="http://schemas.microsoft.com/office/drawing/2014/main" id="{E6787D40-38B9-4B53-B63E-7DDA100B9D44}"/>
            </a:ext>
          </a:extLst>
        </cdr:cNvPr>
        <cdr:cNvSpPr txBox="1"/>
      </cdr:nvSpPr>
      <cdr:spPr>
        <a:xfrm xmlns:a="http://schemas.openxmlformats.org/drawingml/2006/main">
          <a:off x="407457" y="37379"/>
          <a:ext cx="1313621" cy="238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49AC98"/>
              </a:solidFill>
              <a:latin typeface="Source Sans Pro" panose="020B0503030403020204" pitchFamily="34" charset="0"/>
              <a:ea typeface="Source Sans Pro" panose="020B0503030403020204" pitchFamily="34" charset="0"/>
            </a:rPr>
            <a:t>Primary balance</a:t>
          </a:r>
        </a:p>
      </cdr:txBody>
    </cdr:sp>
  </cdr:relSizeAnchor>
  <cdr:relSizeAnchor xmlns:cdr="http://schemas.openxmlformats.org/drawingml/2006/chartDrawing">
    <cdr:from>
      <cdr:x>0.53629</cdr:x>
      <cdr:y>0.21809</cdr:y>
    </cdr:from>
    <cdr:to>
      <cdr:x>0.95565</cdr:x>
      <cdr:y>0.3206</cdr:y>
    </cdr:to>
    <cdr:sp macro="" textlink="">
      <cdr:nvSpPr>
        <cdr:cNvPr id="4" name="TextBox 3">
          <a:extLst xmlns:a="http://schemas.openxmlformats.org/drawingml/2006/main">
            <a:ext uri="{FF2B5EF4-FFF2-40B4-BE49-F238E27FC236}">
              <a16:creationId xmlns:a16="http://schemas.microsoft.com/office/drawing/2014/main" id="{FF9F0975-97C1-4E46-B933-417B336E8980}"/>
            </a:ext>
          </a:extLst>
        </cdr:cNvPr>
        <cdr:cNvSpPr txBox="1"/>
      </cdr:nvSpPr>
      <cdr:spPr>
        <a:xfrm xmlns:a="http://schemas.openxmlformats.org/drawingml/2006/main">
          <a:off x="1266825" y="507977"/>
          <a:ext cx="990600" cy="238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23564C"/>
              </a:solidFill>
              <a:latin typeface="Source Sans Pro" panose="020B0503030403020204" pitchFamily="34" charset="0"/>
              <a:ea typeface="Source Sans Pro" panose="020B0503030403020204" pitchFamily="34" charset="0"/>
            </a:rPr>
            <a:t>Balance</a:t>
          </a:r>
        </a:p>
      </cdr:txBody>
    </cdr:sp>
  </cdr:relSizeAnchor>
</c:userShapes>
</file>

<file path=xl/drawings/drawing15.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114300</xdr:colOff>
      <xdr:row>2</xdr:row>
      <xdr:rowOff>152400</xdr:rowOff>
    </xdr:from>
    <xdr:to>
      <xdr:col>7</xdr:col>
      <xdr:colOff>314325</xdr:colOff>
      <xdr:row>18</xdr:row>
      <xdr:rowOff>20320</xdr:rowOff>
    </xdr:to>
    <xdr:graphicFrame macro="">
      <xdr:nvGraphicFramePr>
        <xdr:cNvPr id="4" name="Chart 3">
          <a:extLst>
            <a:ext uri="{FF2B5EF4-FFF2-40B4-BE49-F238E27FC236}">
              <a16:creationId xmlns:a16="http://schemas.microsoft.com/office/drawing/2014/main" id="{66386278-69DA-4677-9C49-2F03CC29A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333375</xdr:colOff>
      <xdr:row>10</xdr:row>
      <xdr:rowOff>114299</xdr:rowOff>
    </xdr:from>
    <xdr:to>
      <xdr:col>14</xdr:col>
      <xdr:colOff>409575</xdr:colOff>
      <xdr:row>32</xdr:row>
      <xdr:rowOff>0</xdr:rowOff>
    </xdr:to>
    <xdr:graphicFrame macro="">
      <xdr:nvGraphicFramePr>
        <xdr:cNvPr id="2" name="Chart 1">
          <a:extLst>
            <a:ext uri="{FF2B5EF4-FFF2-40B4-BE49-F238E27FC236}">
              <a16:creationId xmlns:a16="http://schemas.microsoft.com/office/drawing/2014/main" id="{8D7AABCC-F796-4FF7-ACD4-292BFFA24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0.62461</cdr:x>
      <cdr:y>0.16787</cdr:y>
    </cdr:from>
    <cdr:to>
      <cdr:x>0.88915</cdr:x>
      <cdr:y>0.30637</cdr:y>
    </cdr:to>
    <cdr:sp macro="" textlink="">
      <cdr:nvSpPr>
        <cdr:cNvPr id="2" name="TextBox 1"/>
        <cdr:cNvSpPr txBox="1"/>
      </cdr:nvSpPr>
      <cdr:spPr>
        <a:xfrm xmlns:a="http://schemas.openxmlformats.org/drawingml/2006/main">
          <a:off x="3855200" y="613986"/>
          <a:ext cx="1632793" cy="506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0">
              <a:solidFill>
                <a:schemeClr val="accent2">
                  <a:lumMod val="75000"/>
                </a:schemeClr>
              </a:solidFill>
              <a:latin typeface="Source sans pro"/>
            </a:rPr>
            <a:t>Primary Expenditure</a:t>
          </a:r>
        </a:p>
      </cdr:txBody>
    </cdr:sp>
  </cdr:relSizeAnchor>
  <cdr:relSizeAnchor xmlns:cdr="http://schemas.openxmlformats.org/drawingml/2006/chartDrawing">
    <cdr:from>
      <cdr:x>0.77335</cdr:x>
      <cdr:y>0.58462</cdr:y>
    </cdr:from>
    <cdr:to>
      <cdr:x>0.98703</cdr:x>
      <cdr:y>0.69157</cdr:y>
    </cdr:to>
    <cdr:sp macro="" textlink="">
      <cdr:nvSpPr>
        <cdr:cNvPr id="4" name="TextBox 1"/>
        <cdr:cNvSpPr txBox="1"/>
      </cdr:nvSpPr>
      <cdr:spPr>
        <a:xfrm xmlns:a="http://schemas.openxmlformats.org/drawingml/2006/main">
          <a:off x="5507667" y="1993047"/>
          <a:ext cx="1521796" cy="3646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chemeClr val="accent3">
                  <a:lumMod val="50000"/>
                  <a:lumOff val="50000"/>
                </a:schemeClr>
              </a:solidFill>
              <a:latin typeface="Source sans pro"/>
            </a:rPr>
            <a:t>Revenue</a:t>
          </a:r>
          <a:r>
            <a:rPr lang="en-GB" sz="1200" b="0" baseline="0">
              <a:solidFill>
                <a:schemeClr val="accent3">
                  <a:lumMod val="50000"/>
                  <a:lumOff val="50000"/>
                </a:schemeClr>
              </a:solidFill>
              <a:latin typeface="Source sans pro"/>
            </a:rPr>
            <a:t> exc.</a:t>
          </a:r>
        </a:p>
        <a:p xmlns:a="http://schemas.openxmlformats.org/drawingml/2006/main">
          <a:r>
            <a:rPr lang="en-GB" sz="1200" b="0" baseline="0">
              <a:solidFill>
                <a:schemeClr val="accent3">
                  <a:lumMod val="50000"/>
                  <a:lumOff val="50000"/>
                </a:schemeClr>
              </a:solidFill>
              <a:latin typeface="Source sans pro"/>
            </a:rPr>
            <a:t>corporation tax</a:t>
          </a:r>
          <a:endParaRPr lang="en-GB" sz="1050" b="0">
            <a:solidFill>
              <a:schemeClr val="accent3">
                <a:lumMod val="50000"/>
                <a:lumOff val="50000"/>
              </a:schemeClr>
            </a:solidFill>
            <a:latin typeface="Source sans pro"/>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93810</xdr:colOff>
      <xdr:row>24</xdr:row>
      <xdr:rowOff>20410</xdr:rowOff>
    </xdr:from>
    <xdr:to>
      <xdr:col>4</xdr:col>
      <xdr:colOff>577829</xdr:colOff>
      <xdr:row>36</xdr:row>
      <xdr:rowOff>6440</xdr:rowOff>
    </xdr:to>
    <xdr:graphicFrame macro="">
      <xdr:nvGraphicFramePr>
        <xdr:cNvPr id="16" name="Chart 15">
          <a:extLst>
            <a:ext uri="{FF2B5EF4-FFF2-40B4-BE49-F238E27FC236}">
              <a16:creationId xmlns:a16="http://schemas.microsoft.com/office/drawing/2014/main" id="{27C174CA-B94F-423F-B774-EEECFD14E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21</xdr:row>
      <xdr:rowOff>0</xdr:rowOff>
    </xdr:from>
    <xdr:to>
      <xdr:col>4</xdr:col>
      <xdr:colOff>457200</xdr:colOff>
      <xdr:row>23</xdr:row>
      <xdr:rowOff>123825</xdr:rowOff>
    </xdr:to>
    <xdr:sp macro="" textlink="">
      <xdr:nvSpPr>
        <xdr:cNvPr id="17" name="Text Box 30">
          <a:extLst>
            <a:ext uri="{FF2B5EF4-FFF2-40B4-BE49-F238E27FC236}">
              <a16:creationId xmlns:a16="http://schemas.microsoft.com/office/drawing/2014/main" id="{35BDBABD-F6D4-4A65-8D3D-FFEEFC59E298}"/>
            </a:ext>
          </a:extLst>
        </xdr:cNvPr>
        <xdr:cNvSpPr txBox="1">
          <a:spLocks noChangeArrowheads="1"/>
        </xdr:cNvSpPr>
      </xdr:nvSpPr>
      <xdr:spPr bwMode="auto">
        <a:xfrm>
          <a:off x="609600" y="3781425"/>
          <a:ext cx="2286000" cy="466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A. A sharp fall in activity took place in Q2</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change year-on-year in volume</a:t>
          </a:r>
        </a:p>
      </xdr:txBody>
    </xdr:sp>
    <xdr:clientData/>
  </xdr:twoCellAnchor>
  <xdr:twoCellAnchor>
    <xdr:from>
      <xdr:col>5</xdr:col>
      <xdr:colOff>133350</xdr:colOff>
      <xdr:row>21</xdr:row>
      <xdr:rowOff>0</xdr:rowOff>
    </xdr:from>
    <xdr:to>
      <xdr:col>8</xdr:col>
      <xdr:colOff>608965</xdr:colOff>
      <xdr:row>23</xdr:row>
      <xdr:rowOff>123825</xdr:rowOff>
    </xdr:to>
    <xdr:sp macro="" textlink="">
      <xdr:nvSpPr>
        <xdr:cNvPr id="18" name="Text Box 64">
          <a:extLst>
            <a:ext uri="{FF2B5EF4-FFF2-40B4-BE49-F238E27FC236}">
              <a16:creationId xmlns:a16="http://schemas.microsoft.com/office/drawing/2014/main" id="{2905A6D5-59F4-42C7-ABE8-CB33AC0A3FFE}"/>
            </a:ext>
          </a:extLst>
        </xdr:cNvPr>
        <xdr:cNvSpPr txBox="1">
          <a:spLocks noChangeArrowheads="1"/>
        </xdr:cNvSpPr>
      </xdr:nvSpPr>
      <xdr:spPr bwMode="auto">
        <a:xfrm>
          <a:off x="3181350" y="3781425"/>
          <a:ext cx="2304415" cy="466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B. Consumer card spending has picked up</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change year-on-year, 7-day average</a:t>
          </a:r>
        </a:p>
        <a:p>
          <a:pPr>
            <a:spcAft>
              <a:spcPts val="0"/>
            </a:spcAft>
          </a:pPr>
          <a:r>
            <a:rPr lang="en-GB" sz="900" b="1" spc="100">
              <a:solidFill>
                <a:srgbClr val="365F91"/>
              </a:solidFill>
              <a:effectLst/>
              <a:latin typeface="Source Sans Pro" panose="020B0503030403020204" pitchFamily="34" charset="0"/>
              <a:ea typeface="Calibri" panose="020F0502020204030204" pitchFamily="34" charset="0"/>
            </a:rPr>
            <a:t> </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5</xdr:col>
      <xdr:colOff>152400</xdr:colOff>
      <xdr:row>23</xdr:row>
      <xdr:rowOff>161925</xdr:rowOff>
    </xdr:from>
    <xdr:to>
      <xdr:col>8</xdr:col>
      <xdr:colOff>586214</xdr:colOff>
      <xdr:row>38</xdr:row>
      <xdr:rowOff>27996</xdr:rowOff>
    </xdr:to>
    <xdr:graphicFrame macro="">
      <xdr:nvGraphicFramePr>
        <xdr:cNvPr id="19" name="Chart 18">
          <a:extLst>
            <a:ext uri="{FF2B5EF4-FFF2-40B4-BE49-F238E27FC236}">
              <a16:creationId xmlns:a16="http://schemas.microsoft.com/office/drawing/2014/main" id="{83F1818B-D299-4768-B88F-F2C922E03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59</xdr:row>
      <xdr:rowOff>47625</xdr:rowOff>
    </xdr:from>
    <xdr:to>
      <xdr:col>4</xdr:col>
      <xdr:colOff>457200</xdr:colOff>
      <xdr:row>72</xdr:row>
      <xdr:rowOff>50165</xdr:rowOff>
    </xdr:to>
    <xdr:graphicFrame macro="">
      <xdr:nvGraphicFramePr>
        <xdr:cNvPr id="20" name="Chart 19">
          <a:extLst>
            <a:ext uri="{FF2B5EF4-FFF2-40B4-BE49-F238E27FC236}">
              <a16:creationId xmlns:a16="http://schemas.microsoft.com/office/drawing/2014/main" id="{D35AC159-92F1-4422-9324-4B78DBBCA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104775</xdr:colOff>
      <xdr:row>59</xdr:row>
      <xdr:rowOff>57150</xdr:rowOff>
    </xdr:from>
    <xdr:to>
      <xdr:col>8</xdr:col>
      <xdr:colOff>561975</xdr:colOff>
      <xdr:row>71</xdr:row>
      <xdr:rowOff>21590</xdr:rowOff>
    </xdr:to>
    <xdr:graphicFrame macro="">
      <xdr:nvGraphicFramePr>
        <xdr:cNvPr id="23" name="Chart 22">
          <a:extLst>
            <a:ext uri="{FF2B5EF4-FFF2-40B4-BE49-F238E27FC236}">
              <a16:creationId xmlns:a16="http://schemas.microsoft.com/office/drawing/2014/main" id="{A6754337-7368-49EA-897D-80379F6E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56</xdr:row>
      <xdr:rowOff>123825</xdr:rowOff>
    </xdr:from>
    <xdr:to>
      <xdr:col>8</xdr:col>
      <xdr:colOff>571500</xdr:colOff>
      <xdr:row>59</xdr:row>
      <xdr:rowOff>47625</xdr:rowOff>
    </xdr:to>
    <xdr:sp macro="" textlink="">
      <xdr:nvSpPr>
        <xdr:cNvPr id="24" name="Text Box 22">
          <a:extLst>
            <a:ext uri="{FF2B5EF4-FFF2-40B4-BE49-F238E27FC236}">
              <a16:creationId xmlns:a16="http://schemas.microsoft.com/office/drawing/2014/main" id="{9D82F35F-DE81-438D-B251-82EC7B2B367E}"/>
            </a:ext>
          </a:extLst>
        </xdr:cNvPr>
        <xdr:cNvSpPr txBox="1">
          <a:spLocks noChangeArrowheads="1"/>
        </xdr:cNvSpPr>
      </xdr:nvSpPr>
      <xdr:spPr bwMode="auto">
        <a:xfrm>
          <a:off x="3048000" y="9915525"/>
          <a:ext cx="24003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F. Some sectors rely heavily on supports</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Thousands of people availing of supports</a:t>
          </a:r>
        </a:p>
        <a:p>
          <a:pPr>
            <a:spcAft>
              <a:spcPts val="0"/>
            </a:spcAft>
          </a:pPr>
          <a:r>
            <a:rPr lang="en-GB" sz="900" b="1" spc="100">
              <a:solidFill>
                <a:srgbClr val="365F91"/>
              </a:solidFill>
              <a:effectLst/>
              <a:latin typeface="Source Sans Pro" panose="020B0503030403020204" pitchFamily="34" charset="0"/>
              <a:ea typeface="Calibri" panose="020F0502020204030204" pitchFamily="34" charset="0"/>
            </a:rPr>
            <a:t> </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1</xdr:col>
      <xdr:colOff>0</xdr:colOff>
      <xdr:row>56</xdr:row>
      <xdr:rowOff>123825</xdr:rowOff>
    </xdr:from>
    <xdr:to>
      <xdr:col>4</xdr:col>
      <xdr:colOff>457200</xdr:colOff>
      <xdr:row>59</xdr:row>
      <xdr:rowOff>47625</xdr:rowOff>
    </xdr:to>
    <xdr:sp macro="" textlink="">
      <xdr:nvSpPr>
        <xdr:cNvPr id="25" name="Text Box 21">
          <a:extLst>
            <a:ext uri="{FF2B5EF4-FFF2-40B4-BE49-F238E27FC236}">
              <a16:creationId xmlns:a16="http://schemas.microsoft.com/office/drawing/2014/main" id="{51763123-F6CB-4778-A88C-ADE00B1BD577}"/>
            </a:ext>
          </a:extLst>
        </xdr:cNvPr>
        <xdr:cNvSpPr txBox="1">
          <a:spLocks noChangeArrowheads="1"/>
        </xdr:cNvSpPr>
      </xdr:nvSpPr>
      <xdr:spPr bwMode="auto">
        <a:xfrm>
          <a:off x="609600" y="9915525"/>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E. Unemployment rates remain high</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labour force (ages 25-74)</a:t>
          </a:r>
        </a:p>
      </xdr:txBody>
    </xdr:sp>
    <xdr:clientData/>
  </xdr:twoCellAnchor>
  <xdr:twoCellAnchor>
    <xdr:from>
      <xdr:col>0</xdr:col>
      <xdr:colOff>609599</xdr:colOff>
      <xdr:row>39</xdr:row>
      <xdr:rowOff>0</xdr:rowOff>
    </xdr:from>
    <xdr:to>
      <xdr:col>4</xdr:col>
      <xdr:colOff>581024</xdr:colOff>
      <xdr:row>41</xdr:row>
      <xdr:rowOff>95250</xdr:rowOff>
    </xdr:to>
    <xdr:sp macro="" textlink="">
      <xdr:nvSpPr>
        <xdr:cNvPr id="26" name="Text Box 25">
          <a:extLst>
            <a:ext uri="{FF2B5EF4-FFF2-40B4-BE49-F238E27FC236}">
              <a16:creationId xmlns:a16="http://schemas.microsoft.com/office/drawing/2014/main" id="{E14C0D35-9714-4768-B3FA-629FF1775F5F}"/>
            </a:ext>
          </a:extLst>
        </xdr:cNvPr>
        <xdr:cNvSpPr txBox="1">
          <a:spLocks noChangeArrowheads="1"/>
        </xdr:cNvSpPr>
      </xdr:nvSpPr>
      <xdr:spPr bwMode="auto">
        <a:xfrm>
          <a:off x="609599" y="6877050"/>
          <a:ext cx="24098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C. Industrial production shows divergences </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change year-on-year in volume</a:t>
          </a:r>
        </a:p>
      </xdr:txBody>
    </xdr:sp>
    <xdr:clientData/>
  </xdr:twoCellAnchor>
  <xdr:twoCellAnchor>
    <xdr:from>
      <xdr:col>5</xdr:col>
      <xdr:colOff>0</xdr:colOff>
      <xdr:row>39</xdr:row>
      <xdr:rowOff>0</xdr:rowOff>
    </xdr:from>
    <xdr:to>
      <xdr:col>8</xdr:col>
      <xdr:colOff>457200</xdr:colOff>
      <xdr:row>41</xdr:row>
      <xdr:rowOff>95250</xdr:rowOff>
    </xdr:to>
    <xdr:sp macro="" textlink="">
      <xdr:nvSpPr>
        <xdr:cNvPr id="27" name="Text Box 26">
          <a:extLst>
            <a:ext uri="{FF2B5EF4-FFF2-40B4-BE49-F238E27FC236}">
              <a16:creationId xmlns:a16="http://schemas.microsoft.com/office/drawing/2014/main" id="{291DB28B-5636-4E4D-927C-8989AEB7C9C6}"/>
            </a:ext>
          </a:extLst>
        </xdr:cNvPr>
        <xdr:cNvSpPr txBox="1">
          <a:spLocks noChangeArrowheads="1"/>
        </xdr:cNvSpPr>
      </xdr:nvSpPr>
      <xdr:spPr bwMode="auto">
        <a:xfrm>
          <a:off x="3048000" y="687705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D. Exports by domestic sectors weaker</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change year-on-year in value</a:t>
          </a:r>
        </a:p>
      </xdr:txBody>
    </xdr:sp>
    <xdr:clientData/>
  </xdr:twoCellAnchor>
  <xdr:twoCellAnchor>
    <xdr:from>
      <xdr:col>5</xdr:col>
      <xdr:colOff>0</xdr:colOff>
      <xdr:row>42</xdr:row>
      <xdr:rowOff>0</xdr:rowOff>
    </xdr:from>
    <xdr:to>
      <xdr:col>8</xdr:col>
      <xdr:colOff>457200</xdr:colOff>
      <xdr:row>55</xdr:row>
      <xdr:rowOff>2540</xdr:rowOff>
    </xdr:to>
    <xdr:graphicFrame macro="">
      <xdr:nvGraphicFramePr>
        <xdr:cNvPr id="13" name="Chart 12">
          <a:extLst>
            <a:ext uri="{FF2B5EF4-FFF2-40B4-BE49-F238E27FC236}">
              <a16:creationId xmlns:a16="http://schemas.microsoft.com/office/drawing/2014/main" id="{C781708F-7E35-41C2-8D60-4CAA82D4D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42</xdr:row>
      <xdr:rowOff>0</xdr:rowOff>
    </xdr:from>
    <xdr:to>
      <xdr:col>4</xdr:col>
      <xdr:colOff>457200</xdr:colOff>
      <xdr:row>55</xdr:row>
      <xdr:rowOff>2540</xdr:rowOff>
    </xdr:to>
    <xdr:graphicFrame macro="">
      <xdr:nvGraphicFramePr>
        <xdr:cNvPr id="14" name="Chart 13">
          <a:extLst>
            <a:ext uri="{FF2B5EF4-FFF2-40B4-BE49-F238E27FC236}">
              <a16:creationId xmlns:a16="http://schemas.microsoft.com/office/drawing/2014/main" id="{E4076E19-7C89-47B1-8913-5607CBDE4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20955</xdr:colOff>
      <xdr:row>2</xdr:row>
      <xdr:rowOff>123824</xdr:rowOff>
    </xdr:from>
    <xdr:to>
      <xdr:col>7</xdr:col>
      <xdr:colOff>10795</xdr:colOff>
      <xdr:row>15</xdr:row>
      <xdr:rowOff>131444</xdr:rowOff>
    </xdr:to>
    <xdr:graphicFrame macro="">
      <xdr:nvGraphicFramePr>
        <xdr:cNvPr id="2" name="Chart 1">
          <a:extLst>
            <a:ext uri="{FF2B5EF4-FFF2-40B4-BE49-F238E27FC236}">
              <a16:creationId xmlns:a16="http://schemas.microsoft.com/office/drawing/2014/main" id="{54864398-68D9-4F19-BAF9-1D5E8E295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0.40551</cdr:x>
      <cdr:y>0.56965</cdr:y>
    </cdr:from>
    <cdr:to>
      <cdr:x>0.51085</cdr:x>
      <cdr:y>0.69173</cdr:y>
    </cdr:to>
    <cdr:sp macro="" textlink="">
      <cdr:nvSpPr>
        <cdr:cNvPr id="6" name="TextBox 5">
          <a:extLst xmlns:a="http://schemas.openxmlformats.org/drawingml/2006/main">
            <a:ext uri="{FF2B5EF4-FFF2-40B4-BE49-F238E27FC236}">
              <a16:creationId xmlns:a16="http://schemas.microsoft.com/office/drawing/2014/main" id="{39743FEA-10BA-4EDE-9816-D4175CEBD1EE}"/>
            </a:ext>
          </a:extLst>
        </cdr:cNvPr>
        <cdr:cNvSpPr txBox="1"/>
      </cdr:nvSpPr>
      <cdr:spPr>
        <a:xfrm xmlns:a="http://schemas.openxmlformats.org/drawingml/2006/main">
          <a:off x="1998191" y="1294261"/>
          <a:ext cx="519073" cy="2773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latin typeface="Source Sans Pro" panose="020B0503030403020204" pitchFamily="34" charset="0"/>
            </a:rPr>
            <a:t>-</a:t>
          </a:r>
          <a:r>
            <a:rPr lang="en-GB" sz="1000" b="1">
              <a:latin typeface="Source Sans Pro" panose="020B0503030403020204" pitchFamily="34" charset="0"/>
            </a:rPr>
            <a:t>3.1</a:t>
          </a:r>
          <a:endParaRPr lang="en-GB" sz="1100" b="1">
            <a:latin typeface="Source Sans Pro" panose="020B0503030403020204" pitchFamily="34" charset="0"/>
          </a:endParaRPr>
        </a:p>
      </cdr:txBody>
    </cdr:sp>
  </cdr:relSizeAnchor>
  <cdr:relSizeAnchor xmlns:cdr="http://schemas.openxmlformats.org/drawingml/2006/chartDrawing">
    <cdr:from>
      <cdr:x>0.25509</cdr:x>
      <cdr:y>0.41331</cdr:y>
    </cdr:from>
    <cdr:to>
      <cdr:x>0.34763</cdr:x>
      <cdr:y>0.52034</cdr:y>
    </cdr:to>
    <cdr:sp macro="" textlink="">
      <cdr:nvSpPr>
        <cdr:cNvPr id="3" name="TextBox 1">
          <a:extLst xmlns:a="http://schemas.openxmlformats.org/drawingml/2006/main">
            <a:ext uri="{FF2B5EF4-FFF2-40B4-BE49-F238E27FC236}">
              <a16:creationId xmlns:a16="http://schemas.microsoft.com/office/drawing/2014/main" id="{CBE8342E-467A-449B-BE11-4A6F13348229}"/>
            </a:ext>
          </a:extLst>
        </cdr:cNvPr>
        <cdr:cNvSpPr txBox="1"/>
      </cdr:nvSpPr>
      <cdr:spPr>
        <a:xfrm xmlns:a="http://schemas.openxmlformats.org/drawingml/2006/main">
          <a:off x="1193808" y="1041409"/>
          <a:ext cx="433067" cy="2696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latin typeface="Source Sans Pro" panose="020B0503030403020204" pitchFamily="34" charset="0"/>
            </a:rPr>
            <a:t>+</a:t>
          </a:r>
          <a:r>
            <a:rPr lang="en-GB" sz="1000" b="1">
              <a:latin typeface="Source Sans Pro" panose="020B0503030403020204" pitchFamily="34" charset="0"/>
            </a:rPr>
            <a:t>2.2</a:t>
          </a:r>
          <a:endParaRPr lang="en-GB" sz="1100" b="1">
            <a:latin typeface="Source Sans Pro" panose="020B0503030403020204" pitchFamily="34" charset="0"/>
          </a:endParaRPr>
        </a:p>
      </cdr:txBody>
    </cdr:sp>
  </cdr:relSizeAnchor>
  <cdr:relSizeAnchor xmlns:cdr="http://schemas.openxmlformats.org/drawingml/2006/chartDrawing">
    <cdr:from>
      <cdr:x>0.56852</cdr:x>
      <cdr:y>0.73463</cdr:y>
    </cdr:from>
    <cdr:to>
      <cdr:x>0.65514</cdr:x>
      <cdr:y>0.84166</cdr:y>
    </cdr:to>
    <cdr:sp macro="" textlink="">
      <cdr:nvSpPr>
        <cdr:cNvPr id="4" name="TextBox 3">
          <a:extLst xmlns:a="http://schemas.openxmlformats.org/drawingml/2006/main">
            <a:ext uri="{FF2B5EF4-FFF2-40B4-BE49-F238E27FC236}">
              <a16:creationId xmlns:a16="http://schemas.microsoft.com/office/drawing/2014/main" id="{045F86BE-8490-42E2-8637-56D7AB12C2D0}"/>
            </a:ext>
          </a:extLst>
        </cdr:cNvPr>
        <cdr:cNvSpPr txBox="1"/>
      </cdr:nvSpPr>
      <cdr:spPr>
        <a:xfrm xmlns:a="http://schemas.openxmlformats.org/drawingml/2006/main">
          <a:off x="2660645" y="1851033"/>
          <a:ext cx="405367" cy="2696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latin typeface="Source Sans Pro" panose="020B0503030403020204" pitchFamily="34" charset="0"/>
            </a:rPr>
            <a:t>-</a:t>
          </a:r>
          <a:r>
            <a:rPr lang="en-GB" sz="1000" b="1">
              <a:latin typeface="Source Sans Pro" panose="020B0503030403020204" pitchFamily="34" charset="0"/>
            </a:rPr>
            <a:t>6.2</a:t>
          </a:r>
          <a:endParaRPr lang="en-GB" sz="1100" b="1">
            <a:latin typeface="Source Sans Pro" panose="020B050303040302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0</xdr:colOff>
      <xdr:row>6</xdr:row>
      <xdr:rowOff>0</xdr:rowOff>
    </xdr:from>
    <xdr:to>
      <xdr:col>8</xdr:col>
      <xdr:colOff>563245</xdr:colOff>
      <xdr:row>19</xdr:row>
      <xdr:rowOff>34290</xdr:rowOff>
    </xdr:to>
    <xdr:graphicFrame macro="">
      <xdr:nvGraphicFramePr>
        <xdr:cNvPr id="4" name="Chart 3">
          <a:extLst>
            <a:ext uri="{FF2B5EF4-FFF2-40B4-BE49-F238E27FC236}">
              <a16:creationId xmlns:a16="http://schemas.microsoft.com/office/drawing/2014/main" id="{642F4CFF-0569-47AA-85DB-0C684F848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7</xdr:col>
      <xdr:colOff>197485</xdr:colOff>
      <xdr:row>5</xdr:row>
      <xdr:rowOff>29845</xdr:rowOff>
    </xdr:to>
    <xdr:sp macro="" textlink="">
      <xdr:nvSpPr>
        <xdr:cNvPr id="5" name="Text Box 30">
          <a:extLst>
            <a:ext uri="{FF2B5EF4-FFF2-40B4-BE49-F238E27FC236}">
              <a16:creationId xmlns:a16="http://schemas.microsoft.com/office/drawing/2014/main" id="{7C9B5938-1134-471F-BAB6-7BDA51FCC73F}"/>
            </a:ext>
          </a:extLst>
        </xdr:cNvPr>
        <xdr:cNvSpPr txBox="1">
          <a:spLocks noChangeArrowheads="1"/>
        </xdr:cNvSpPr>
      </xdr:nvSpPr>
      <xdr:spPr bwMode="auto">
        <a:xfrm>
          <a:off x="6153150" y="548640"/>
          <a:ext cx="1477645" cy="3956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spcAft>
              <a:spcPts val="0"/>
            </a:spcAft>
          </a:pPr>
          <a:r>
            <a:rPr lang="en-GB"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Cumulative Revenue</a:t>
          </a:r>
          <a:endParaRPr lang="en-IE" sz="1200">
            <a:effectLst/>
            <a:latin typeface="Times New Roman" panose="02020603050405020304" pitchFamily="18" charset="0"/>
            <a:ea typeface="Calibri" panose="020F0502020204030204" pitchFamily="34" charset="0"/>
          </a:endParaRPr>
        </a:p>
        <a:p>
          <a:pPr>
            <a:spcAft>
              <a:spcPts val="600"/>
            </a:spcAft>
          </a:pPr>
          <a:r>
            <a:rPr lang="en-GB"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millions (y/y)</a:t>
          </a:r>
          <a:endParaRPr lang="en-IE"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0</xdr:colOff>
      <xdr:row>3</xdr:row>
      <xdr:rowOff>0</xdr:rowOff>
    </xdr:from>
    <xdr:to>
      <xdr:col>3</xdr:col>
      <xdr:colOff>283210</xdr:colOff>
      <xdr:row>5</xdr:row>
      <xdr:rowOff>29845</xdr:rowOff>
    </xdr:to>
    <xdr:sp macro="" textlink="">
      <xdr:nvSpPr>
        <xdr:cNvPr id="6" name="Text Box 30">
          <a:extLst>
            <a:ext uri="{FF2B5EF4-FFF2-40B4-BE49-F238E27FC236}">
              <a16:creationId xmlns:a16="http://schemas.microsoft.com/office/drawing/2014/main" id="{283926F9-F8E4-4BD5-A3B8-F03B69BD51F9}"/>
            </a:ext>
          </a:extLst>
        </xdr:cNvPr>
        <xdr:cNvSpPr txBox="1">
          <a:spLocks noChangeArrowheads="1"/>
        </xdr:cNvSpPr>
      </xdr:nvSpPr>
      <xdr:spPr bwMode="auto">
        <a:xfrm>
          <a:off x="3200400" y="548640"/>
          <a:ext cx="1955800" cy="3956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spcAft>
              <a:spcPts val="0"/>
            </a:spcAft>
          </a:pPr>
          <a:r>
            <a:rPr lang="en-GB"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Seasonally adjusted monthly revenue </a:t>
          </a:r>
          <a:endParaRPr lang="en-IE" sz="1200">
            <a:effectLst/>
            <a:latin typeface="Times New Roman" panose="02020603050405020304" pitchFamily="18" charset="0"/>
            <a:ea typeface="Calibri" panose="020F0502020204030204" pitchFamily="34" charset="0"/>
          </a:endParaRPr>
        </a:p>
        <a:p>
          <a:pPr>
            <a:spcAft>
              <a:spcPts val="600"/>
            </a:spcAft>
          </a:pPr>
          <a:r>
            <a:rPr lang="en-GB"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Jan 2017 = 100      </a:t>
          </a:r>
          <a:endParaRPr lang="en-IE"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0</xdr:colOff>
      <xdr:row>6</xdr:row>
      <xdr:rowOff>0</xdr:rowOff>
    </xdr:from>
    <xdr:to>
      <xdr:col>3</xdr:col>
      <xdr:colOff>429330</xdr:colOff>
      <xdr:row>18</xdr:row>
      <xdr:rowOff>118380</xdr:rowOff>
    </xdr:to>
    <xdr:graphicFrame macro="">
      <xdr:nvGraphicFramePr>
        <xdr:cNvPr id="9" name="Chart 8">
          <a:extLst>
            <a:ext uri="{FF2B5EF4-FFF2-40B4-BE49-F238E27FC236}">
              <a16:creationId xmlns:a16="http://schemas.microsoft.com/office/drawing/2014/main" id="{250C012E-5703-4244-8A5E-DBAF0DF44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0.65175</cdr:x>
      <cdr:y>0.62077</cdr:y>
    </cdr:from>
    <cdr:to>
      <cdr:x>0.78141</cdr:x>
      <cdr:y>0.68923</cdr:y>
    </cdr:to>
    <cdr:sp macro="" textlink="">
      <cdr:nvSpPr>
        <cdr:cNvPr id="2" name="TextBox 1">
          <a:extLst xmlns:a="http://schemas.openxmlformats.org/drawingml/2006/main">
            <a:ext uri="{FF2B5EF4-FFF2-40B4-BE49-F238E27FC236}">
              <a16:creationId xmlns:a16="http://schemas.microsoft.com/office/drawing/2014/main" id="{F501D2C6-75D5-46E6-97E9-95823EB65E1E}"/>
            </a:ext>
          </a:extLst>
        </cdr:cNvPr>
        <cdr:cNvSpPr txBox="1"/>
      </cdr:nvSpPr>
      <cdr:spPr>
        <a:xfrm xmlns:a="http://schemas.openxmlformats.org/drawingml/2006/main">
          <a:off x="1290469" y="1497288"/>
          <a:ext cx="256719" cy="1651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b="1">
              <a:solidFill>
                <a:srgbClr val="CC3399"/>
              </a:solidFill>
              <a:latin typeface="Source Sans Pro" panose="020B0503030403020204" pitchFamily="34" charset="0"/>
              <a:ea typeface="Source Sans Pro" panose="020B0503030403020204" pitchFamily="34" charset="0"/>
            </a:rPr>
            <a:t>VAT</a:t>
          </a:r>
          <a:endParaRPr lang="en-GB" sz="1100" b="1">
            <a:solidFill>
              <a:srgbClr val="CC3399"/>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0.47786</cdr:x>
      <cdr:y>0.09415</cdr:y>
    </cdr:from>
    <cdr:to>
      <cdr:x>0.62256</cdr:x>
      <cdr:y>0.16262</cdr:y>
    </cdr:to>
    <cdr:sp macro="" textlink="">
      <cdr:nvSpPr>
        <cdr:cNvPr id="3" name="TextBox 4">
          <a:extLst xmlns:a="http://schemas.openxmlformats.org/drawingml/2006/main">
            <a:ext uri="{FF2B5EF4-FFF2-40B4-BE49-F238E27FC236}">
              <a16:creationId xmlns:a16="http://schemas.microsoft.com/office/drawing/2014/main" id="{51A32B43-E50D-40CB-9BA7-CF32FD0A97D1}"/>
            </a:ext>
          </a:extLst>
        </cdr:cNvPr>
        <cdr:cNvSpPr txBox="1"/>
      </cdr:nvSpPr>
      <cdr:spPr>
        <a:xfrm xmlns:a="http://schemas.openxmlformats.org/drawingml/2006/main">
          <a:off x="946167" y="227094"/>
          <a:ext cx="286508" cy="16514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b="1">
              <a:solidFill>
                <a:schemeClr val="accent4"/>
              </a:solidFill>
              <a:latin typeface="Source Sans Pro" panose="020B0503030403020204" pitchFamily="34" charset="0"/>
              <a:ea typeface="Source Sans Pro" panose="020B0503030403020204" pitchFamily="34" charset="0"/>
            </a:rPr>
            <a:t>PRSI</a:t>
          </a:r>
          <a:endParaRPr lang="en-GB" sz="1100" b="1">
            <a:solidFill>
              <a:schemeClr val="accent4"/>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0.40825</cdr:x>
      <cdr:y>0.39652</cdr:y>
    </cdr:from>
    <cdr:to>
      <cdr:x>0.67142</cdr:x>
      <cdr:y>0.46498</cdr:y>
    </cdr:to>
    <cdr:sp macro="" textlink="">
      <cdr:nvSpPr>
        <cdr:cNvPr id="4" name="TextBox 1">
          <a:extLst xmlns:a="http://schemas.openxmlformats.org/drawingml/2006/main">
            <a:ext uri="{FF2B5EF4-FFF2-40B4-BE49-F238E27FC236}">
              <a16:creationId xmlns:a16="http://schemas.microsoft.com/office/drawing/2014/main" id="{B0EB61BD-8386-4711-88C1-A7C401E827AE}"/>
            </a:ext>
          </a:extLst>
        </cdr:cNvPr>
        <cdr:cNvSpPr txBox="1"/>
      </cdr:nvSpPr>
      <cdr:spPr>
        <a:xfrm xmlns:a="http://schemas.openxmlformats.org/drawingml/2006/main">
          <a:off x="1193800" y="1374775"/>
          <a:ext cx="769559" cy="23736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900" b="1">
              <a:solidFill>
                <a:srgbClr val="0070C0"/>
              </a:solidFill>
              <a:latin typeface="Source Sans Pro" panose="020B0503030403020204" pitchFamily="34" charset="0"/>
              <a:ea typeface="Source Sans Pro" panose="020B0503030403020204" pitchFamily="34" charset="0"/>
            </a:rPr>
            <a:t>Income Tax</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199390</xdr:colOff>
      <xdr:row>15</xdr:row>
      <xdr:rowOff>142240</xdr:rowOff>
    </xdr:to>
    <xdr:graphicFrame macro="">
      <xdr:nvGraphicFramePr>
        <xdr:cNvPr id="2" name="Chart 1">
          <a:extLst>
            <a:ext uri="{FF2B5EF4-FFF2-40B4-BE49-F238E27FC236}">
              <a16:creationId xmlns:a16="http://schemas.microsoft.com/office/drawing/2014/main" id="{495F82D6-6E25-47D3-BD0F-26188B56E6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93345</xdr:rowOff>
    </xdr:from>
    <xdr:to>
      <xdr:col>6</xdr:col>
      <xdr:colOff>190500</xdr:colOff>
      <xdr:row>15</xdr:row>
      <xdr:rowOff>110490</xdr:rowOff>
    </xdr:to>
    <xdr:graphicFrame macro="">
      <xdr:nvGraphicFramePr>
        <xdr:cNvPr id="5" name="Chart 4">
          <a:extLst>
            <a:ext uri="{FF2B5EF4-FFF2-40B4-BE49-F238E27FC236}">
              <a16:creationId xmlns:a16="http://schemas.microsoft.com/office/drawing/2014/main" id="{893397ED-C45A-4A99-97D1-C38B67454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411480</xdr:colOff>
      <xdr:row>13</xdr:row>
      <xdr:rowOff>11430</xdr:rowOff>
    </xdr:to>
    <xdr:graphicFrame macro="">
      <xdr:nvGraphicFramePr>
        <xdr:cNvPr id="5" name="Chart 4">
          <a:extLst>
            <a:ext uri="{FF2B5EF4-FFF2-40B4-BE49-F238E27FC236}">
              <a16:creationId xmlns:a16="http://schemas.microsoft.com/office/drawing/2014/main" id="{0AB78274-0A8D-4715-A8D4-205995E20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xdr:row>
      <xdr:rowOff>179070</xdr:rowOff>
    </xdr:from>
    <xdr:to>
      <xdr:col>3</xdr:col>
      <xdr:colOff>522605</xdr:colOff>
      <xdr:row>17</xdr:row>
      <xdr:rowOff>138430</xdr:rowOff>
    </xdr:to>
    <xdr:graphicFrame macro="">
      <xdr:nvGraphicFramePr>
        <xdr:cNvPr id="3" name="Chart 2">
          <a:extLst>
            <a:ext uri="{FF2B5EF4-FFF2-40B4-BE49-F238E27FC236}">
              <a16:creationId xmlns:a16="http://schemas.microsoft.com/office/drawing/2014/main" id="{B3618647-003E-4A56-B167-D338106C6F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41910</xdr:rowOff>
    </xdr:from>
    <xdr:to>
      <xdr:col>7</xdr:col>
      <xdr:colOff>522605</xdr:colOff>
      <xdr:row>18</xdr:row>
      <xdr:rowOff>1270</xdr:rowOff>
    </xdr:to>
    <xdr:graphicFrame macro="">
      <xdr:nvGraphicFramePr>
        <xdr:cNvPr id="5" name="Chart 4">
          <a:extLst>
            <a:ext uri="{FF2B5EF4-FFF2-40B4-BE49-F238E27FC236}">
              <a16:creationId xmlns:a16="http://schemas.microsoft.com/office/drawing/2014/main" id="{535155CC-C112-4970-B214-8535870D9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152400</xdr:rowOff>
    </xdr:from>
    <xdr:to>
      <xdr:col>3</xdr:col>
      <xdr:colOff>365760</xdr:colOff>
      <xdr:row>4</xdr:row>
      <xdr:rowOff>41910</xdr:rowOff>
    </xdr:to>
    <xdr:sp macro="" textlink="">
      <xdr:nvSpPr>
        <xdr:cNvPr id="6" name="Text Box 145">
          <a:extLst>
            <a:ext uri="{FF2B5EF4-FFF2-40B4-BE49-F238E27FC236}">
              <a16:creationId xmlns:a16="http://schemas.microsoft.com/office/drawing/2014/main" id="{6C010D7B-D7DD-4DAC-A66E-1A811CF684EF}"/>
            </a:ext>
          </a:extLst>
        </xdr:cNvPr>
        <xdr:cNvSpPr txBox="1">
          <a:spLocks noChangeArrowheads="1"/>
        </xdr:cNvSpPr>
      </xdr:nvSpPr>
      <xdr:spPr bwMode="auto">
        <a:xfrm>
          <a:off x="0" y="33528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A. Large deficits are likely </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GNI*</a:t>
          </a:r>
        </a:p>
      </xdr:txBody>
    </xdr:sp>
    <xdr:clientData/>
  </xdr:twoCellAnchor>
  <xdr:twoCellAnchor>
    <xdr:from>
      <xdr:col>4</xdr:col>
      <xdr:colOff>0</xdr:colOff>
      <xdr:row>1</xdr:row>
      <xdr:rowOff>152400</xdr:rowOff>
    </xdr:from>
    <xdr:to>
      <xdr:col>7</xdr:col>
      <xdr:colOff>365760</xdr:colOff>
      <xdr:row>4</xdr:row>
      <xdr:rowOff>41910</xdr:rowOff>
    </xdr:to>
    <xdr:sp macro="" textlink="">
      <xdr:nvSpPr>
        <xdr:cNvPr id="7" name="Text Box 148">
          <a:extLst>
            <a:ext uri="{FF2B5EF4-FFF2-40B4-BE49-F238E27FC236}">
              <a16:creationId xmlns:a16="http://schemas.microsoft.com/office/drawing/2014/main" id="{798DC876-B319-4895-A30D-92477E8127EB}"/>
            </a:ext>
          </a:extLst>
        </xdr:cNvPr>
        <xdr:cNvSpPr txBox="1">
          <a:spLocks noChangeArrowheads="1"/>
        </xdr:cNvSpPr>
      </xdr:nvSpPr>
      <xdr:spPr bwMode="auto">
        <a:xfrm>
          <a:off x="2560320" y="33528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B. With debt ratios to climb to high levels</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GNI* </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0.80853</cdr:x>
      <cdr:y>0.36871</cdr:y>
    </cdr:from>
    <cdr:to>
      <cdr:x>1</cdr:x>
      <cdr:y>0.58645</cdr:y>
    </cdr:to>
    <cdr:sp macro="" textlink="">
      <cdr:nvSpPr>
        <cdr:cNvPr id="2" name="Text Box 1"/>
        <cdr:cNvSpPr txBox="1"/>
      </cdr:nvSpPr>
      <cdr:spPr>
        <a:xfrm xmlns:a="http://schemas.openxmlformats.org/drawingml/2006/main">
          <a:off x="1975114" y="929025"/>
          <a:ext cx="467731" cy="54863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rgbClr val="8F1981"/>
              </a:solidFill>
              <a:latin typeface="Source Sans Pro" panose="020B0503030403020204" pitchFamily="34" charset="0"/>
              <a:ea typeface="Source Sans Pro" panose="020B0503030403020204" pitchFamily="34" charset="0"/>
            </a:rPr>
            <a:t>Hard Brexit Scenarios</a:t>
          </a:r>
        </a:p>
      </cdr:txBody>
    </cdr:sp>
  </cdr:relSizeAnchor>
  <cdr:relSizeAnchor xmlns:cdr="http://schemas.openxmlformats.org/drawingml/2006/chartDrawing">
    <cdr:from>
      <cdr:x>0.81094</cdr:x>
      <cdr:y>0.22778</cdr:y>
    </cdr:from>
    <cdr:to>
      <cdr:x>0.96648</cdr:x>
      <cdr:y>0.3256</cdr:y>
    </cdr:to>
    <cdr:sp macro="" textlink="">
      <cdr:nvSpPr>
        <cdr:cNvPr id="3" name="Text Box 2"/>
        <cdr:cNvSpPr txBox="1"/>
      </cdr:nvSpPr>
      <cdr:spPr>
        <a:xfrm xmlns:a="http://schemas.openxmlformats.org/drawingml/2006/main">
          <a:off x="1980998" y="573928"/>
          <a:ext cx="379960" cy="24647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rgbClr val="3F9786"/>
              </a:solidFill>
              <a:latin typeface="Source Sans Pro" panose="020B0503030403020204" pitchFamily="34" charset="0"/>
              <a:ea typeface="Source Sans Pro" panose="020B0503030403020204" pitchFamily="34" charset="0"/>
            </a:rPr>
            <a:t>Central </a:t>
          </a:r>
        </a:p>
      </cdr:txBody>
    </cdr:sp>
  </cdr:relSizeAnchor>
  <cdr:relSizeAnchor xmlns:cdr="http://schemas.openxmlformats.org/drawingml/2006/chartDrawing">
    <cdr:from>
      <cdr:x>0.77127</cdr:x>
      <cdr:y>0.15778</cdr:y>
    </cdr:from>
    <cdr:to>
      <cdr:x>0.93579</cdr:x>
      <cdr:y>0.25561</cdr:y>
    </cdr:to>
    <cdr:sp macro="" textlink="">
      <cdr:nvSpPr>
        <cdr:cNvPr id="4" name="Text Box 3"/>
        <cdr:cNvSpPr txBox="1"/>
      </cdr:nvSpPr>
      <cdr:spPr>
        <a:xfrm xmlns:a="http://schemas.openxmlformats.org/drawingml/2006/main">
          <a:off x="1884103" y="397555"/>
          <a:ext cx="401897" cy="246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75000"/>
                </a:schemeClr>
              </a:solidFill>
              <a:latin typeface="Source Sans Pro" panose="020B0503030403020204" pitchFamily="34" charset="0"/>
              <a:ea typeface="Source Sans Pro" panose="020B0503030403020204" pitchFamily="34" charset="0"/>
            </a:rPr>
            <a:t>Mild</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91440</xdr:colOff>
      <xdr:row>17</xdr:row>
      <xdr:rowOff>0</xdr:rowOff>
    </xdr:to>
    <xdr:graphicFrame macro="">
      <xdr:nvGraphicFramePr>
        <xdr:cNvPr id="5" name="Chart 4">
          <a:extLst>
            <a:ext uri="{FF2B5EF4-FFF2-40B4-BE49-F238E27FC236}">
              <a16:creationId xmlns:a16="http://schemas.microsoft.com/office/drawing/2014/main" id="{C2CC9EF2-AC77-4CCD-8C83-0726EB074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0.51642</cdr:x>
      <cdr:y>0.66056</cdr:y>
    </cdr:from>
    <cdr:to>
      <cdr:x>0.60895</cdr:x>
      <cdr:y>0.80735</cdr:y>
    </cdr:to>
    <cdr:sp macro="" textlink="">
      <cdr:nvSpPr>
        <cdr:cNvPr id="2" name="TextBox 1">
          <a:extLst xmlns:a="http://schemas.openxmlformats.org/drawingml/2006/main">
            <a:ext uri="{FF2B5EF4-FFF2-40B4-BE49-F238E27FC236}">
              <a16:creationId xmlns:a16="http://schemas.microsoft.com/office/drawing/2014/main" id="{5ED46422-F98A-4FF6-AC90-C187C715B185}"/>
            </a:ext>
          </a:extLst>
        </cdr:cNvPr>
        <cdr:cNvSpPr txBox="1"/>
      </cdr:nvSpPr>
      <cdr:spPr>
        <a:xfrm xmlns:a="http://schemas.openxmlformats.org/drawingml/2006/main">
          <a:off x="1180531" y="1473959"/>
          <a:ext cx="211540" cy="3275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1 </a:t>
          </a:r>
        </a:p>
        <a:p xmlns:a="http://schemas.openxmlformats.org/drawingml/2006/main">
          <a:pPr algn="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cdr:x>
      <cdr:y>0</cdr:y>
    </cdr:from>
    <cdr:to>
      <cdr:x>1</cdr:x>
      <cdr:y>0.20918</cdr:y>
    </cdr:to>
    <cdr:sp macro="" textlink="">
      <cdr:nvSpPr>
        <cdr:cNvPr id="3" name="TextBox 2">
          <a:extLst xmlns:a="http://schemas.openxmlformats.org/drawingml/2006/main">
            <a:ext uri="{FF2B5EF4-FFF2-40B4-BE49-F238E27FC236}">
              <a16:creationId xmlns:a16="http://schemas.microsoft.com/office/drawing/2014/main" id="{4041DB09-2EAA-4DA8-BA5C-2E1CF740A24A}"/>
            </a:ext>
          </a:extLst>
        </cdr:cNvPr>
        <cdr:cNvSpPr txBox="1"/>
      </cdr:nvSpPr>
      <cdr:spPr>
        <a:xfrm xmlns:a="http://schemas.openxmlformats.org/drawingml/2006/main">
          <a:off x="0" y="0"/>
          <a:ext cx="3285639" cy="545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900" b="1">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cdr:x>
      <cdr:y>0.88703</cdr:y>
    </cdr:from>
    <cdr:to>
      <cdr:x>0.91194</cdr:x>
      <cdr:y>1</cdr:y>
    </cdr:to>
    <cdr:sp macro="" textlink="">
      <cdr:nvSpPr>
        <cdr:cNvPr id="7" name="TextBox 6">
          <a:extLst xmlns:a="http://schemas.openxmlformats.org/drawingml/2006/main">
            <a:ext uri="{FF2B5EF4-FFF2-40B4-BE49-F238E27FC236}">
              <a16:creationId xmlns:a16="http://schemas.microsoft.com/office/drawing/2014/main" id="{E6A1E227-338B-4FEC-B79E-E5671257E2C3}"/>
            </a:ext>
          </a:extLst>
        </cdr:cNvPr>
        <cdr:cNvSpPr txBox="1"/>
      </cdr:nvSpPr>
      <cdr:spPr>
        <a:xfrm xmlns:a="http://schemas.openxmlformats.org/drawingml/2006/main">
          <a:off x="0" y="3028950"/>
          <a:ext cx="4438650" cy="3857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800" b="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0.35383</cdr:x>
      <cdr:y>0.66112</cdr:y>
    </cdr:from>
    <cdr:to>
      <cdr:x>0.54033</cdr:x>
      <cdr:y>0.82202</cdr:y>
    </cdr:to>
    <cdr:sp macro="" textlink="">
      <cdr:nvSpPr>
        <cdr:cNvPr id="6" name="TextBox 5">
          <a:extLst xmlns:a="http://schemas.openxmlformats.org/drawingml/2006/main">
            <a:ext uri="{FF2B5EF4-FFF2-40B4-BE49-F238E27FC236}">
              <a16:creationId xmlns:a16="http://schemas.microsoft.com/office/drawing/2014/main" id="{BA6BA3D1-692D-4271-907F-70FBF7F823BE}"/>
            </a:ext>
          </a:extLst>
        </cdr:cNvPr>
        <cdr:cNvSpPr txBox="1"/>
      </cdr:nvSpPr>
      <cdr:spPr>
        <a:xfrm xmlns:a="http://schemas.openxmlformats.org/drawingml/2006/main">
          <a:off x="808864" y="1475208"/>
          <a:ext cx="426339" cy="359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Lock-</a:t>
          </a: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down</a:t>
          </a:r>
        </a:p>
      </cdr:txBody>
    </cdr:sp>
  </cdr:relSizeAnchor>
  <cdr:relSizeAnchor xmlns:cdr="http://schemas.openxmlformats.org/drawingml/2006/chartDrawing">
    <cdr:from>
      <cdr:x>0.16556</cdr:x>
      <cdr:y>0.66483</cdr:y>
    </cdr:from>
    <cdr:to>
      <cdr:x>0.38749</cdr:x>
      <cdr:y>0.81265</cdr:y>
    </cdr:to>
    <cdr:sp macro="" textlink="">
      <cdr:nvSpPr>
        <cdr:cNvPr id="8" name="TextBox 7">
          <a:extLst xmlns:a="http://schemas.openxmlformats.org/drawingml/2006/main">
            <a:ext uri="{FF2B5EF4-FFF2-40B4-BE49-F238E27FC236}">
              <a16:creationId xmlns:a16="http://schemas.microsoft.com/office/drawing/2014/main" id="{D537988D-6708-4CEE-A051-57ED8033F3CC}"/>
            </a:ext>
          </a:extLst>
        </cdr:cNvPr>
        <cdr:cNvSpPr txBox="1"/>
      </cdr:nvSpPr>
      <cdr:spPr>
        <a:xfrm xmlns:a="http://schemas.openxmlformats.org/drawingml/2006/main">
          <a:off x="378479" y="1483505"/>
          <a:ext cx="507332" cy="3298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School </a:t>
          </a: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closures</a:t>
          </a:r>
        </a:p>
      </cdr:txBody>
    </cdr:sp>
  </cdr:relSizeAnchor>
  <cdr:relSizeAnchor xmlns:cdr="http://schemas.openxmlformats.org/drawingml/2006/chartDrawing">
    <cdr:from>
      <cdr:x>0.51899</cdr:x>
      <cdr:y>0.66056</cdr:y>
    </cdr:from>
    <cdr:to>
      <cdr:x>0.67761</cdr:x>
      <cdr:y>0.80735</cdr:y>
    </cdr:to>
    <cdr:sp macro="" textlink="">
      <cdr:nvSpPr>
        <cdr:cNvPr id="12" name="TextBox 1"/>
        <cdr:cNvSpPr txBox="1"/>
      </cdr:nvSpPr>
      <cdr:spPr>
        <a:xfrm xmlns:a="http://schemas.openxmlformats.org/drawingml/2006/main">
          <a:off x="1186412" y="1473959"/>
          <a:ext cx="362609" cy="3275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2</a:t>
          </a:r>
        </a:p>
      </cdr:txBody>
    </cdr:sp>
  </cdr:relSizeAnchor>
  <cdr:relSizeAnchor xmlns:cdr="http://schemas.openxmlformats.org/drawingml/2006/chartDrawing">
    <cdr:from>
      <cdr:x>0.59362</cdr:x>
      <cdr:y>0.66056</cdr:y>
    </cdr:from>
    <cdr:to>
      <cdr:x>0.75224</cdr:x>
      <cdr:y>0.80735</cdr:y>
    </cdr:to>
    <cdr:sp macro="" textlink="">
      <cdr:nvSpPr>
        <cdr:cNvPr id="13" name="TextBox 1"/>
        <cdr:cNvSpPr txBox="1"/>
      </cdr:nvSpPr>
      <cdr:spPr>
        <a:xfrm xmlns:a="http://schemas.openxmlformats.org/drawingml/2006/main">
          <a:off x="1357009" y="1473959"/>
          <a:ext cx="362609" cy="3275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3</a:t>
          </a:r>
        </a:p>
      </cdr:txBody>
    </cdr:sp>
  </cdr:relSizeAnchor>
  <cdr:relSizeAnchor xmlns:cdr="http://schemas.openxmlformats.org/drawingml/2006/chartDrawing">
    <cdr:from>
      <cdr:x>0.53989</cdr:x>
      <cdr:y>0.6575</cdr:y>
    </cdr:from>
    <cdr:to>
      <cdr:x>0.72239</cdr:x>
      <cdr:y>0.72784</cdr:y>
    </cdr:to>
    <cdr:sp macro="" textlink="">
      <cdr:nvSpPr>
        <cdr:cNvPr id="14" name="TextBox 1"/>
        <cdr:cNvSpPr txBox="1"/>
      </cdr:nvSpPr>
      <cdr:spPr>
        <a:xfrm xmlns:a="http://schemas.openxmlformats.org/drawingml/2006/main">
          <a:off x="1234178" y="1467135"/>
          <a:ext cx="417200" cy="1569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Phases  </a:t>
          </a:r>
        </a:p>
        <a:p xmlns:a="http://schemas.openxmlformats.org/drawingml/2006/main">
          <a:pPr algn="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2" name="Chart 1">
          <a:extLst>
            <a:ext uri="{FF2B5EF4-FFF2-40B4-BE49-F238E27FC236}">
              <a16:creationId xmlns:a16="http://schemas.microsoft.com/office/drawing/2014/main" id="{8DA2907D-0252-44DC-8212-C8E6CCB67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19050</xdr:rowOff>
    </xdr:from>
    <xdr:to>
      <xdr:col>7</xdr:col>
      <xdr:colOff>199390</xdr:colOff>
      <xdr:row>15</xdr:row>
      <xdr:rowOff>161290</xdr:rowOff>
    </xdr:to>
    <xdr:graphicFrame macro="">
      <xdr:nvGraphicFramePr>
        <xdr:cNvPr id="2" name="Chart 1">
          <a:extLst>
            <a:ext uri="{FF2B5EF4-FFF2-40B4-BE49-F238E27FC236}">
              <a16:creationId xmlns:a16="http://schemas.microsoft.com/office/drawing/2014/main" id="{E3A15A35-D3E0-43C5-B528-0E8A718E11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0.57802</cdr:x>
      <cdr:y>0.41583</cdr:y>
    </cdr:from>
    <cdr:to>
      <cdr:x>0.77748</cdr:x>
      <cdr:y>0.51789</cdr:y>
    </cdr:to>
    <cdr:sp macro="" textlink="">
      <cdr:nvSpPr>
        <cdr:cNvPr id="2" name="Text Box 1"/>
        <cdr:cNvSpPr txBox="1"/>
      </cdr:nvSpPr>
      <cdr:spPr>
        <a:xfrm xmlns:a="http://schemas.openxmlformats.org/drawingml/2006/main">
          <a:off x="2705100" y="1047750"/>
          <a:ext cx="9334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rgbClr val="CF75D9"/>
              </a:solidFill>
              <a:latin typeface="Source Sans Pro" panose="020B0503030403020204" pitchFamily="34" charset="0"/>
              <a:ea typeface="Source Sans Pro" panose="020B0503030403020204" pitchFamily="34" charset="0"/>
            </a:rPr>
            <a:t>WTO</a:t>
          </a:r>
        </a:p>
      </cdr:txBody>
    </cdr:sp>
  </cdr:relSizeAnchor>
  <cdr:relSizeAnchor xmlns:cdr="http://schemas.openxmlformats.org/drawingml/2006/chartDrawing">
    <cdr:from>
      <cdr:x>0.58005</cdr:x>
      <cdr:y>0.65776</cdr:y>
    </cdr:from>
    <cdr:to>
      <cdr:x>0.76323</cdr:x>
      <cdr:y>0.84677</cdr:y>
    </cdr:to>
    <cdr:sp macro="" textlink="">
      <cdr:nvSpPr>
        <cdr:cNvPr id="3" name="Text Box 2"/>
        <cdr:cNvSpPr txBox="1"/>
      </cdr:nvSpPr>
      <cdr:spPr>
        <a:xfrm xmlns:a="http://schemas.openxmlformats.org/drawingml/2006/main">
          <a:off x="2714625" y="1657350"/>
          <a:ext cx="8572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rgbClr val="982DA3"/>
              </a:solidFill>
              <a:latin typeface="Source Sans Pro" panose="020B0503030403020204" pitchFamily="34" charset="0"/>
              <a:ea typeface="Source Sans Pro" panose="020B0503030403020204" pitchFamily="34" charset="0"/>
            </a:rPr>
            <a:t>Disorderl</a:t>
          </a:r>
          <a:r>
            <a:rPr lang="en-IE" sz="1000" baseline="0">
              <a:solidFill>
                <a:srgbClr val="982DA3"/>
              </a:solidFill>
              <a:latin typeface="Source Sans Pro" panose="020B0503030403020204" pitchFamily="34" charset="0"/>
              <a:ea typeface="Source Sans Pro" panose="020B0503030403020204" pitchFamily="34" charset="0"/>
            </a:rPr>
            <a:t>y WTO</a:t>
          </a:r>
          <a:endParaRPr lang="en-IE" sz="1000">
            <a:solidFill>
              <a:srgbClr val="982DA3"/>
            </a:solidFill>
            <a:latin typeface="Source Sans Pro" panose="020B0503030403020204" pitchFamily="34" charset="0"/>
            <a:ea typeface="Source Sans Pro" panose="020B0503030403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3</xdr:row>
      <xdr:rowOff>11430</xdr:rowOff>
    </xdr:from>
    <xdr:to>
      <xdr:col>3</xdr:col>
      <xdr:colOff>492760</xdr:colOff>
      <xdr:row>16</xdr:row>
      <xdr:rowOff>54610</xdr:rowOff>
    </xdr:to>
    <xdr:graphicFrame macro="">
      <xdr:nvGraphicFramePr>
        <xdr:cNvPr id="5" name="Chart 4">
          <a:extLst>
            <a:ext uri="{FF2B5EF4-FFF2-40B4-BE49-F238E27FC236}">
              <a16:creationId xmlns:a16="http://schemas.microsoft.com/office/drawing/2014/main" id="{3F20956D-1BD7-4920-B3C5-FECF924BB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180975</xdr:colOff>
      <xdr:row>3</xdr:row>
      <xdr:rowOff>11430</xdr:rowOff>
    </xdr:from>
    <xdr:to>
      <xdr:col>8</xdr:col>
      <xdr:colOff>414020</xdr:colOff>
      <xdr:row>16</xdr:row>
      <xdr:rowOff>54610</xdr:rowOff>
    </xdr:to>
    <xdr:graphicFrame macro="">
      <xdr:nvGraphicFramePr>
        <xdr:cNvPr id="6" name="Chart 5">
          <a:extLst>
            <a:ext uri="{FF2B5EF4-FFF2-40B4-BE49-F238E27FC236}">
              <a16:creationId xmlns:a16="http://schemas.microsoft.com/office/drawing/2014/main" id="{B4E7E8F6-CA0B-4E80-84C8-09C016D5D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3</xdr:col>
      <xdr:colOff>297180</xdr:colOff>
      <xdr:row>3</xdr:row>
      <xdr:rowOff>72390</xdr:rowOff>
    </xdr:to>
    <xdr:sp macro="" textlink="">
      <xdr:nvSpPr>
        <xdr:cNvPr id="7" name="Text Box 31">
          <a:extLst>
            <a:ext uri="{FF2B5EF4-FFF2-40B4-BE49-F238E27FC236}">
              <a16:creationId xmlns:a16="http://schemas.microsoft.com/office/drawing/2014/main" id="{BD040BF6-CE98-4455-A26C-31ACC5CA8547}"/>
            </a:ext>
          </a:extLst>
        </xdr:cNvPr>
        <xdr:cNvSpPr txBox="1">
          <a:spLocks noChangeArrowheads="1"/>
        </xdr:cNvSpPr>
      </xdr:nvSpPr>
      <xdr:spPr bwMode="auto">
        <a:xfrm>
          <a:off x="0" y="18288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A. The population is set to age markedly</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Age Cohort as % total population</a:t>
          </a:r>
        </a:p>
      </xdr:txBody>
    </xdr:sp>
    <xdr:clientData/>
  </xdr:twoCellAnchor>
  <xdr:twoCellAnchor>
    <xdr:from>
      <xdr:col>4</xdr:col>
      <xdr:colOff>0</xdr:colOff>
      <xdr:row>1</xdr:row>
      <xdr:rowOff>0</xdr:rowOff>
    </xdr:from>
    <xdr:to>
      <xdr:col>7</xdr:col>
      <xdr:colOff>605790</xdr:colOff>
      <xdr:row>3</xdr:row>
      <xdr:rowOff>72390</xdr:rowOff>
    </xdr:to>
    <xdr:sp macro="" textlink="">
      <xdr:nvSpPr>
        <xdr:cNvPr id="8" name="Text Box 32">
          <a:extLst>
            <a:ext uri="{FF2B5EF4-FFF2-40B4-BE49-F238E27FC236}">
              <a16:creationId xmlns:a16="http://schemas.microsoft.com/office/drawing/2014/main" id="{33D36EEA-1D15-4B5A-8173-7A6658D6D069}"/>
            </a:ext>
          </a:extLst>
        </xdr:cNvPr>
        <xdr:cNvSpPr txBox="1">
          <a:spLocks noChangeArrowheads="1"/>
        </xdr:cNvSpPr>
      </xdr:nvSpPr>
      <xdr:spPr bwMode="auto">
        <a:xfrm>
          <a:off x="2651760" y="182880"/>
          <a:ext cx="259461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B. Health and pension spending should rise</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of GNI* (general government basis)</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0.02976</cdr:x>
      <cdr:y>0.07058</cdr:y>
    </cdr:from>
    <cdr:to>
      <cdr:x>0.38047</cdr:x>
      <cdr:y>0.98422</cdr:y>
    </cdr:to>
    <cdr:sp macro="" textlink="">
      <cdr:nvSpPr>
        <cdr:cNvPr id="2" name="TextBox 1">
          <a:extLst xmlns:a="http://schemas.openxmlformats.org/drawingml/2006/main">
            <a:ext uri="{FF2B5EF4-FFF2-40B4-BE49-F238E27FC236}">
              <a16:creationId xmlns:a16="http://schemas.microsoft.com/office/drawing/2014/main" id="{CB9C3147-758E-458D-B716-B52D78DB3320}"/>
            </a:ext>
          </a:extLst>
        </cdr:cNvPr>
        <cdr:cNvSpPr txBox="1"/>
      </cdr:nvSpPr>
      <cdr:spPr>
        <a:xfrm xmlns:a="http://schemas.openxmlformats.org/drawingml/2006/main">
          <a:off x="79513" y="177844"/>
          <a:ext cx="936888" cy="2302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9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Pension</a:t>
          </a:r>
        </a:p>
        <a:p xmlns:a="http://schemas.openxmlformats.org/drawingml/2006/main">
          <a:pPr>
            <a:spcAft>
              <a:spcPts val="900"/>
            </a:spcAft>
          </a:pPr>
          <a:r>
            <a:rPr lang="en-IE" sz="900" b="1">
              <a:solidFill>
                <a:schemeClr val="tx1">
                  <a:lumMod val="65000"/>
                  <a:lumOff val="35000"/>
                </a:schemeClr>
              </a:solidFill>
              <a:latin typeface="Source Sans Pro" panose="020B0503030403020204" pitchFamily="34" charset="0"/>
              <a:ea typeface="Source Sans Pro" panose="020B0503030403020204" pitchFamily="34" charset="0"/>
            </a:rPr>
            <a:t>Other</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 </a:t>
          </a:r>
          <a:r>
            <a:rPr lang="en-IE" sz="900" b="1">
              <a:solidFill>
                <a:schemeClr val="tx1">
                  <a:lumMod val="65000"/>
                  <a:lumOff val="35000"/>
                </a:schemeClr>
              </a:solidFill>
              <a:latin typeface="Source Sans Pro" panose="020B0503030403020204" pitchFamily="34" charset="0"/>
              <a:ea typeface="Source Sans Pro" panose="020B0503030403020204" pitchFamily="34" charset="0"/>
            </a:rPr>
            <a:t>Social </a:t>
          </a: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Protection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9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9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Health</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9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Education</a:t>
          </a:r>
          <a:b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br>
          <a:endParaRPr lang="en-IE" sz="700" b="1"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pPr>
            <a:spcAft>
              <a:spcPts val="900"/>
            </a:spcAft>
          </a:pPr>
          <a:r>
            <a:rPr lang="en-IE" sz="900" b="1" baseline="0">
              <a:solidFill>
                <a:schemeClr val="tx1">
                  <a:lumMod val="65000"/>
                  <a:lumOff val="35000"/>
                </a:schemeClr>
              </a:solidFill>
              <a:latin typeface="Source Sans Pro" panose="020B0503030403020204" pitchFamily="34" charset="0"/>
              <a:ea typeface="Source Sans Pro" panose="020B0503030403020204" pitchFamily="34" charset="0"/>
            </a:rPr>
            <a:t>Investment</a:t>
          </a:r>
          <a:endParaRPr lang="en-IE" sz="900" b="1">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0.60865</cdr:x>
      <cdr:y>0.42809</cdr:y>
    </cdr:from>
    <cdr:to>
      <cdr:x>0.7077</cdr:x>
      <cdr:y>0.42809</cdr:y>
    </cdr:to>
    <cdr:cxnSp macro="">
      <cdr:nvCxnSpPr>
        <cdr:cNvPr id="4" name="Straight Arrow Connector 3">
          <a:extLst xmlns:a="http://schemas.openxmlformats.org/drawingml/2006/main">
            <a:ext uri="{FF2B5EF4-FFF2-40B4-BE49-F238E27FC236}">
              <a16:creationId xmlns:a16="http://schemas.microsoft.com/office/drawing/2014/main" id="{5E8EC7D3-CE1E-4DE8-95E5-4B7EBFAF56CD}"/>
            </a:ext>
          </a:extLst>
        </cdr:cNvPr>
        <cdr:cNvCxnSpPr/>
      </cdr:nvCxnSpPr>
      <cdr:spPr>
        <a:xfrm xmlns:a="http://schemas.openxmlformats.org/drawingml/2006/main">
          <a:off x="1625974" y="1078654"/>
          <a:ext cx="264607"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0.58545</cdr:x>
      <cdr:y>0.10966</cdr:y>
    </cdr:from>
    <cdr:to>
      <cdr:x>0.66313</cdr:x>
      <cdr:y>0.1122</cdr:y>
    </cdr:to>
    <cdr:cxnSp macro="">
      <cdr:nvCxnSpPr>
        <cdr:cNvPr id="5" name="Straight Arrow Connector 4">
          <a:extLst xmlns:a="http://schemas.openxmlformats.org/drawingml/2006/main">
            <a:ext uri="{FF2B5EF4-FFF2-40B4-BE49-F238E27FC236}">
              <a16:creationId xmlns:a16="http://schemas.microsoft.com/office/drawing/2014/main" id="{60F68CFA-6DF4-4AF0-9881-30DE8937F465}"/>
            </a:ext>
          </a:extLst>
        </cdr:cNvPr>
        <cdr:cNvCxnSpPr/>
      </cdr:nvCxnSpPr>
      <cdr:spPr>
        <a:xfrm xmlns:a="http://schemas.openxmlformats.org/drawingml/2006/main">
          <a:off x="1563996" y="276315"/>
          <a:ext cx="207518" cy="640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0.58757</cdr:x>
      <cdr:y>0.91431</cdr:y>
    </cdr:from>
    <cdr:to>
      <cdr:x>1</cdr:x>
      <cdr:y>1</cdr:y>
    </cdr:to>
    <cdr:pic>
      <cdr:nvPicPr>
        <cdr:cNvPr id="6" name="Picture 5">
          <a:extLst xmlns:a="http://schemas.openxmlformats.org/drawingml/2006/main">
            <a:ext uri="{FF2B5EF4-FFF2-40B4-BE49-F238E27FC236}">
              <a16:creationId xmlns:a16="http://schemas.microsoft.com/office/drawing/2014/main" id="{00000000-0008-0000-0400-000002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569662" y="2303769"/>
          <a:ext cx="1101783" cy="215911"/>
        </a:xfrm>
        <a:prstGeom xmlns:a="http://schemas.openxmlformats.org/drawingml/2006/main" prst="rect">
          <a:avLst/>
        </a:prstGeom>
      </cdr:spPr>
    </cdr:pic>
  </cdr:relSizeAnchor>
</c:userShapes>
</file>

<file path=xl/drawings/drawing35.xml><?xml version="1.0" encoding="utf-8"?>
<xdr:wsDr xmlns:xdr="http://schemas.openxmlformats.org/drawingml/2006/spreadsheetDrawing" xmlns:a="http://schemas.openxmlformats.org/drawingml/2006/main">
  <xdr:twoCellAnchor>
    <xdr:from>
      <xdr:col>4</xdr:col>
      <xdr:colOff>0</xdr:colOff>
      <xdr:row>2</xdr:row>
      <xdr:rowOff>0</xdr:rowOff>
    </xdr:from>
    <xdr:to>
      <xdr:col>11</xdr:col>
      <xdr:colOff>412750</xdr:colOff>
      <xdr:row>14</xdr:row>
      <xdr:rowOff>171450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64C59AB-B7E2-4287-A738-B375BDEAFC4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362200" y="381000"/>
              <a:ext cx="4549775" cy="2457450"/>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365760</xdr:colOff>
      <xdr:row>11</xdr:row>
      <xdr:rowOff>33020</xdr:rowOff>
    </xdr:from>
    <xdr:to>
      <xdr:col>7</xdr:col>
      <xdr:colOff>17780</xdr:colOff>
      <xdr:row>13</xdr:row>
      <xdr:rowOff>27940</xdr:rowOff>
    </xdr:to>
    <xdr:sp macro="" textlink="">
      <xdr:nvSpPr>
        <xdr:cNvPr id="3" name="Text Box 49">
          <a:extLst>
            <a:ext uri="{FF2B5EF4-FFF2-40B4-BE49-F238E27FC236}">
              <a16:creationId xmlns:a16="http://schemas.microsoft.com/office/drawing/2014/main" id="{15E95590-B4FB-4E79-9CDE-D2E996BC6AF1}"/>
            </a:ext>
          </a:extLst>
        </xdr:cNvPr>
        <xdr:cNvSpPr txBox="1"/>
      </xdr:nvSpPr>
      <xdr:spPr>
        <a:xfrm>
          <a:off x="3413760" y="2044700"/>
          <a:ext cx="871220" cy="36068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IE" sz="800">
              <a:solidFill>
                <a:srgbClr val="595959"/>
              </a:solidFill>
              <a:effectLst/>
              <a:latin typeface="Source Sans Pro" panose="020B0503030403020204" pitchFamily="34" charset="0"/>
              <a:ea typeface="Calibri" panose="020F0502020204030204" pitchFamily="34" charset="0"/>
            </a:rPr>
            <a:t>Projected 2030 emissions</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6</xdr:col>
      <xdr:colOff>133350</xdr:colOff>
      <xdr:row>6</xdr:row>
      <xdr:rowOff>83820</xdr:rowOff>
    </xdr:from>
    <xdr:to>
      <xdr:col>7</xdr:col>
      <xdr:colOff>260350</xdr:colOff>
      <xdr:row>8</xdr:row>
      <xdr:rowOff>78740</xdr:rowOff>
    </xdr:to>
    <xdr:sp macro="" textlink="">
      <xdr:nvSpPr>
        <xdr:cNvPr id="4" name="Text Box 50">
          <a:extLst>
            <a:ext uri="{FF2B5EF4-FFF2-40B4-BE49-F238E27FC236}">
              <a16:creationId xmlns:a16="http://schemas.microsoft.com/office/drawing/2014/main" id="{6C73703E-F489-494E-89F8-F3D7ED4E589D}"/>
            </a:ext>
          </a:extLst>
        </xdr:cNvPr>
        <xdr:cNvSpPr txBox="1"/>
      </xdr:nvSpPr>
      <xdr:spPr>
        <a:xfrm>
          <a:off x="3790950" y="1181100"/>
          <a:ext cx="736600" cy="36068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IE" sz="800">
              <a:solidFill>
                <a:srgbClr val="595959"/>
              </a:solidFill>
              <a:effectLst/>
              <a:latin typeface="Source Sans Pro" panose="020B0503030403020204" pitchFamily="34" charset="0"/>
              <a:ea typeface="Calibri" panose="020F0502020204030204" pitchFamily="34" charset="0"/>
            </a:rPr>
            <a:t>NDP measures</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7</xdr:col>
      <xdr:colOff>227330</xdr:colOff>
      <xdr:row>6</xdr:row>
      <xdr:rowOff>155575</xdr:rowOff>
    </xdr:from>
    <xdr:to>
      <xdr:col>8</xdr:col>
      <xdr:colOff>504825</xdr:colOff>
      <xdr:row>9</xdr:row>
      <xdr:rowOff>90805</xdr:rowOff>
    </xdr:to>
    <xdr:sp macro="" textlink="">
      <xdr:nvSpPr>
        <xdr:cNvPr id="5" name="Text Box 52">
          <a:extLst>
            <a:ext uri="{FF2B5EF4-FFF2-40B4-BE49-F238E27FC236}">
              <a16:creationId xmlns:a16="http://schemas.microsoft.com/office/drawing/2014/main" id="{3A5A6663-C87A-4D15-973F-D154B671ABF9}"/>
            </a:ext>
          </a:extLst>
        </xdr:cNvPr>
        <xdr:cNvSpPr txBox="1"/>
      </xdr:nvSpPr>
      <xdr:spPr>
        <a:xfrm>
          <a:off x="4494530" y="1252855"/>
          <a:ext cx="887095" cy="48387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IE" sz="800">
              <a:solidFill>
                <a:srgbClr val="595959"/>
              </a:solidFill>
              <a:effectLst/>
              <a:latin typeface="Source Sans Pro" panose="020B0503030403020204" pitchFamily="34" charset="0"/>
              <a:ea typeface="Calibri" panose="020F0502020204030204" pitchFamily="34" charset="0"/>
            </a:rPr>
            <a:t>Better land-use</a:t>
          </a:r>
          <a:br>
            <a:rPr lang="en-IE" sz="800">
              <a:solidFill>
                <a:srgbClr val="595959"/>
              </a:solidFill>
              <a:effectLst/>
              <a:latin typeface="Source Sans Pro" panose="020B0503030403020204" pitchFamily="34" charset="0"/>
              <a:ea typeface="Calibri" panose="020F0502020204030204" pitchFamily="34" charset="0"/>
            </a:rPr>
          </a:br>
          <a:r>
            <a:rPr lang="en-IE" sz="800">
              <a:solidFill>
                <a:srgbClr val="595959"/>
              </a:solidFill>
              <a:effectLst/>
              <a:latin typeface="Source Sans Pro" panose="020B0503030403020204" pitchFamily="34" charset="0"/>
              <a:ea typeface="Calibri" panose="020F0502020204030204" pitchFamily="34" charset="0"/>
            </a:rPr>
            <a:t>management</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8</xdr:col>
      <xdr:colOff>538480</xdr:colOff>
      <xdr:row>8</xdr:row>
      <xdr:rowOff>3175</xdr:rowOff>
    </xdr:from>
    <xdr:to>
      <xdr:col>10</xdr:col>
      <xdr:colOff>206375</xdr:colOff>
      <xdr:row>10</xdr:row>
      <xdr:rowOff>121285</xdr:rowOff>
    </xdr:to>
    <xdr:sp macro="" textlink="">
      <xdr:nvSpPr>
        <xdr:cNvPr id="6" name="Text Box 53">
          <a:extLst>
            <a:ext uri="{FF2B5EF4-FFF2-40B4-BE49-F238E27FC236}">
              <a16:creationId xmlns:a16="http://schemas.microsoft.com/office/drawing/2014/main" id="{D69C672B-B574-4352-9826-04DBD02144DE}"/>
            </a:ext>
          </a:extLst>
        </xdr:cNvPr>
        <xdr:cNvSpPr txBox="1"/>
      </xdr:nvSpPr>
      <xdr:spPr>
        <a:xfrm>
          <a:off x="5415280" y="1466215"/>
          <a:ext cx="887095" cy="48387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IE" sz="800">
              <a:solidFill>
                <a:srgbClr val="595959"/>
              </a:solidFill>
              <a:effectLst/>
              <a:latin typeface="Source Sans Pro" panose="020B0503030403020204" pitchFamily="34" charset="0"/>
              <a:ea typeface="Calibri" panose="020F0502020204030204" pitchFamily="34" charset="0"/>
            </a:rPr>
            <a:t>Additional</a:t>
          </a:r>
          <a:br>
            <a:rPr lang="en-IE" sz="800">
              <a:solidFill>
                <a:srgbClr val="595959"/>
              </a:solidFill>
              <a:effectLst/>
              <a:latin typeface="Source Sans Pro" panose="020B0503030403020204" pitchFamily="34" charset="0"/>
              <a:ea typeface="Calibri" panose="020F0502020204030204" pitchFamily="34" charset="0"/>
            </a:rPr>
          </a:br>
          <a:r>
            <a:rPr lang="en-IE" sz="800">
              <a:solidFill>
                <a:srgbClr val="595959"/>
              </a:solidFill>
              <a:effectLst/>
              <a:latin typeface="Source Sans Pro" panose="020B0503030403020204" pitchFamily="34" charset="0"/>
              <a:ea typeface="Calibri" panose="020F0502020204030204" pitchFamily="34" charset="0"/>
            </a:rPr>
            <a:t>effort required</a:t>
          </a:r>
          <a:endParaRPr lang="en-IE" sz="1200">
            <a:effectLst/>
            <a:latin typeface="Times New Roman" panose="02020603050405020304" pitchFamily="18" charset="0"/>
            <a:ea typeface="Calibri" panose="020F0502020204030204" pitchFamily="34" charset="0"/>
          </a:endParaRPr>
        </a:p>
        <a:p>
          <a:pPr>
            <a:spcAft>
              <a:spcPts val="0"/>
            </a:spcAft>
          </a:pPr>
          <a:r>
            <a:rPr lang="en-IE" sz="800">
              <a:solidFill>
                <a:srgbClr val="595959"/>
              </a:solidFill>
              <a:effectLst/>
              <a:latin typeface="Source Sans Pro" panose="020B0503030403020204" pitchFamily="34" charset="0"/>
              <a:ea typeface="Calibri" panose="020F0502020204030204" pitchFamily="34" charset="0"/>
            </a:rPr>
            <a:t> </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9</xdr:col>
      <xdr:colOff>396875</xdr:colOff>
      <xdr:row>11</xdr:row>
      <xdr:rowOff>61595</xdr:rowOff>
    </xdr:from>
    <xdr:to>
      <xdr:col>10</xdr:col>
      <xdr:colOff>290830</xdr:colOff>
      <xdr:row>13</xdr:row>
      <xdr:rowOff>93345</xdr:rowOff>
    </xdr:to>
    <xdr:sp macro="" textlink="">
      <xdr:nvSpPr>
        <xdr:cNvPr id="7" name="Text Box 54">
          <a:extLst>
            <a:ext uri="{FF2B5EF4-FFF2-40B4-BE49-F238E27FC236}">
              <a16:creationId xmlns:a16="http://schemas.microsoft.com/office/drawing/2014/main" id="{8001071C-BC85-4E2B-8B8F-23AA8DBAFB12}"/>
            </a:ext>
          </a:extLst>
        </xdr:cNvPr>
        <xdr:cNvSpPr txBox="1"/>
      </xdr:nvSpPr>
      <xdr:spPr>
        <a:xfrm>
          <a:off x="5883275" y="2073275"/>
          <a:ext cx="503555" cy="3975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IE" sz="800">
              <a:solidFill>
                <a:srgbClr val="595959"/>
              </a:solidFill>
              <a:effectLst/>
              <a:latin typeface="Source Sans Pro" panose="020B0503030403020204" pitchFamily="34" charset="0"/>
              <a:ea typeface="Calibri" panose="020F0502020204030204" pitchFamily="34" charset="0"/>
            </a:rPr>
            <a:t>2030 Ceiling</a:t>
          </a:r>
          <a:endParaRPr lang="en-IE" sz="1200">
            <a:effectLst/>
            <a:latin typeface="Times New Roman" panose="02020603050405020304" pitchFamily="18" charset="0"/>
            <a:ea typeface="Calibri" panose="020F050202020403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1052061</xdr:colOff>
      <xdr:row>16</xdr:row>
      <xdr:rowOff>96453</xdr:rowOff>
    </xdr:to>
    <xdr:graphicFrame macro="">
      <xdr:nvGraphicFramePr>
        <xdr:cNvPr id="2" name="Chart 1">
          <a:extLst>
            <a:ext uri="{FF2B5EF4-FFF2-40B4-BE49-F238E27FC236}">
              <a16:creationId xmlns:a16="http://schemas.microsoft.com/office/drawing/2014/main" id="{CB3E6400-C619-4EBD-8F19-F3792A2B2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1570789</xdr:colOff>
      <xdr:row>6</xdr:row>
      <xdr:rowOff>60158</xdr:rowOff>
    </xdr:from>
    <xdr:to>
      <xdr:col>6</xdr:col>
      <xdr:colOff>338755</xdr:colOff>
      <xdr:row>16</xdr:row>
      <xdr:rowOff>156611</xdr:rowOff>
    </xdr:to>
    <xdr:graphicFrame macro="">
      <xdr:nvGraphicFramePr>
        <xdr:cNvPr id="3" name="Chart 2">
          <a:extLst>
            <a:ext uri="{FF2B5EF4-FFF2-40B4-BE49-F238E27FC236}">
              <a16:creationId xmlns:a16="http://schemas.microsoft.com/office/drawing/2014/main" id="{D16350E3-6B9E-4F78-9B5A-04A66897A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20056</xdr:colOff>
      <xdr:row>2</xdr:row>
      <xdr:rowOff>0</xdr:rowOff>
    </xdr:from>
    <xdr:to>
      <xdr:col>2</xdr:col>
      <xdr:colOff>982582</xdr:colOff>
      <xdr:row>4</xdr:row>
      <xdr:rowOff>77202</xdr:rowOff>
    </xdr:to>
    <xdr:sp macro="" textlink="">
      <xdr:nvSpPr>
        <xdr:cNvPr id="4" name="Text Box 44">
          <a:extLst>
            <a:ext uri="{FF2B5EF4-FFF2-40B4-BE49-F238E27FC236}">
              <a16:creationId xmlns:a16="http://schemas.microsoft.com/office/drawing/2014/main" id="{2C38B44C-9393-4073-B340-B8E858D67AAE}"/>
            </a:ext>
          </a:extLst>
        </xdr:cNvPr>
        <xdr:cNvSpPr txBox="1">
          <a:spLocks noChangeArrowheads="1"/>
        </xdr:cNvSpPr>
      </xdr:nvSpPr>
      <xdr:spPr bwMode="auto">
        <a:xfrm>
          <a:off x="20056" y="360947"/>
          <a:ext cx="2286000" cy="438150"/>
        </a:xfrm>
        <a:prstGeom prst="rect">
          <a:avLst/>
        </a:prstGeom>
        <a:noFill/>
        <a:ln>
          <a:noFill/>
        </a:ln>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A. Revenue measures</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total general government revenue</a:t>
          </a:r>
        </a:p>
      </xdr:txBody>
    </xdr:sp>
    <xdr:clientData/>
  </xdr:twoCellAnchor>
  <xdr:twoCellAnchor>
    <xdr:from>
      <xdr:col>2</xdr:col>
      <xdr:colOff>982582</xdr:colOff>
      <xdr:row>2</xdr:row>
      <xdr:rowOff>0</xdr:rowOff>
    </xdr:from>
    <xdr:to>
      <xdr:col>6</xdr:col>
      <xdr:colOff>116309</xdr:colOff>
      <xdr:row>4</xdr:row>
      <xdr:rowOff>77202</xdr:rowOff>
    </xdr:to>
    <xdr:sp macro="" textlink="">
      <xdr:nvSpPr>
        <xdr:cNvPr id="5" name="Text Box 47">
          <a:extLst>
            <a:ext uri="{FF2B5EF4-FFF2-40B4-BE49-F238E27FC236}">
              <a16:creationId xmlns:a16="http://schemas.microsoft.com/office/drawing/2014/main" id="{EE53B43A-E03D-4D05-8277-A8067EEE409E}"/>
            </a:ext>
          </a:extLst>
        </xdr:cNvPr>
        <xdr:cNvSpPr txBox="1">
          <a:spLocks noChangeArrowheads="1"/>
        </xdr:cNvSpPr>
      </xdr:nvSpPr>
      <xdr:spPr bwMode="auto">
        <a:xfrm>
          <a:off x="2306056" y="360947"/>
          <a:ext cx="2743200" cy="438150"/>
        </a:xfrm>
        <a:prstGeom prst="rect">
          <a:avLst/>
        </a:prstGeom>
        <a:noFill/>
        <a:ln>
          <a:noFill/>
        </a:ln>
      </xdr:spPr>
      <xdr:txBody>
        <a:bodyPr rot="0" vert="horz" wrap="square" lIns="91440" tIns="45720" rIns="91440" bIns="45720" anchor="t" anchorCtr="0" upright="1">
          <a:noAutofit/>
        </a:bodyPr>
        <a:lstStyle/>
        <a:p>
          <a:pPr>
            <a:spcAft>
              <a:spcPts val="0"/>
            </a:spcAft>
          </a:pPr>
          <a:r>
            <a:rPr lang="en-GB" sz="900" b="1">
              <a:solidFill>
                <a:srgbClr val="0060B0"/>
              </a:solidFill>
              <a:effectLst/>
              <a:latin typeface="Source Sans Pro" panose="020B0503030403020204" pitchFamily="34" charset="0"/>
              <a:ea typeface="Calibri" panose="020F0502020204030204" pitchFamily="34" charset="0"/>
            </a:rPr>
            <a:t>B. Health and pension spending should rise</a:t>
          </a:r>
          <a:endParaRPr lang="en-IE" sz="1200">
            <a:effectLst/>
            <a:latin typeface="Times New Roman" panose="02020603050405020304" pitchFamily="18" charset="0"/>
            <a:ea typeface="Calibri" panose="020F050202020403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total general government spending (excl. interest)</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0.37209</cdr:x>
      <cdr:y>0</cdr:y>
    </cdr:from>
    <cdr:to>
      <cdr:x>1</cdr:x>
      <cdr:y>0.21184</cdr:y>
    </cdr:to>
    <cdr:sp macro="" textlink="">
      <cdr:nvSpPr>
        <cdr:cNvPr id="2" name="Text Box 1"/>
        <cdr:cNvSpPr txBox="1"/>
      </cdr:nvSpPr>
      <cdr:spPr>
        <a:xfrm xmlns:a="http://schemas.openxmlformats.org/drawingml/2006/main">
          <a:off x="883920" y="0"/>
          <a:ext cx="1491615" cy="40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Commitments</a:t>
          </a:r>
          <a:r>
            <a:rPr lang="en-IE" sz="900" b="1" baseline="0">
              <a:solidFill>
                <a:schemeClr val="accent3">
                  <a:lumMod val="50000"/>
                  <a:lumOff val="50000"/>
                </a:schemeClr>
              </a:solidFill>
              <a:latin typeface="Source Sans Pro" panose="020B0503030403020204" pitchFamily="34" charset="0"/>
              <a:ea typeface="Source Sans Pro" panose="020B0503030403020204" pitchFamily="34" charset="0"/>
            </a:rPr>
            <a:t> against major tax changes</a:t>
          </a:r>
          <a:endParaRPr lang="en-IE" sz="900" b="1">
            <a:solidFill>
              <a:schemeClr val="accent3">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0.003</cdr:x>
      <cdr:y>0.11022</cdr:y>
    </cdr:from>
    <cdr:to>
      <cdr:x>0.40503</cdr:x>
      <cdr:y>0.36931</cdr:y>
    </cdr:to>
    <cdr:sp macro="" textlink="">
      <cdr:nvSpPr>
        <cdr:cNvPr id="3" name="Text Box 2"/>
        <cdr:cNvSpPr txBox="1"/>
      </cdr:nvSpPr>
      <cdr:spPr>
        <a:xfrm xmlns:a="http://schemas.openxmlformats.org/drawingml/2006/main">
          <a:off x="7126" y="209549"/>
          <a:ext cx="955041" cy="4925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1">
                  <a:lumMod val="50000"/>
                </a:schemeClr>
              </a:solidFill>
              <a:latin typeface="Source Sans Pro" panose="020B0503030403020204" pitchFamily="34" charset="0"/>
              <a:ea typeface="Source Sans Pro" panose="020B0503030403020204" pitchFamily="34" charset="0"/>
            </a:rPr>
            <a:t>No</a:t>
          </a:r>
          <a:r>
            <a:rPr lang="en-IE" sz="900" b="1" baseline="0">
              <a:solidFill>
                <a:schemeClr val="bg1">
                  <a:lumMod val="50000"/>
                </a:schemeClr>
              </a:solidFill>
              <a:latin typeface="Source Sans Pro" panose="020B0503030403020204" pitchFamily="34" charset="0"/>
              <a:ea typeface="Source Sans Pro" panose="020B0503030403020204" pitchFamily="34" charset="0"/>
            </a:rPr>
            <a:t> tax</a:t>
          </a:r>
          <a:r>
            <a:rPr lang="en-IE" sz="900" b="1">
              <a:solidFill>
                <a:schemeClr val="bg1">
                  <a:lumMod val="50000"/>
                </a:schemeClr>
              </a:solidFill>
              <a:latin typeface="Source Sans Pro" panose="020B0503030403020204" pitchFamily="34" charset="0"/>
              <a:ea typeface="Source Sans Pro" panose="020B0503030403020204" pitchFamily="34" charset="0"/>
            </a:rPr>
            <a:t> commitments</a:t>
          </a:r>
        </a:p>
      </cdr:txBody>
    </cdr:sp>
  </cdr:relSizeAnchor>
  <cdr:relSizeAnchor xmlns:cdr="http://schemas.openxmlformats.org/drawingml/2006/chartDrawing">
    <cdr:from>
      <cdr:x>0.64346</cdr:x>
      <cdr:y>0.6994</cdr:y>
    </cdr:from>
    <cdr:to>
      <cdr:x>1</cdr:x>
      <cdr:y>1</cdr:y>
    </cdr:to>
    <cdr:sp macro="" textlink="">
      <cdr:nvSpPr>
        <cdr:cNvPr id="4" name="Text Box 3"/>
        <cdr:cNvSpPr txBox="1"/>
      </cdr:nvSpPr>
      <cdr:spPr>
        <a:xfrm xmlns:a="http://schemas.openxmlformats.org/drawingml/2006/main">
          <a:off x="1528550" y="1329692"/>
          <a:ext cx="846985" cy="5714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50000"/>
                </a:schemeClr>
              </a:solidFill>
              <a:latin typeface="Source Sans Pro" panose="020B0503030403020204" pitchFamily="34" charset="0"/>
              <a:ea typeface="Source Sans Pro" panose="020B0503030403020204" pitchFamily="34" charset="0"/>
            </a:rPr>
            <a:t>Areas cited for possible tax increases</a:t>
          </a:r>
        </a:p>
      </cdr:txBody>
    </cdr:sp>
  </cdr:relSizeAnchor>
</c:userShapes>
</file>

<file path=xl/drawings/drawing38.xml><?xml version="1.0" encoding="utf-8"?>
<c:userShapes xmlns:c="http://schemas.openxmlformats.org/drawingml/2006/chart">
  <cdr:relSizeAnchor xmlns:cdr="http://schemas.openxmlformats.org/drawingml/2006/chartDrawing">
    <cdr:from>
      <cdr:x>0.45673</cdr:x>
      <cdr:y>0</cdr:y>
    </cdr:from>
    <cdr:to>
      <cdr:x>1</cdr:x>
      <cdr:y>0.21184</cdr:y>
    </cdr:to>
    <cdr:sp macro="" textlink="">
      <cdr:nvSpPr>
        <cdr:cNvPr id="2" name="Text Box 1"/>
        <cdr:cNvSpPr txBox="1"/>
      </cdr:nvSpPr>
      <cdr:spPr>
        <a:xfrm xmlns:a="http://schemas.openxmlformats.org/drawingml/2006/main">
          <a:off x="1085850" y="0"/>
          <a:ext cx="1291590" cy="40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Commitments</a:t>
          </a:r>
          <a:r>
            <a:rPr lang="en-IE" sz="900" b="1" baseline="0">
              <a:solidFill>
                <a:schemeClr val="accent3">
                  <a:lumMod val="50000"/>
                  <a:lumOff val="50000"/>
                </a:schemeClr>
              </a:solidFill>
              <a:latin typeface="Source Sans Pro" panose="020B0503030403020204" pitchFamily="34" charset="0"/>
              <a:ea typeface="Source Sans Pro" panose="020B0503030403020204" pitchFamily="34" charset="0"/>
            </a:rPr>
            <a:t> to protect spending </a:t>
          </a:r>
          <a:endParaRPr lang="en-IE" sz="900" b="1">
            <a:solidFill>
              <a:schemeClr val="accent3">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0.003</cdr:x>
      <cdr:y>0.11022</cdr:y>
    </cdr:from>
    <cdr:to>
      <cdr:x>0.3737</cdr:x>
      <cdr:y>0.36931</cdr:y>
    </cdr:to>
    <cdr:sp macro="" textlink="">
      <cdr:nvSpPr>
        <cdr:cNvPr id="3" name="Text Box 2"/>
        <cdr:cNvSpPr txBox="1"/>
      </cdr:nvSpPr>
      <cdr:spPr>
        <a:xfrm xmlns:a="http://schemas.openxmlformats.org/drawingml/2006/main">
          <a:off x="7126" y="209549"/>
          <a:ext cx="880604" cy="4925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1">
                  <a:lumMod val="50000"/>
                </a:schemeClr>
              </a:solidFill>
              <a:latin typeface="Source Sans Pro" panose="020B0503030403020204" pitchFamily="34" charset="0"/>
              <a:ea typeface="Source Sans Pro" panose="020B0503030403020204" pitchFamily="34" charset="0"/>
            </a:rPr>
            <a:t>No</a:t>
          </a:r>
          <a:r>
            <a:rPr lang="en-IE" sz="900" b="1" baseline="0">
              <a:solidFill>
                <a:schemeClr val="bg1">
                  <a:lumMod val="50000"/>
                </a:schemeClr>
              </a:solidFill>
              <a:latin typeface="Source Sans Pro" panose="020B0503030403020204" pitchFamily="34" charset="0"/>
              <a:ea typeface="Source Sans Pro" panose="020B0503030403020204" pitchFamily="34" charset="0"/>
            </a:rPr>
            <a:t> clear commitments</a:t>
          </a:r>
          <a:endParaRPr lang="en-IE" sz="900" b="1">
            <a:solidFill>
              <a:schemeClr val="bg1">
                <a:lumMod val="50000"/>
              </a:schemeClr>
            </a:solidFill>
            <a:latin typeface="Source Sans Pro" panose="020B0503030403020204" pitchFamily="34" charset="0"/>
            <a:ea typeface="Source Sans Pro" panose="020B0503030403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0.76319</cdr:x>
      <cdr:y>0.28912</cdr:y>
    </cdr:from>
    <cdr:to>
      <cdr:x>0.8589</cdr:x>
      <cdr:y>0.34442</cdr:y>
    </cdr:to>
    <cdr:cxnSp macro="">
      <cdr:nvCxnSpPr>
        <cdr:cNvPr id="3" name="Straight Arrow Connector 2">
          <a:extLst xmlns:a="http://schemas.openxmlformats.org/drawingml/2006/main">
            <a:ext uri="{FF2B5EF4-FFF2-40B4-BE49-F238E27FC236}">
              <a16:creationId xmlns:a16="http://schemas.microsoft.com/office/drawing/2014/main" id="{5F3D6A0E-A931-488B-83A0-F69FFBF41D0A}"/>
            </a:ext>
          </a:extLst>
        </cdr:cNvPr>
        <cdr:cNvCxnSpPr/>
      </cdr:nvCxnSpPr>
      <cdr:spPr>
        <a:xfrm xmlns:a="http://schemas.openxmlformats.org/drawingml/2006/main">
          <a:off x="1744653" y="645129"/>
          <a:ext cx="218783" cy="123415"/>
        </a:xfrm>
        <a:prstGeom xmlns:a="http://schemas.openxmlformats.org/drawingml/2006/main" prst="straightConnector1">
          <a:avLst/>
        </a:prstGeom>
        <a:ln xmlns:a="http://schemas.openxmlformats.org/drawingml/2006/main">
          <a:solidFill>
            <a:schemeClr val="accent3">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0.50307</cdr:x>
      <cdr:y>0.18855</cdr:y>
    </cdr:from>
    <cdr:to>
      <cdr:x>0.87117</cdr:x>
      <cdr:y>0.45504</cdr:y>
    </cdr:to>
    <cdr:sp macro="" textlink="">
      <cdr:nvSpPr>
        <cdr:cNvPr id="5" name="Text Box 4"/>
        <cdr:cNvSpPr txBox="1"/>
      </cdr:nvSpPr>
      <cdr:spPr>
        <a:xfrm xmlns:a="http://schemas.openxmlformats.org/drawingml/2006/main">
          <a:off x="1150012" y="420735"/>
          <a:ext cx="841474" cy="5946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lumMod val="75000"/>
                  <a:lumOff val="25000"/>
                </a:schemeClr>
              </a:solidFill>
              <a:latin typeface="Source Sans Pro" panose="020B0503030403020204" pitchFamily="34" charset="0"/>
              <a:ea typeface="Source Sans Pro" panose="020B0503030403020204" pitchFamily="34" charset="0"/>
            </a:rPr>
            <a:t>Including PUP recipients</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190500</xdr:colOff>
      <xdr:row>15</xdr:row>
      <xdr:rowOff>125730</xdr:rowOff>
    </xdr:to>
    <xdr:graphicFrame macro="">
      <xdr:nvGraphicFramePr>
        <xdr:cNvPr id="4" name="Chart 3">
          <a:extLst>
            <a:ext uri="{FF2B5EF4-FFF2-40B4-BE49-F238E27FC236}">
              <a16:creationId xmlns:a16="http://schemas.microsoft.com/office/drawing/2014/main" id="{A1B9FDC2-5535-4AEB-9DD9-3E071710A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0.70623</cdr:x>
      <cdr:y>0.30238</cdr:y>
    </cdr:from>
    <cdr:to>
      <cdr:x>0.96126</cdr:x>
      <cdr:y>0.51843</cdr:y>
    </cdr:to>
    <cdr:sp macro="" textlink="">
      <cdr:nvSpPr>
        <cdr:cNvPr id="2" name="TextBox 1">
          <a:extLst xmlns:a="http://schemas.openxmlformats.org/drawingml/2006/main">
            <a:ext uri="{FF2B5EF4-FFF2-40B4-BE49-F238E27FC236}">
              <a16:creationId xmlns:a16="http://schemas.microsoft.com/office/drawing/2014/main" id="{62FE7E7A-67A7-4639-984C-DB0A57C614D1}"/>
            </a:ext>
          </a:extLst>
        </cdr:cNvPr>
        <cdr:cNvSpPr txBox="1"/>
      </cdr:nvSpPr>
      <cdr:spPr>
        <a:xfrm xmlns:a="http://schemas.openxmlformats.org/drawingml/2006/main">
          <a:off x="2796572" y="644965"/>
          <a:ext cx="1009884" cy="460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Mild to Central scenario range</a:t>
          </a:r>
        </a:p>
      </cdr:txBody>
    </cdr:sp>
  </cdr:relSizeAnchor>
  <cdr:relSizeAnchor xmlns:cdr="http://schemas.openxmlformats.org/drawingml/2006/chartDrawing">
    <cdr:from>
      <cdr:x>0.08548</cdr:x>
      <cdr:y>0.15596</cdr:y>
    </cdr:from>
    <cdr:to>
      <cdr:x>0.30732</cdr:x>
      <cdr:y>0.40203</cdr:y>
    </cdr:to>
    <cdr:sp macro="" textlink="">
      <cdr:nvSpPr>
        <cdr:cNvPr id="3" name="TextBox 2">
          <a:extLst xmlns:a="http://schemas.openxmlformats.org/drawingml/2006/main">
            <a:ext uri="{FF2B5EF4-FFF2-40B4-BE49-F238E27FC236}">
              <a16:creationId xmlns:a16="http://schemas.microsoft.com/office/drawing/2014/main" id="{F2EC4583-6527-4B88-9586-2551D4C735C9}"/>
            </a:ext>
          </a:extLst>
        </cdr:cNvPr>
        <cdr:cNvSpPr txBox="1"/>
      </cdr:nvSpPr>
      <cdr:spPr>
        <a:xfrm xmlns:a="http://schemas.openxmlformats.org/drawingml/2006/main">
          <a:off x="400054" y="392980"/>
          <a:ext cx="1038200" cy="620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2"/>
              </a:solidFill>
              <a:latin typeface="Source Sans Pro" panose="020B0503030403020204" pitchFamily="34" charset="0"/>
              <a:ea typeface="Source Sans Pro" panose="020B0503030403020204" pitchFamily="34" charset="0"/>
            </a:rPr>
            <a:t>Outturns and Q3 2020 Nowcast</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457200</xdr:colOff>
      <xdr:row>6</xdr:row>
      <xdr:rowOff>76200</xdr:rowOff>
    </xdr:from>
    <xdr:to>
      <xdr:col>8</xdr:col>
      <xdr:colOff>242188</xdr:colOff>
      <xdr:row>19</xdr:row>
      <xdr:rowOff>75574</xdr:rowOff>
    </xdr:to>
    <xdr:graphicFrame macro="">
      <xdr:nvGraphicFramePr>
        <xdr:cNvPr id="2" name="Chart 1">
          <a:extLst>
            <a:ext uri="{FF2B5EF4-FFF2-40B4-BE49-F238E27FC236}">
              <a16:creationId xmlns:a16="http://schemas.microsoft.com/office/drawing/2014/main" id="{9DF6FE43-7522-40AC-9649-2A1CE222C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476250</xdr:colOff>
      <xdr:row>6</xdr:row>
      <xdr:rowOff>38100</xdr:rowOff>
    </xdr:from>
    <xdr:to>
      <xdr:col>12</xdr:col>
      <xdr:colOff>182447</xdr:colOff>
      <xdr:row>20</xdr:row>
      <xdr:rowOff>105559</xdr:rowOff>
    </xdr:to>
    <xdr:graphicFrame macro="">
      <xdr:nvGraphicFramePr>
        <xdr:cNvPr id="3" name="Chart 2">
          <a:extLst>
            <a:ext uri="{FF2B5EF4-FFF2-40B4-BE49-F238E27FC236}">
              <a16:creationId xmlns:a16="http://schemas.microsoft.com/office/drawing/2014/main" id="{6FE2002C-233B-480F-BFA9-1A7253089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476250</xdr:colOff>
      <xdr:row>2</xdr:row>
      <xdr:rowOff>104775</xdr:rowOff>
    </xdr:from>
    <xdr:to>
      <xdr:col>8</xdr:col>
      <xdr:colOff>304800</xdr:colOff>
      <xdr:row>5</xdr:row>
      <xdr:rowOff>133350</xdr:rowOff>
    </xdr:to>
    <xdr:sp macro="" textlink="">
      <xdr:nvSpPr>
        <xdr:cNvPr id="5122" name="Text Box 16">
          <a:extLst>
            <a:ext uri="{FF2B5EF4-FFF2-40B4-BE49-F238E27FC236}">
              <a16:creationId xmlns:a16="http://schemas.microsoft.com/office/drawing/2014/main" id="{AB9B873F-1ED4-4D9D-9F36-3DFAD874DC84}"/>
            </a:ext>
          </a:extLst>
        </xdr:cNvPr>
        <xdr:cNvSpPr txBox="1">
          <a:spLocks noChangeArrowheads="1"/>
        </xdr:cNvSpPr>
      </xdr:nvSpPr>
      <xdr:spPr bwMode="auto">
        <a:xfrm>
          <a:off x="2914650" y="466725"/>
          <a:ext cx="2266950"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A. A higher share of Ireland’s new cases were not traced to known outbreaks</a:t>
          </a:r>
          <a:endParaRPr lang="en-IE" sz="1050" b="0" i="0" u="none" strike="noStrike" baseline="0">
            <a:solidFill>
              <a:srgbClr val="17365D"/>
            </a:solidFill>
            <a:latin typeface="Calibri"/>
            <a:ea typeface="Source Sans Pro"/>
            <a:cs typeface="Calibri"/>
          </a:endParaRPr>
        </a:p>
        <a:p>
          <a:pPr algn="l" rtl="0">
            <a:defRPr sz="1000"/>
          </a:pPr>
          <a:r>
            <a:rPr lang="en-IE" sz="900" b="0" i="0" u="none" strike="noStrike" baseline="0">
              <a:solidFill>
                <a:srgbClr val="808080"/>
              </a:solidFill>
              <a:latin typeface="Source Sans Pro"/>
              <a:ea typeface="Source Sans Pro"/>
            </a:rPr>
            <a:t>Weekly cases by epidemiological date</a:t>
          </a:r>
        </a:p>
      </xdr:txBody>
    </xdr:sp>
    <xdr:clientData/>
  </xdr:twoCellAnchor>
  <xdr:twoCellAnchor>
    <xdr:from>
      <xdr:col>8</xdr:col>
      <xdr:colOff>552450</xdr:colOff>
      <xdr:row>2</xdr:row>
      <xdr:rowOff>76200</xdr:rowOff>
    </xdr:from>
    <xdr:to>
      <xdr:col>12</xdr:col>
      <xdr:colOff>400050</xdr:colOff>
      <xdr:row>5</xdr:row>
      <xdr:rowOff>104775</xdr:rowOff>
    </xdr:to>
    <xdr:sp macro="" textlink="">
      <xdr:nvSpPr>
        <xdr:cNvPr id="5121" name="Text Box 17">
          <a:extLst>
            <a:ext uri="{FF2B5EF4-FFF2-40B4-BE49-F238E27FC236}">
              <a16:creationId xmlns:a16="http://schemas.microsoft.com/office/drawing/2014/main" id="{5F6B755C-C006-47A0-97B0-0C81D4C83EC6}"/>
            </a:ext>
          </a:extLst>
        </xdr:cNvPr>
        <xdr:cNvSpPr txBox="1">
          <a:spLocks noChangeArrowheads="1"/>
        </xdr:cNvSpPr>
      </xdr:nvSpPr>
      <xdr:spPr bwMode="auto">
        <a:xfrm>
          <a:off x="5429250" y="438150"/>
          <a:ext cx="2286000"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B. Weekly confirmed cases</a:t>
          </a:r>
          <a:endParaRPr lang="en-IE" sz="1050" b="0" i="0" u="none" strike="noStrike" baseline="0">
            <a:solidFill>
              <a:srgbClr val="17365D"/>
            </a:solidFill>
            <a:latin typeface="Calibri"/>
            <a:ea typeface="Source Sans Pro"/>
            <a:cs typeface="Calibri"/>
          </a:endParaRPr>
        </a:p>
        <a:p>
          <a:pPr algn="l" rtl="0">
            <a:defRPr sz="1000"/>
          </a:pPr>
          <a:r>
            <a:rPr lang="en-IE" sz="900" b="0" i="0" u="none" strike="noStrike" baseline="0">
              <a:solidFill>
                <a:srgbClr val="808080"/>
              </a:solidFill>
              <a:latin typeface="Source Sans Pro"/>
              <a:ea typeface="Source Sans Pro"/>
            </a:rPr>
            <a:t>Weekly cases per 100,000 population</a:t>
          </a:r>
          <a:endParaRPr lang="en-IE" sz="1050" b="0" i="0" u="none" strike="noStrike" baseline="0">
            <a:solidFill>
              <a:srgbClr val="17365D"/>
            </a:solidFill>
            <a:latin typeface="Calibri"/>
            <a:ea typeface="Source Sans Pro"/>
            <a:cs typeface="Calibri"/>
          </a:endParaRPr>
        </a:p>
        <a:p>
          <a:pPr algn="l" rtl="0">
            <a:defRPr sz="1000"/>
          </a:pPr>
          <a:r>
            <a:rPr lang="en-IE" sz="900" b="0" i="0" u="none" strike="noStrike" baseline="0">
              <a:solidFill>
                <a:srgbClr val="365F91"/>
              </a:solidFill>
              <a:latin typeface="Source Sans Pro"/>
              <a:ea typeface="Source Sans Pro"/>
            </a:rPr>
            <a:t> </a:t>
          </a:r>
          <a:endParaRPr lang="en-IE" sz="1050" b="0" i="0" u="none" strike="noStrike" baseline="0">
            <a:solidFill>
              <a:srgbClr val="17365D"/>
            </a:solidFill>
            <a:latin typeface="Calibri"/>
            <a:ea typeface="Source Sans Pro"/>
            <a:cs typeface="Calibri"/>
          </a:endParaRPr>
        </a:p>
        <a:p>
          <a:pPr algn="l" rtl="0">
            <a:defRPr sz="1000"/>
          </a:pPr>
          <a:r>
            <a:rPr lang="en-IE" sz="900" b="1" i="0" u="none" strike="noStrike" baseline="0">
              <a:solidFill>
                <a:srgbClr val="17365D"/>
              </a:solidFill>
              <a:latin typeface="Source Sans Pro Black"/>
              <a:ea typeface="Source Sans Pro Black"/>
            </a:rPr>
            <a:t> </a:t>
          </a:r>
          <a:endParaRPr lang="en-IE" sz="1050" b="0" i="0" u="none" strike="noStrike" baseline="0">
            <a:solidFill>
              <a:srgbClr val="17365D"/>
            </a:solidFill>
            <a:latin typeface="Calibri"/>
            <a:ea typeface="Source Sans Pro Black"/>
            <a:cs typeface="Calibri"/>
          </a:endParaRPr>
        </a:p>
        <a:p>
          <a:pPr algn="l" rtl="0">
            <a:defRPr sz="1000"/>
          </a:pPr>
          <a:r>
            <a:rPr lang="en-IE" sz="900" b="1" i="0" u="none" strike="noStrike" baseline="0">
              <a:solidFill>
                <a:srgbClr val="17365D"/>
              </a:solidFill>
              <a:latin typeface="Source Sans Pro Black"/>
              <a:ea typeface="Source Sans Pro Black"/>
            </a:rPr>
            <a:t> </a:t>
          </a:r>
          <a:endParaRPr lang="en-IE" sz="1050" b="0" i="0" u="none" strike="noStrike" baseline="0">
            <a:solidFill>
              <a:srgbClr val="17365D"/>
            </a:solidFill>
            <a:latin typeface="Calibri"/>
            <a:ea typeface="Source Sans Pro Black"/>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endParaRPr lang="en-IE" sz="1050" b="0" i="0" u="none" strike="noStrike" baseline="0">
            <a:solidFill>
              <a:srgbClr val="17365D"/>
            </a:solidFill>
            <a:latin typeface="Calibri"/>
            <a:cs typeface="Calibri"/>
          </a:endParaRPr>
        </a:p>
        <a:p>
          <a:pPr algn="l" rtl="0">
            <a:defRPr sz="1000"/>
          </a:pPr>
          <a:r>
            <a:rPr lang="en-IE" sz="1200" b="0" i="0" u="none" strike="noStrike" baseline="0">
              <a:solidFill>
                <a:srgbClr val="17365D"/>
              </a:solidFill>
              <a:latin typeface="Times New Roman"/>
              <a:cs typeface="Times New Roman"/>
            </a:rPr>
            <a:t> </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0.25739</cdr:x>
      <cdr:y>0.77478</cdr:y>
    </cdr:from>
    <cdr:to>
      <cdr:x>0.69217</cdr:x>
      <cdr:y>0.89347</cdr:y>
    </cdr:to>
    <cdr:sp macro="" textlink="">
      <cdr:nvSpPr>
        <cdr:cNvPr id="2" name="Text Box 1"/>
        <cdr:cNvSpPr txBox="1"/>
      </cdr:nvSpPr>
      <cdr:spPr>
        <a:xfrm xmlns:a="http://schemas.openxmlformats.org/drawingml/2006/main">
          <a:off x="588395" y="1868557"/>
          <a:ext cx="993914" cy="286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solidFill>
              <a:latin typeface="Source Sans Pro" panose="020B0503030403020204" pitchFamily="34" charset="0"/>
              <a:ea typeface="Source Sans Pro" panose="020B0503030403020204" pitchFamily="34" charset="0"/>
            </a:rPr>
            <a:t>Outbreaks</a:t>
          </a:r>
        </a:p>
      </cdr:txBody>
    </cdr:sp>
  </cdr:relSizeAnchor>
  <cdr:relSizeAnchor xmlns:cdr="http://schemas.openxmlformats.org/drawingml/2006/chartDrawing">
    <cdr:from>
      <cdr:x>0.45217</cdr:x>
      <cdr:y>0.1121</cdr:y>
    </cdr:from>
    <cdr:to>
      <cdr:x>0.83826</cdr:x>
      <cdr:y>0.40223</cdr:y>
    </cdr:to>
    <cdr:sp macro="" textlink="">
      <cdr:nvSpPr>
        <cdr:cNvPr id="4" name="Text Box 3"/>
        <cdr:cNvSpPr txBox="1"/>
      </cdr:nvSpPr>
      <cdr:spPr>
        <a:xfrm xmlns:a="http://schemas.openxmlformats.org/drawingml/2006/main">
          <a:off x="1033667" y="270345"/>
          <a:ext cx="882598" cy="699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Other (including community transmission)</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5</xdr:row>
      <xdr:rowOff>28575</xdr:rowOff>
    </xdr:from>
    <xdr:to>
      <xdr:col>2</xdr:col>
      <xdr:colOff>220345</xdr:colOff>
      <xdr:row>16</xdr:row>
      <xdr:rowOff>185420</xdr:rowOff>
    </xdr:to>
    <xdr:graphicFrame macro="">
      <xdr:nvGraphicFramePr>
        <xdr:cNvPr id="14" name="Chart 13">
          <a:extLst>
            <a:ext uri="{FF2B5EF4-FFF2-40B4-BE49-F238E27FC236}">
              <a16:creationId xmlns:a16="http://schemas.microsoft.com/office/drawing/2014/main" id="{85C70E11-6B75-4CD6-AF99-F03ED5A68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5</xdr:row>
      <xdr:rowOff>9525</xdr:rowOff>
    </xdr:from>
    <xdr:to>
      <xdr:col>4</xdr:col>
      <xdr:colOff>409575</xdr:colOff>
      <xdr:row>16</xdr:row>
      <xdr:rowOff>167005</xdr:rowOff>
    </xdr:to>
    <xdr:graphicFrame macro="">
      <xdr:nvGraphicFramePr>
        <xdr:cNvPr id="15" name="Chart 14">
          <a:extLst>
            <a:ext uri="{FF2B5EF4-FFF2-40B4-BE49-F238E27FC236}">
              <a16:creationId xmlns:a16="http://schemas.microsoft.com/office/drawing/2014/main" id="{E5C8D44E-E28E-46CE-B06C-53E54DBA1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561975</xdr:colOff>
      <xdr:row>5</xdr:row>
      <xdr:rowOff>28575</xdr:rowOff>
    </xdr:from>
    <xdr:to>
      <xdr:col>7</xdr:col>
      <xdr:colOff>36195</xdr:colOff>
      <xdr:row>16</xdr:row>
      <xdr:rowOff>185420</xdr:rowOff>
    </xdr:to>
    <xdr:graphicFrame macro="">
      <xdr:nvGraphicFramePr>
        <xdr:cNvPr id="16" name="Chart 15">
          <a:extLst>
            <a:ext uri="{FF2B5EF4-FFF2-40B4-BE49-F238E27FC236}">
              <a16:creationId xmlns:a16="http://schemas.microsoft.com/office/drawing/2014/main" id="{F13A2026-BA47-4263-AB8E-BB098B1A1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0</xdr:rowOff>
    </xdr:from>
    <xdr:to>
      <xdr:col>2</xdr:col>
      <xdr:colOff>495300</xdr:colOff>
      <xdr:row>4</xdr:row>
      <xdr:rowOff>60960</xdr:rowOff>
    </xdr:to>
    <xdr:sp macro="" textlink="">
      <xdr:nvSpPr>
        <xdr:cNvPr id="17" name="Text Box 1351379912">
          <a:extLst>
            <a:ext uri="{FF2B5EF4-FFF2-40B4-BE49-F238E27FC236}">
              <a16:creationId xmlns:a16="http://schemas.microsoft.com/office/drawing/2014/main" id="{33B2A099-4C93-486A-BBA0-D8F3F9B9CF1E}"/>
            </a:ext>
          </a:extLst>
        </xdr:cNvPr>
        <xdr:cNvSpPr txBox="1">
          <a:spLocks noChangeArrowheads="1"/>
        </xdr:cNvSpPr>
      </xdr:nvSpPr>
      <xdr:spPr bwMode="auto">
        <a:xfrm>
          <a:off x="0" y="571500"/>
          <a:ext cx="1714500"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spc="100">
              <a:solidFill>
                <a:srgbClr val="365F91"/>
              </a:solidFill>
              <a:effectLst/>
              <a:latin typeface="Source Sans Pro" panose="020B0503030403020204" pitchFamily="34" charset="0"/>
              <a:ea typeface="Calibri" panose="020F0502020204030204" pitchFamily="34" charset="0"/>
            </a:rPr>
            <a:t>More than three months</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3</xdr:col>
      <xdr:colOff>0</xdr:colOff>
      <xdr:row>3</xdr:row>
      <xdr:rowOff>0</xdr:rowOff>
    </xdr:from>
    <xdr:to>
      <xdr:col>5</xdr:col>
      <xdr:colOff>323215</xdr:colOff>
      <xdr:row>4</xdr:row>
      <xdr:rowOff>60960</xdr:rowOff>
    </xdr:to>
    <xdr:sp macro="" textlink="">
      <xdr:nvSpPr>
        <xdr:cNvPr id="18" name="Text Box 1351379908">
          <a:extLst>
            <a:ext uri="{FF2B5EF4-FFF2-40B4-BE49-F238E27FC236}">
              <a16:creationId xmlns:a16="http://schemas.microsoft.com/office/drawing/2014/main" id="{41FA8C8A-1C8B-47A8-99E5-55311FC9461E}"/>
            </a:ext>
          </a:extLst>
        </xdr:cNvPr>
        <xdr:cNvSpPr txBox="1">
          <a:spLocks noChangeArrowheads="1"/>
        </xdr:cNvSpPr>
      </xdr:nvSpPr>
      <xdr:spPr bwMode="auto">
        <a:xfrm>
          <a:off x="15240000" y="10287000"/>
          <a:ext cx="1542415"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spc="100">
              <a:solidFill>
                <a:srgbClr val="365F91"/>
              </a:solidFill>
              <a:effectLst/>
              <a:latin typeface="Source Sans Pro" panose="020B0503030403020204" pitchFamily="34" charset="0"/>
              <a:ea typeface="Calibri" panose="020F0502020204030204" pitchFamily="34" charset="0"/>
            </a:rPr>
            <a:t>Three months or less</a:t>
          </a:r>
          <a:endParaRPr lang="en-IE" sz="1200">
            <a:effectLst/>
            <a:latin typeface="Times New Roman" panose="02020603050405020304" pitchFamily="18" charset="0"/>
            <a:ea typeface="Calibri" panose="020F0502020204030204" pitchFamily="34" charset="0"/>
          </a:endParaRPr>
        </a:p>
      </xdr:txBody>
    </xdr:sp>
    <xdr:clientData/>
  </xdr:twoCellAnchor>
  <xdr:twoCellAnchor>
    <xdr:from>
      <xdr:col>5</xdr:col>
      <xdr:colOff>304800</xdr:colOff>
      <xdr:row>3</xdr:row>
      <xdr:rowOff>0</xdr:rowOff>
    </xdr:from>
    <xdr:to>
      <xdr:col>7</xdr:col>
      <xdr:colOff>309880</xdr:colOff>
      <xdr:row>4</xdr:row>
      <xdr:rowOff>60960</xdr:rowOff>
    </xdr:to>
    <xdr:sp macro="" textlink="">
      <xdr:nvSpPr>
        <xdr:cNvPr id="19" name="Text Box 1351379907">
          <a:extLst>
            <a:ext uri="{FF2B5EF4-FFF2-40B4-BE49-F238E27FC236}">
              <a16:creationId xmlns:a16="http://schemas.microsoft.com/office/drawing/2014/main" id="{49303BBB-EFAE-4050-89A9-95FD6E0F9042}"/>
            </a:ext>
          </a:extLst>
        </xdr:cNvPr>
        <xdr:cNvSpPr txBox="1">
          <a:spLocks noChangeArrowheads="1"/>
        </xdr:cNvSpPr>
      </xdr:nvSpPr>
      <xdr:spPr bwMode="auto">
        <a:xfrm>
          <a:off x="16764000" y="10287000"/>
          <a:ext cx="1224280"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GB" sz="900" b="1" spc="100">
              <a:solidFill>
                <a:srgbClr val="365F91"/>
              </a:solidFill>
              <a:effectLst/>
              <a:latin typeface="Source Sans Pro" panose="020B0503030403020204" pitchFamily="34" charset="0"/>
              <a:ea typeface="Calibri" panose="020F0502020204030204" pitchFamily="34" charset="0"/>
            </a:rPr>
            <a:t>Not confident</a:t>
          </a:r>
          <a:endParaRPr lang="en-IE" sz="1200">
            <a:effectLst/>
            <a:latin typeface="Times New Roman" panose="02020603050405020304" pitchFamily="18" charset="0"/>
            <a:ea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ddie.Casey/GFS/FF%20SPU%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ddie.casey/AppData/Local/Microsoft/Windows/INetCache/Content.Outlook/L786BW5G/PrimaryBalance201708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scal%20Rules/Assessment%20Spreadsheet/FiscalRules2017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ovtacc/govtacc%20share/NIE%202011/tables_19-2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ddie.casey/Downloads/Fiscal-Assessment-Report-November-2018-Data-Pack%20(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O4">
            <v>-1.5</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455"/>
  <sheetViews>
    <sheetView tabSelected="1" topLeftCell="A19" workbookViewId="0">
      <selection activeCell="J10" sqref="J10"/>
    </sheetView>
  </sheetViews>
  <sheetFormatPr defaultColWidth="9.140625" defaultRowHeight="15.75"/>
  <cols>
    <col min="1" max="1" width="9.140625" style="1"/>
    <col min="2" max="2" width="9.140625" style="3"/>
    <col min="3" max="3" width="20.140625" style="5" customWidth="1"/>
    <col min="4" max="23" width="9.140625" style="5"/>
    <col min="24" max="57" width="9.140625" style="1"/>
    <col min="58" max="16384" width="9.140625" style="5"/>
  </cols>
  <sheetData>
    <row r="1" spans="2:15" s="1" customFormat="1">
      <c r="B1" s="2"/>
    </row>
    <row r="3" spans="2:15">
      <c r="C3" s="4"/>
    </row>
    <row r="8" spans="2:15">
      <c r="C8" s="5" t="s">
        <v>13</v>
      </c>
    </row>
    <row r="9" spans="2:15" ht="31.5">
      <c r="C9" s="6" t="s">
        <v>17</v>
      </c>
    </row>
    <row r="10" spans="2:15" ht="28.5">
      <c r="C10" s="7" t="s">
        <v>1</v>
      </c>
    </row>
    <row r="12" spans="2:15">
      <c r="C12" s="8" t="str">
        <f ca="1">"This data pack contains tables, charts and underlying data from the Council's "&amp;C9&amp;". When using data, please refer to Fiscal Council ("&amp;YEAR(TODAY())&amp;") "&amp;C9&amp;"."</f>
        <v>This data pack contains tables, charts and underlying data from the Council's Pre-Budget 2021 Statement. When using data, please refer to Fiscal Council (2020) Pre-Budget 2021 Statement.</v>
      </c>
      <c r="D12" s="9"/>
      <c r="E12" s="9"/>
      <c r="F12" s="9"/>
      <c r="G12" s="9"/>
      <c r="H12" s="9"/>
      <c r="I12" s="9"/>
      <c r="J12" s="9"/>
      <c r="K12" s="9"/>
      <c r="L12" s="9"/>
      <c r="M12" s="9"/>
    </row>
    <row r="13" spans="2:15">
      <c r="C13" s="10"/>
      <c r="D13" s="11"/>
      <c r="E13" s="11"/>
      <c r="F13" s="11"/>
      <c r="G13" s="11"/>
      <c r="H13" s="11"/>
      <c r="I13" s="11"/>
      <c r="J13" s="11"/>
      <c r="K13" s="11"/>
      <c r="L13" s="11"/>
      <c r="M13" s="11"/>
    </row>
    <row r="14" spans="2:15">
      <c r="C14" s="8" t="s">
        <v>2</v>
      </c>
      <c r="D14" s="9"/>
      <c r="E14" s="9"/>
      <c r="F14" s="9"/>
      <c r="G14" s="9"/>
      <c r="H14" s="9"/>
      <c r="I14" s="9"/>
      <c r="J14" s="9"/>
      <c r="K14" s="9"/>
      <c r="L14" s="9"/>
      <c r="M14" s="9"/>
      <c r="N14" s="12"/>
      <c r="O14" s="12"/>
    </row>
    <row r="15" spans="2:15">
      <c r="C15" s="10"/>
      <c r="D15" s="11"/>
      <c r="E15" s="11"/>
      <c r="F15" s="11"/>
      <c r="G15" s="11"/>
      <c r="H15" s="11"/>
      <c r="I15" s="11"/>
      <c r="J15" s="11"/>
      <c r="K15" s="11"/>
      <c r="L15" s="11"/>
      <c r="M15" s="11"/>
      <c r="N15" s="12"/>
      <c r="O15" s="12"/>
    </row>
    <row r="16" spans="2:15">
      <c r="C16" s="8" t="s">
        <v>3</v>
      </c>
      <c r="D16" s="8"/>
      <c r="E16" s="8"/>
      <c r="G16" s="8"/>
      <c r="H16" s="8"/>
      <c r="I16" s="8"/>
      <c r="J16" s="8"/>
      <c r="K16" s="8"/>
      <c r="L16" s="8"/>
      <c r="M16" s="8"/>
      <c r="N16" s="12"/>
      <c r="O16" s="12"/>
    </row>
    <row r="17" spans="2:23">
      <c r="C17" s="13" t="s">
        <v>0</v>
      </c>
      <c r="D17" s="12"/>
      <c r="E17" s="12"/>
      <c r="G17" s="12"/>
      <c r="H17" s="12"/>
      <c r="I17" s="12"/>
      <c r="J17" s="12"/>
      <c r="K17" s="12"/>
      <c r="L17" s="12"/>
      <c r="M17" s="12"/>
      <c r="N17" s="12"/>
      <c r="O17" s="12"/>
    </row>
    <row r="19" spans="2:23">
      <c r="B19" s="20"/>
      <c r="C19" s="18" t="s">
        <v>4</v>
      </c>
      <c r="D19" s="21"/>
      <c r="E19" s="21"/>
      <c r="F19" s="21"/>
      <c r="G19" s="21"/>
      <c r="H19" s="19"/>
      <c r="I19" s="19"/>
      <c r="J19" s="19"/>
      <c r="K19" s="19"/>
      <c r="L19" s="19"/>
      <c r="M19" s="19"/>
      <c r="N19" s="19"/>
      <c r="O19" s="19"/>
      <c r="P19" s="19"/>
      <c r="Q19" s="19"/>
      <c r="R19" s="19"/>
      <c r="S19" s="19"/>
      <c r="T19" s="19"/>
      <c r="U19" s="19"/>
      <c r="V19" s="19"/>
      <c r="W19" s="19"/>
    </row>
    <row r="20" spans="2:23">
      <c r="B20" s="3" t="s">
        <v>42</v>
      </c>
      <c r="C20" s="22" t="str">
        <f>HYPERLINK("#'"&amp;B20&amp;"'!A1",B20)</f>
        <v>Figure 1</v>
      </c>
      <c r="D20" s="15" t="str">
        <f t="shared" ref="D20:D42" ca="1" si="0">INDIRECT("'"&amp;C20&amp;"'"&amp;"!A1")</f>
        <v>Figure 1: The domestic economy has experienced an extraordinary shock but is recovering</v>
      </c>
      <c r="E20" s="15"/>
      <c r="F20" s="15"/>
      <c r="G20" s="15"/>
    </row>
    <row r="21" spans="2:23">
      <c r="B21" s="3" t="s">
        <v>43</v>
      </c>
      <c r="C21" s="22" t="str">
        <f>HYPERLINK("#'"&amp;B21&amp;"'!A1",B21)</f>
        <v>Figure 2</v>
      </c>
      <c r="D21" s="15" t="str">
        <f t="shared" ca="1" si="0"/>
        <v xml:space="preserve">Figure 2: The collapse in domestic demand is—so far—less than feared </v>
      </c>
      <c r="E21" s="15"/>
      <c r="F21" s="15"/>
      <c r="G21" s="15"/>
    </row>
    <row r="22" spans="2:23">
      <c r="B22" s="3" t="s">
        <v>44</v>
      </c>
      <c r="C22" s="22" t="str">
        <f>HYPERLINK("#'"&amp;B22&amp;"'!A1",B22)</f>
        <v>Figure 3</v>
      </c>
      <c r="D22" s="15" t="str">
        <f t="shared" ca="1" si="0"/>
        <v>Figure 3: Number of cases is increasing</v>
      </c>
      <c r="E22" s="15"/>
      <c r="F22" s="15"/>
      <c r="G22" s="15"/>
    </row>
    <row r="23" spans="2:23">
      <c r="B23" s="3" t="s">
        <v>73</v>
      </c>
      <c r="C23" s="22" t="str">
        <f t="shared" ref="C23:C32" si="1">HYPERLINK("#'"&amp;B23&amp;"'!A1",B23)</f>
        <v>Figure 4</v>
      </c>
      <c r="D23" s="15" t="str">
        <f t="shared" ca="1" si="0"/>
        <v xml:space="preserve">Figure 4: Businesses slightly more confident of operating through crisis </v>
      </c>
      <c r="E23" s="15"/>
      <c r="F23" s="15"/>
      <c r="G23" s="15"/>
    </row>
    <row r="24" spans="2:23">
      <c r="B24" s="3" t="s">
        <v>326</v>
      </c>
      <c r="C24" s="22" t="str">
        <f t="shared" ref="C24" si="2">HYPERLINK("#'"&amp;B24&amp;"'!A1",B24)</f>
        <v>Figure A1</v>
      </c>
      <c r="D24" s="15" t="str">
        <f t="shared" ref="D24" ca="1" si="3">INDIRECT("'"&amp;C24&amp;"'"&amp;"!A1")</f>
        <v>Figure A1: Exposures for Ireland’s exports due to a hard Brexit are not positively correlated with exposures to Ireland’s domestic economy due to Covid-19</v>
      </c>
      <c r="E24" s="15"/>
      <c r="F24" s="15"/>
      <c r="G24" s="15"/>
    </row>
    <row r="25" spans="2:23">
      <c r="B25" s="3" t="s">
        <v>111</v>
      </c>
      <c r="C25" s="22" t="str">
        <f t="shared" si="1"/>
        <v>Figure 5</v>
      </c>
      <c r="D25" s="15" t="str">
        <f t="shared" ca="1" si="0"/>
        <v>Figure 5: Impact on economic output of a WTO Brexit scenario (relative to FTA)</v>
      </c>
      <c r="E25" s="15"/>
      <c r="F25" s="15"/>
      <c r="G25" s="15"/>
    </row>
    <row r="26" spans="2:23">
      <c r="B26" s="3" t="s">
        <v>112</v>
      </c>
      <c r="C26" s="22" t="str">
        <f t="shared" si="1"/>
        <v>Figure 6</v>
      </c>
      <c r="D26" s="15" t="str">
        <f t="shared" ca="1" si="0"/>
        <v>Figure 6: Recent fiscal context</v>
      </c>
      <c r="E26" s="15"/>
      <c r="F26" s="15"/>
      <c r="G26" s="15"/>
    </row>
    <row r="27" spans="2:23">
      <c r="B27" s="3" t="s">
        <v>113</v>
      </c>
      <c r="C27" s="22" t="str">
        <f t="shared" si="1"/>
        <v>Figure 7</v>
      </c>
      <c r="D27" s="15" t="str">
        <f t="shared" ca="1" si="0"/>
        <v>Figure 7: Ireland had one of the OECD’s largest debt burdens last year</v>
      </c>
      <c r="E27" s="15"/>
      <c r="F27" s="15"/>
      <c r="G27" s="15"/>
    </row>
    <row r="28" spans="2:23">
      <c r="B28" s="3" t="s">
        <v>114</v>
      </c>
      <c r="C28" s="22" t="str">
        <f t="shared" si="1"/>
        <v>Figure 8</v>
      </c>
      <c r="D28" s="15" t="str">
        <f t="shared" ca="1" si="0"/>
        <v>Figure 8: Central Government Revenue &amp; Primary Expenditure</v>
      </c>
      <c r="E28" s="15"/>
      <c r="F28" s="15"/>
      <c r="G28" s="15"/>
    </row>
    <row r="29" spans="2:23">
      <c r="B29" s="3" t="s">
        <v>155</v>
      </c>
      <c r="C29" s="22" t="str">
        <f t="shared" si="1"/>
        <v>Table 1</v>
      </c>
      <c r="D29" s="15" t="str">
        <f t="shared" ca="1" si="0"/>
        <v xml:space="preserve">Table 1: Updated estimates of the impacts of Covid-19 on the budget balance </v>
      </c>
      <c r="E29" s="15"/>
      <c r="F29" s="15"/>
      <c r="G29" s="15"/>
    </row>
    <row r="30" spans="2:23">
      <c r="B30" s="3" t="s">
        <v>299</v>
      </c>
      <c r="C30" s="22" t="str">
        <f t="shared" si="1"/>
        <v>Figure 9</v>
      </c>
      <c r="D30" s="15" t="str">
        <f t="shared" ca="1" si="0"/>
        <v>Figure 9: Evolution of deficit forecast since SPU 2020</v>
      </c>
      <c r="E30" s="15"/>
      <c r="F30" s="15"/>
      <c r="G30" s="15"/>
    </row>
    <row r="31" spans="2:23">
      <c r="B31" s="3" t="s">
        <v>300</v>
      </c>
      <c r="C31" s="22" t="str">
        <f t="shared" si="1"/>
        <v>Figure 10</v>
      </c>
      <c r="D31" s="15" t="str">
        <f t="shared" ca="1" si="0"/>
        <v>Figure 10: Strong revenue outturns in early 2020 have helped offset falls</v>
      </c>
      <c r="E31" s="15"/>
      <c r="F31" s="15"/>
      <c r="G31" s="15"/>
    </row>
    <row r="32" spans="2:23">
      <c r="B32" s="3" t="s">
        <v>310</v>
      </c>
      <c r="C32" s="22" t="str">
        <f t="shared" si="1"/>
        <v>Table 3</v>
      </c>
      <c r="D32" s="15" t="str">
        <f t="shared" ca="1" si="0"/>
        <v>Table 3: Income Support Schemes cumulative cost estimates and outturns</v>
      </c>
      <c r="E32" s="15"/>
      <c r="F32" s="15"/>
      <c r="G32" s="15"/>
    </row>
    <row r="33" spans="2:7">
      <c r="B33" s="3" t="s">
        <v>301</v>
      </c>
      <c r="C33" s="22" t="str">
        <f t="shared" ref="C33:C42" si="4">HYPERLINK("#'"&amp;B33&amp;"'!A1",B33)</f>
        <v>Figure 11</v>
      </c>
      <c r="D33" s="15" t="str">
        <f t="shared" ca="1" si="0"/>
        <v>Figure 11: Monthly costs of Covid-19 income support schemes</v>
      </c>
      <c r="E33" s="15"/>
      <c r="F33" s="15"/>
      <c r="G33" s="15"/>
    </row>
    <row r="34" spans="2:7">
      <c r="B34" s="3" t="s">
        <v>302</v>
      </c>
      <c r="C34" s="22" t="str">
        <f t="shared" si="4"/>
        <v>Figure 12</v>
      </c>
      <c r="D34" s="15" t="str">
        <f t="shared" ca="1" si="0"/>
        <v xml:space="preserve">Figure 12: Government fiscal responses to Covid-19 internationally </v>
      </c>
      <c r="E34" s="15"/>
      <c r="F34" s="15"/>
      <c r="G34" s="15"/>
    </row>
    <row r="35" spans="2:7">
      <c r="B35" s="3" t="s">
        <v>303</v>
      </c>
      <c r="C35" s="22" t="str">
        <f t="shared" si="4"/>
        <v>Figure 13</v>
      </c>
      <c r="D35" s="15" t="str">
        <f t="shared" ca="1" si="0"/>
        <v xml:space="preserve">Figure 13: Initial Health spending forecasts for 2020 suggested a lower level of spending in December compared to last year </v>
      </c>
      <c r="E35" s="15"/>
      <c r="F35" s="15"/>
      <c r="G35" s="15"/>
    </row>
    <row r="36" spans="2:7">
      <c r="B36" s="3" t="s">
        <v>304</v>
      </c>
      <c r="C36" s="22" t="str">
        <f t="shared" si="4"/>
        <v>Figure 14</v>
      </c>
      <c r="D36" s="15" t="str">
        <f t="shared" ca="1" si="0"/>
        <v xml:space="preserve">Figure 14. Deficits and debt ratios would potentially be very large </v>
      </c>
      <c r="E36" s="15"/>
      <c r="F36" s="15"/>
      <c r="G36" s="15"/>
    </row>
    <row r="37" spans="2:7">
      <c r="B37" s="3" t="s">
        <v>305</v>
      </c>
      <c r="C37" s="22" t="str">
        <f t="shared" si="4"/>
        <v>Figure 15</v>
      </c>
      <c r="D37" s="15" t="str">
        <f t="shared" ca="1" si="0"/>
        <v>Figure 15: Bond yield and spread increases contained following ECB programme</v>
      </c>
      <c r="E37" s="15"/>
      <c r="F37" s="15"/>
      <c r="G37" s="15"/>
    </row>
    <row r="38" spans="2:7">
      <c r="B38" s="3" t="s">
        <v>306</v>
      </c>
      <c r="C38" s="22" t="str">
        <f t="shared" si="4"/>
        <v>Figure 16</v>
      </c>
      <c r="D38" s="15" t="str">
        <f t="shared" ca="1" si="0"/>
        <v>Figure 16: A fiscal stimulus could boost growth in the short-term</v>
      </c>
      <c r="E38" s="15"/>
      <c r="F38" s="15"/>
      <c r="G38" s="15"/>
    </row>
    <row r="39" spans="2:7">
      <c r="B39" s="3" t="s">
        <v>307</v>
      </c>
      <c r="C39" s="22" t="str">
        <f t="shared" si="4"/>
        <v>Figure 17</v>
      </c>
      <c r="D39" s="15" t="str">
        <f t="shared" ca="1" si="0"/>
        <v>Figure 17: Impact on the GGB of an orderly/disorderly WTO Brexit scenario (relative to FTA)</v>
      </c>
      <c r="E39" s="15"/>
      <c r="F39" s="15"/>
      <c r="G39" s="15"/>
    </row>
    <row r="40" spans="2:7">
      <c r="B40" s="3" t="s">
        <v>308</v>
      </c>
      <c r="C40" s="22" t="str">
        <f t="shared" si="4"/>
        <v>Figure 18</v>
      </c>
      <c r="D40" s="15" t="str">
        <f t="shared" ca="1" si="0"/>
        <v>Figure 18: An ageing population is projected to increase health and pension spending</v>
      </c>
      <c r="E40" s="15"/>
      <c r="F40" s="15"/>
      <c r="G40" s="15"/>
    </row>
    <row r="41" spans="2:7">
      <c r="B41" s="3" t="s">
        <v>309</v>
      </c>
      <c r="C41" s="22" t="str">
        <f t="shared" si="4"/>
        <v>Figure 19</v>
      </c>
      <c r="D41" s="15" t="str">
        <f t="shared" ca="1" si="0"/>
        <v>Figure 19: Additional measures are needed to meet the 2030 ceiling</v>
      </c>
      <c r="E41" s="15"/>
      <c r="F41" s="15"/>
      <c r="G41" s="15"/>
    </row>
    <row r="42" spans="2:7">
      <c r="B42" s="3" t="s">
        <v>311</v>
      </c>
      <c r="C42" s="22" t="str">
        <f t="shared" si="4"/>
        <v>Figure D1</v>
      </c>
      <c r="D42" s="15" t="e">
        <f t="shared" ca="1" si="0"/>
        <v>#REF!</v>
      </c>
      <c r="E42" s="15"/>
      <c r="F42" s="15"/>
      <c r="G42" s="15"/>
    </row>
    <row r="43" spans="2:7">
      <c r="C43" s="22"/>
      <c r="D43" s="15"/>
      <c r="E43" s="15"/>
      <c r="F43" s="15"/>
      <c r="G43" s="15"/>
    </row>
    <row r="44" spans="2:7">
      <c r="C44" s="22"/>
      <c r="D44" s="15"/>
      <c r="E44" s="15"/>
      <c r="F44" s="15"/>
      <c r="G44" s="15"/>
    </row>
    <row r="45" spans="2:7">
      <c r="C45" s="120"/>
      <c r="D45" s="15"/>
      <c r="E45" s="15"/>
      <c r="F45" s="15"/>
      <c r="G45" s="15"/>
    </row>
    <row r="46" spans="2:7">
      <c r="C46" s="22"/>
      <c r="D46" s="15"/>
      <c r="E46" s="15"/>
      <c r="F46" s="15"/>
      <c r="G46" s="15"/>
    </row>
    <row r="47" spans="2:7">
      <c r="C47" s="22"/>
      <c r="D47" s="15"/>
      <c r="E47" s="15"/>
      <c r="F47" s="15"/>
      <c r="G47" s="15"/>
    </row>
    <row r="48" spans="2:7">
      <c r="C48" s="22"/>
      <c r="D48" s="15"/>
      <c r="E48" s="15"/>
      <c r="F48" s="15"/>
      <c r="G48" s="15"/>
    </row>
    <row r="49" spans="3:7">
      <c r="C49" s="22"/>
      <c r="D49" s="15"/>
      <c r="E49" s="15"/>
      <c r="F49" s="15"/>
      <c r="G49" s="15"/>
    </row>
    <row r="50" spans="3:7">
      <c r="C50" s="22"/>
      <c r="D50" s="15"/>
      <c r="E50" s="15"/>
      <c r="F50" s="15"/>
      <c r="G50" s="15"/>
    </row>
    <row r="51" spans="3:7">
      <c r="C51" s="22"/>
      <c r="D51" s="15"/>
      <c r="E51" s="15"/>
      <c r="F51" s="15"/>
      <c r="G51" s="15"/>
    </row>
    <row r="52" spans="3:7">
      <c r="C52" s="22"/>
      <c r="D52" s="15"/>
      <c r="E52" s="15"/>
      <c r="F52" s="15"/>
      <c r="G52" s="15"/>
    </row>
    <row r="53" spans="3:7">
      <c r="C53" s="22"/>
      <c r="D53" s="15"/>
      <c r="E53" s="15"/>
      <c r="F53" s="15"/>
      <c r="G53" s="15"/>
    </row>
    <row r="54" spans="3:7">
      <c r="C54" s="22"/>
      <c r="D54" s="15"/>
      <c r="E54" s="15"/>
      <c r="F54" s="15"/>
      <c r="G54" s="15"/>
    </row>
    <row r="55" spans="3:7">
      <c r="C55" s="22"/>
      <c r="D55" s="15"/>
      <c r="E55" s="15"/>
      <c r="F55" s="15"/>
      <c r="G55" s="15"/>
    </row>
    <row r="56" spans="3:7">
      <c r="C56" s="22"/>
      <c r="D56" s="15"/>
      <c r="E56" s="15"/>
      <c r="F56" s="15"/>
      <c r="G56" s="15"/>
    </row>
    <row r="57" spans="3:7">
      <c r="C57" s="22"/>
      <c r="D57" s="15"/>
      <c r="E57" s="15"/>
      <c r="F57" s="15"/>
      <c r="G57" s="15"/>
    </row>
    <row r="58" spans="3:7">
      <c r="C58" s="22"/>
      <c r="D58" s="15"/>
      <c r="E58" s="15"/>
      <c r="F58" s="15"/>
      <c r="G58" s="15"/>
    </row>
    <row r="59" spans="3:7">
      <c r="C59" s="22"/>
      <c r="D59" s="15"/>
      <c r="E59" s="15"/>
      <c r="F59" s="15"/>
      <c r="G59" s="15"/>
    </row>
    <row r="60" spans="3:7">
      <c r="C60" s="14"/>
      <c r="E60" s="15"/>
      <c r="F60" s="15"/>
      <c r="G60" s="15"/>
    </row>
    <row r="61" spans="3:7">
      <c r="C61" s="120"/>
      <c r="D61" s="15"/>
      <c r="E61" s="15"/>
      <c r="F61" s="15"/>
      <c r="G61" s="15"/>
    </row>
    <row r="62" spans="3:7">
      <c r="C62" s="22"/>
      <c r="D62" s="15"/>
      <c r="E62" s="15"/>
      <c r="F62" s="15"/>
      <c r="G62" s="15"/>
    </row>
    <row r="63" spans="3:7">
      <c r="C63" s="22"/>
      <c r="D63" s="15"/>
      <c r="E63" s="15"/>
      <c r="F63" s="15"/>
      <c r="G63" s="15"/>
    </row>
    <row r="64" spans="3:7">
      <c r="C64" s="22"/>
      <c r="D64" s="15"/>
      <c r="E64" s="15"/>
      <c r="F64" s="15"/>
      <c r="G64" s="15"/>
    </row>
    <row r="65" spans="3:7">
      <c r="C65" s="22"/>
      <c r="D65" s="15"/>
      <c r="E65" s="15"/>
      <c r="F65" s="15"/>
      <c r="G65" s="15"/>
    </row>
    <row r="66" spans="3:7">
      <c r="C66" s="22"/>
      <c r="D66" s="15"/>
      <c r="E66" s="15"/>
      <c r="F66" s="15"/>
      <c r="G66" s="15"/>
    </row>
    <row r="67" spans="3:7">
      <c r="C67" s="22"/>
      <c r="D67" s="15"/>
      <c r="E67" s="15"/>
      <c r="F67" s="15"/>
      <c r="G67" s="15"/>
    </row>
    <row r="68" spans="3:7">
      <c r="C68" s="22"/>
      <c r="D68" s="15"/>
      <c r="E68" s="15"/>
      <c r="F68" s="15"/>
      <c r="G68" s="15"/>
    </row>
    <row r="69" spans="3:7">
      <c r="C69" s="22"/>
      <c r="D69" s="15"/>
      <c r="E69" s="15"/>
      <c r="F69" s="15"/>
      <c r="G69" s="15"/>
    </row>
    <row r="70" spans="3:7">
      <c r="C70" s="22"/>
      <c r="D70" s="15"/>
      <c r="E70" s="15"/>
      <c r="F70" s="15"/>
      <c r="G70" s="15"/>
    </row>
    <row r="71" spans="3:7">
      <c r="C71" s="22"/>
      <c r="D71" s="15"/>
      <c r="E71" s="15"/>
      <c r="F71" s="15"/>
      <c r="G71" s="15"/>
    </row>
    <row r="72" spans="3:7">
      <c r="C72" s="22"/>
      <c r="D72" s="15"/>
      <c r="E72" s="15"/>
      <c r="F72" s="15"/>
      <c r="G72" s="15"/>
    </row>
    <row r="73" spans="3:7">
      <c r="C73" s="22"/>
      <c r="D73" s="15"/>
      <c r="E73" s="15"/>
      <c r="F73" s="15"/>
      <c r="G73" s="15"/>
    </row>
    <row r="74" spans="3:7">
      <c r="C74" s="22"/>
      <c r="D74" s="15"/>
      <c r="E74" s="15"/>
      <c r="F74" s="15"/>
      <c r="G74" s="15"/>
    </row>
    <row r="75" spans="3:7">
      <c r="C75" s="22"/>
      <c r="D75" s="15"/>
      <c r="E75" s="15"/>
      <c r="F75" s="15"/>
      <c r="G75" s="15"/>
    </row>
    <row r="76" spans="3:7">
      <c r="C76" s="22"/>
      <c r="D76" s="15"/>
      <c r="E76" s="15"/>
      <c r="F76" s="15"/>
      <c r="G76" s="15"/>
    </row>
    <row r="77" spans="3:7">
      <c r="C77" s="22"/>
      <c r="D77" s="15"/>
      <c r="E77" s="15"/>
      <c r="F77" s="15"/>
      <c r="G77" s="15"/>
    </row>
    <row r="78" spans="3:7">
      <c r="C78" s="22"/>
      <c r="D78" s="15"/>
      <c r="E78" s="15"/>
      <c r="F78" s="15"/>
      <c r="G78" s="15"/>
    </row>
    <row r="79" spans="3:7">
      <c r="C79" s="22"/>
      <c r="D79" s="15"/>
      <c r="E79" s="15"/>
      <c r="F79" s="15"/>
      <c r="G79" s="15"/>
    </row>
    <row r="80" spans="3:7">
      <c r="C80" s="22"/>
      <c r="D80" s="15"/>
      <c r="E80" s="15"/>
      <c r="F80" s="15"/>
      <c r="G80" s="15"/>
    </row>
    <row r="81" spans="3:7">
      <c r="C81" s="22"/>
      <c r="D81" s="15"/>
      <c r="E81" s="15"/>
      <c r="F81" s="15"/>
      <c r="G81" s="15"/>
    </row>
    <row r="82" spans="3:7">
      <c r="C82" s="22"/>
      <c r="D82" s="15"/>
      <c r="E82" s="15"/>
      <c r="F82" s="15"/>
      <c r="G82" s="15"/>
    </row>
    <row r="83" spans="3:7">
      <c r="C83" s="22"/>
      <c r="D83" s="15"/>
      <c r="E83" s="15"/>
      <c r="F83" s="15"/>
      <c r="G83" s="15"/>
    </row>
    <row r="84" spans="3:7">
      <c r="C84" s="22"/>
      <c r="D84" s="15"/>
      <c r="E84" s="15"/>
      <c r="F84" s="15"/>
      <c r="G84" s="15"/>
    </row>
    <row r="85" spans="3:7">
      <c r="C85" s="22"/>
      <c r="D85" s="15"/>
      <c r="E85" s="15"/>
      <c r="F85" s="15"/>
      <c r="G85" s="15"/>
    </row>
    <row r="86" spans="3:7">
      <c r="C86" s="22"/>
      <c r="D86" s="15"/>
      <c r="E86" s="15"/>
      <c r="F86" s="15"/>
      <c r="G86" s="15"/>
    </row>
    <row r="87" spans="3:7">
      <c r="C87" s="22"/>
      <c r="D87" s="15"/>
      <c r="E87" s="15"/>
      <c r="F87" s="15"/>
      <c r="G87" s="15"/>
    </row>
    <row r="88" spans="3:7">
      <c r="C88" s="22"/>
      <c r="D88" s="15"/>
      <c r="E88" s="15"/>
      <c r="F88" s="15"/>
      <c r="G88" s="15"/>
    </row>
    <row r="89" spans="3:7">
      <c r="C89" s="22"/>
      <c r="D89" s="15"/>
      <c r="E89" s="15"/>
      <c r="F89" s="15"/>
      <c r="G89" s="15"/>
    </row>
    <row r="90" spans="3:7">
      <c r="C90" s="22"/>
      <c r="D90" s="15"/>
      <c r="E90" s="15"/>
      <c r="F90" s="15"/>
      <c r="G90" s="15"/>
    </row>
    <row r="91" spans="3:7">
      <c r="C91" s="16"/>
      <c r="D91" s="15"/>
      <c r="E91" s="15"/>
      <c r="F91" s="15"/>
      <c r="G91" s="15"/>
    </row>
    <row r="92" spans="3:7">
      <c r="C92" s="120"/>
      <c r="D92" s="15"/>
      <c r="E92" s="15"/>
      <c r="F92" s="15"/>
      <c r="G92" s="15"/>
    </row>
    <row r="93" spans="3:7">
      <c r="C93" s="22"/>
      <c r="D93" s="15"/>
      <c r="E93" s="15"/>
      <c r="F93" s="15"/>
      <c r="G93" s="15"/>
    </row>
    <row r="94" spans="3:7">
      <c r="C94" s="22"/>
      <c r="D94" s="15"/>
      <c r="E94" s="15"/>
      <c r="F94" s="15"/>
      <c r="G94" s="15"/>
    </row>
    <row r="95" spans="3:7">
      <c r="C95" s="22"/>
      <c r="D95" s="15"/>
    </row>
    <row r="96" spans="3:7">
      <c r="C96" s="22"/>
      <c r="D96" s="15"/>
    </row>
    <row r="97" spans="2:23">
      <c r="C97" s="14"/>
      <c r="D97" s="15"/>
      <c r="E97" s="15"/>
      <c r="F97" s="15"/>
      <c r="G97" s="15"/>
    </row>
    <row r="98" spans="2:23">
      <c r="C98" s="120"/>
      <c r="D98" s="15"/>
      <c r="E98" s="15"/>
      <c r="F98" s="15"/>
      <c r="G98" s="15"/>
    </row>
    <row r="99" spans="2:23">
      <c r="C99" s="22"/>
      <c r="D99" s="15"/>
    </row>
    <row r="100" spans="2:23">
      <c r="C100" s="22"/>
      <c r="D100" s="15"/>
    </row>
    <row r="101" spans="2:23">
      <c r="C101" s="22"/>
      <c r="D101" s="15"/>
    </row>
    <row r="102" spans="2:23">
      <c r="C102" s="22"/>
      <c r="D102" s="15"/>
    </row>
    <row r="103" spans="2:23">
      <c r="C103" s="22"/>
      <c r="D103" s="15"/>
    </row>
    <row r="104" spans="2:23">
      <c r="C104" s="22"/>
      <c r="D104" s="15"/>
    </row>
    <row r="105" spans="2:23">
      <c r="C105" s="22"/>
      <c r="D105" s="15"/>
    </row>
    <row r="106" spans="2:23">
      <c r="C106" s="22"/>
      <c r="D106" s="15"/>
    </row>
    <row r="107" spans="2:23">
      <c r="C107" s="22"/>
      <c r="D107" s="15"/>
    </row>
    <row r="108" spans="2:23">
      <c r="C108" s="17"/>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row r="437" spans="2:23">
      <c r="B437" s="1"/>
      <c r="C437" s="1"/>
      <c r="D437" s="1"/>
      <c r="E437" s="1"/>
      <c r="F437" s="1"/>
      <c r="G437" s="1"/>
      <c r="H437" s="1"/>
      <c r="I437" s="1"/>
      <c r="J437" s="1"/>
      <c r="K437" s="1"/>
      <c r="L437" s="1"/>
      <c r="M437" s="1"/>
      <c r="N437" s="1"/>
      <c r="O437" s="1"/>
      <c r="P437" s="1"/>
      <c r="Q437" s="1"/>
      <c r="R437" s="1"/>
      <c r="S437" s="1"/>
      <c r="T437" s="1"/>
      <c r="U437" s="1"/>
      <c r="V437" s="1"/>
      <c r="W437" s="1"/>
    </row>
    <row r="438" spans="2:23">
      <c r="B438" s="1"/>
      <c r="C438" s="1"/>
      <c r="D438" s="1"/>
      <c r="E438" s="1"/>
      <c r="F438" s="1"/>
      <c r="G438" s="1"/>
      <c r="H438" s="1"/>
      <c r="I438" s="1"/>
      <c r="J438" s="1"/>
      <c r="K438" s="1"/>
      <c r="L438" s="1"/>
      <c r="M438" s="1"/>
      <c r="N438" s="1"/>
      <c r="O438" s="1"/>
      <c r="P438" s="1"/>
      <c r="Q438" s="1"/>
      <c r="R438" s="1"/>
      <c r="S438" s="1"/>
      <c r="T438" s="1"/>
      <c r="U438" s="1"/>
      <c r="V438" s="1"/>
      <c r="W438" s="1"/>
    </row>
    <row r="439" spans="2:23">
      <c r="B439" s="1"/>
      <c r="C439" s="1"/>
      <c r="D439" s="1"/>
      <c r="E439" s="1"/>
      <c r="F439" s="1"/>
      <c r="G439" s="1"/>
      <c r="H439" s="1"/>
      <c r="I439" s="1"/>
      <c r="J439" s="1"/>
      <c r="K439" s="1"/>
      <c r="L439" s="1"/>
      <c r="M439" s="1"/>
      <c r="N439" s="1"/>
      <c r="O439" s="1"/>
      <c r="P439" s="1"/>
      <c r="Q439" s="1"/>
      <c r="R439" s="1"/>
      <c r="S439" s="1"/>
      <c r="T439" s="1"/>
      <c r="U439" s="1"/>
      <c r="V439" s="1"/>
      <c r="W439" s="1"/>
    </row>
    <row r="440" spans="2:23">
      <c r="B440" s="1"/>
      <c r="C440" s="1"/>
      <c r="D440" s="1"/>
      <c r="E440" s="1"/>
      <c r="F440" s="1"/>
      <c r="G440" s="1"/>
      <c r="H440" s="1"/>
      <c r="I440" s="1"/>
      <c r="J440" s="1"/>
      <c r="K440" s="1"/>
      <c r="L440" s="1"/>
      <c r="M440" s="1"/>
      <c r="N440" s="1"/>
      <c r="O440" s="1"/>
      <c r="P440" s="1"/>
      <c r="Q440" s="1"/>
      <c r="R440" s="1"/>
      <c r="S440" s="1"/>
      <c r="T440" s="1"/>
      <c r="U440" s="1"/>
      <c r="V440" s="1"/>
      <c r="W440" s="1"/>
    </row>
    <row r="441" spans="2:23">
      <c r="B441" s="1"/>
      <c r="C441" s="1"/>
      <c r="D441" s="1"/>
      <c r="E441" s="1"/>
      <c r="F441" s="1"/>
      <c r="G441" s="1"/>
      <c r="H441" s="1"/>
      <c r="I441" s="1"/>
      <c r="J441" s="1"/>
      <c r="K441" s="1"/>
      <c r="L441" s="1"/>
      <c r="M441" s="1"/>
      <c r="N441" s="1"/>
      <c r="O441" s="1"/>
      <c r="P441" s="1"/>
      <c r="Q441" s="1"/>
      <c r="R441" s="1"/>
      <c r="S441" s="1"/>
      <c r="T441" s="1"/>
      <c r="U441" s="1"/>
      <c r="V441" s="1"/>
      <c r="W441" s="1"/>
    </row>
    <row r="442" spans="2:23">
      <c r="B442" s="1"/>
      <c r="C442" s="1"/>
      <c r="D442" s="1"/>
      <c r="E442" s="1"/>
      <c r="F442" s="1"/>
      <c r="G442" s="1"/>
      <c r="H442" s="1"/>
      <c r="I442" s="1"/>
      <c r="J442" s="1"/>
      <c r="K442" s="1"/>
      <c r="L442" s="1"/>
      <c r="M442" s="1"/>
      <c r="N442" s="1"/>
      <c r="O442" s="1"/>
      <c r="P442" s="1"/>
      <c r="Q442" s="1"/>
      <c r="R442" s="1"/>
      <c r="S442" s="1"/>
      <c r="T442" s="1"/>
      <c r="U442" s="1"/>
      <c r="V442" s="1"/>
      <c r="W442" s="1"/>
    </row>
    <row r="443" spans="2:23">
      <c r="B443" s="1"/>
      <c r="C443" s="1"/>
      <c r="D443" s="1"/>
      <c r="E443" s="1"/>
      <c r="F443" s="1"/>
      <c r="G443" s="1"/>
      <c r="H443" s="1"/>
      <c r="I443" s="1"/>
      <c r="J443" s="1"/>
      <c r="K443" s="1"/>
      <c r="L443" s="1"/>
      <c r="M443" s="1"/>
      <c r="N443" s="1"/>
      <c r="O443" s="1"/>
      <c r="P443" s="1"/>
      <c r="Q443" s="1"/>
      <c r="R443" s="1"/>
      <c r="S443" s="1"/>
      <c r="T443" s="1"/>
      <c r="U443" s="1"/>
      <c r="V443" s="1"/>
      <c r="W443" s="1"/>
    </row>
    <row r="444" spans="2:23">
      <c r="B444" s="1"/>
      <c r="C444" s="1"/>
      <c r="D444" s="1"/>
      <c r="E444" s="1"/>
      <c r="F444" s="1"/>
      <c r="G444" s="1"/>
      <c r="H444" s="1"/>
      <c r="I444" s="1"/>
      <c r="J444" s="1"/>
      <c r="K444" s="1"/>
      <c r="L444" s="1"/>
      <c r="M444" s="1"/>
      <c r="N444" s="1"/>
      <c r="O444" s="1"/>
      <c r="P444" s="1"/>
      <c r="Q444" s="1"/>
      <c r="R444" s="1"/>
      <c r="S444" s="1"/>
      <c r="T444" s="1"/>
      <c r="U444" s="1"/>
      <c r="V444" s="1"/>
      <c r="W444" s="1"/>
    </row>
    <row r="445" spans="2:23">
      <c r="B445" s="1"/>
      <c r="C445" s="1"/>
      <c r="D445" s="1"/>
      <c r="E445" s="1"/>
      <c r="F445" s="1"/>
      <c r="G445" s="1"/>
      <c r="H445" s="1"/>
      <c r="I445" s="1"/>
      <c r="J445" s="1"/>
      <c r="K445" s="1"/>
      <c r="L445" s="1"/>
      <c r="M445" s="1"/>
      <c r="N445" s="1"/>
      <c r="O445" s="1"/>
      <c r="P445" s="1"/>
      <c r="Q445" s="1"/>
      <c r="R445" s="1"/>
      <c r="S445" s="1"/>
      <c r="T445" s="1"/>
      <c r="U445" s="1"/>
      <c r="V445" s="1"/>
      <c r="W445" s="1"/>
    </row>
    <row r="446" spans="2:23">
      <c r="B446" s="1"/>
      <c r="C446" s="1"/>
      <c r="D446" s="1"/>
      <c r="E446" s="1"/>
      <c r="F446" s="1"/>
      <c r="G446" s="1"/>
      <c r="H446" s="1"/>
      <c r="I446" s="1"/>
      <c r="J446" s="1"/>
      <c r="K446" s="1"/>
      <c r="L446" s="1"/>
      <c r="M446" s="1"/>
      <c r="N446" s="1"/>
      <c r="O446" s="1"/>
      <c r="P446" s="1"/>
      <c r="Q446" s="1"/>
      <c r="R446" s="1"/>
      <c r="S446" s="1"/>
      <c r="T446" s="1"/>
      <c r="U446" s="1"/>
      <c r="V446" s="1"/>
      <c r="W446" s="1"/>
    </row>
    <row r="447" spans="2:23">
      <c r="B447" s="1"/>
      <c r="C447" s="1"/>
      <c r="D447" s="1"/>
      <c r="E447" s="1"/>
      <c r="F447" s="1"/>
      <c r="G447" s="1"/>
      <c r="H447" s="1"/>
      <c r="I447" s="1"/>
      <c r="J447" s="1"/>
      <c r="K447" s="1"/>
      <c r="L447" s="1"/>
      <c r="M447" s="1"/>
      <c r="N447" s="1"/>
      <c r="O447" s="1"/>
      <c r="P447" s="1"/>
      <c r="Q447" s="1"/>
      <c r="R447" s="1"/>
      <c r="S447" s="1"/>
      <c r="T447" s="1"/>
      <c r="U447" s="1"/>
      <c r="V447" s="1"/>
      <c r="W447" s="1"/>
    </row>
    <row r="448" spans="2:23">
      <c r="B448" s="1"/>
      <c r="C448" s="1"/>
      <c r="D448" s="1"/>
      <c r="E448" s="1"/>
      <c r="F448" s="1"/>
      <c r="G448" s="1"/>
      <c r="H448" s="1"/>
      <c r="I448" s="1"/>
      <c r="J448" s="1"/>
      <c r="K448" s="1"/>
      <c r="L448" s="1"/>
      <c r="M448" s="1"/>
      <c r="N448" s="1"/>
      <c r="O448" s="1"/>
      <c r="P448" s="1"/>
      <c r="Q448" s="1"/>
      <c r="R448" s="1"/>
      <c r="S448" s="1"/>
      <c r="T448" s="1"/>
      <c r="U448" s="1"/>
      <c r="V448" s="1"/>
      <c r="W448" s="1"/>
    </row>
    <row r="449" spans="2:23">
      <c r="B449" s="1"/>
      <c r="C449" s="1"/>
      <c r="D449" s="1"/>
      <c r="E449" s="1"/>
      <c r="F449" s="1"/>
      <c r="G449" s="1"/>
      <c r="H449" s="1"/>
      <c r="I449" s="1"/>
      <c r="J449" s="1"/>
      <c r="K449" s="1"/>
      <c r="L449" s="1"/>
      <c r="M449" s="1"/>
      <c r="N449" s="1"/>
      <c r="O449" s="1"/>
      <c r="P449" s="1"/>
      <c r="Q449" s="1"/>
      <c r="R449" s="1"/>
      <c r="S449" s="1"/>
      <c r="T449" s="1"/>
      <c r="U449" s="1"/>
      <c r="V449" s="1"/>
      <c r="W449" s="1"/>
    </row>
    <row r="450" spans="2:23">
      <c r="B450" s="1"/>
      <c r="C450" s="1"/>
      <c r="D450" s="1"/>
      <c r="E450" s="1"/>
      <c r="F450" s="1"/>
      <c r="G450" s="1"/>
      <c r="H450" s="1"/>
      <c r="I450" s="1"/>
      <c r="J450" s="1"/>
      <c r="K450" s="1"/>
      <c r="L450" s="1"/>
      <c r="M450" s="1"/>
      <c r="N450" s="1"/>
      <c r="O450" s="1"/>
      <c r="P450" s="1"/>
      <c r="Q450" s="1"/>
      <c r="R450" s="1"/>
      <c r="S450" s="1"/>
      <c r="T450" s="1"/>
      <c r="U450" s="1"/>
      <c r="V450" s="1"/>
      <c r="W450" s="1"/>
    </row>
    <row r="451" spans="2:23">
      <c r="B451" s="1"/>
      <c r="C451" s="1"/>
      <c r="D451" s="1"/>
      <c r="E451" s="1"/>
      <c r="F451" s="1"/>
      <c r="G451" s="1"/>
      <c r="H451" s="1"/>
      <c r="I451" s="1"/>
      <c r="J451" s="1"/>
      <c r="K451" s="1"/>
      <c r="L451" s="1"/>
      <c r="M451" s="1"/>
      <c r="N451" s="1"/>
      <c r="O451" s="1"/>
      <c r="P451" s="1"/>
      <c r="Q451" s="1"/>
      <c r="R451" s="1"/>
      <c r="S451" s="1"/>
      <c r="T451" s="1"/>
      <c r="U451" s="1"/>
      <c r="V451" s="1"/>
      <c r="W451" s="1"/>
    </row>
    <row r="452" spans="2:23">
      <c r="B452" s="1"/>
      <c r="C452" s="1"/>
      <c r="D452" s="1"/>
      <c r="E452" s="1"/>
      <c r="F452" s="1"/>
      <c r="G452" s="1"/>
      <c r="H452" s="1"/>
      <c r="I452" s="1"/>
      <c r="J452" s="1"/>
      <c r="K452" s="1"/>
      <c r="L452" s="1"/>
      <c r="M452" s="1"/>
      <c r="N452" s="1"/>
      <c r="O452" s="1"/>
      <c r="P452" s="1"/>
      <c r="Q452" s="1"/>
      <c r="R452" s="1"/>
      <c r="S452" s="1"/>
      <c r="T452" s="1"/>
      <c r="U452" s="1"/>
      <c r="V452" s="1"/>
      <c r="W452" s="1"/>
    </row>
    <row r="453" spans="2:23">
      <c r="B453" s="1"/>
      <c r="C453" s="1"/>
      <c r="D453" s="1"/>
      <c r="E453" s="1"/>
      <c r="F453" s="1"/>
      <c r="G453" s="1"/>
      <c r="H453" s="1"/>
      <c r="I453" s="1"/>
      <c r="J453" s="1"/>
      <c r="K453" s="1"/>
      <c r="L453" s="1"/>
      <c r="M453" s="1"/>
      <c r="N453" s="1"/>
      <c r="O453" s="1"/>
      <c r="P453" s="1"/>
      <c r="Q453" s="1"/>
      <c r="R453" s="1"/>
      <c r="S453" s="1"/>
      <c r="T453" s="1"/>
      <c r="U453" s="1"/>
      <c r="V453" s="1"/>
      <c r="W453" s="1"/>
    </row>
    <row r="454" spans="2:23">
      <c r="B454" s="1"/>
      <c r="C454" s="1"/>
      <c r="D454" s="1"/>
      <c r="E454" s="1"/>
      <c r="F454" s="1"/>
      <c r="G454" s="1"/>
      <c r="H454" s="1"/>
      <c r="I454" s="1"/>
      <c r="J454" s="1"/>
      <c r="K454" s="1"/>
      <c r="L454" s="1"/>
      <c r="M454" s="1"/>
      <c r="N454" s="1"/>
      <c r="O454" s="1"/>
      <c r="P454" s="1"/>
      <c r="Q454" s="1"/>
      <c r="R454" s="1"/>
      <c r="S454" s="1"/>
      <c r="T454" s="1"/>
      <c r="U454" s="1"/>
      <c r="V454" s="1"/>
      <c r="W454" s="1"/>
    </row>
    <row r="455" spans="2:23">
      <c r="B455" s="1"/>
      <c r="C455" s="1"/>
      <c r="D455" s="1"/>
      <c r="E455" s="1"/>
      <c r="F455" s="1"/>
      <c r="G455" s="1"/>
      <c r="H455" s="1"/>
      <c r="I455" s="1"/>
      <c r="J455" s="1"/>
      <c r="K455" s="1"/>
      <c r="L455" s="1"/>
      <c r="M455" s="1"/>
      <c r="N455" s="1"/>
      <c r="O455" s="1"/>
      <c r="P455" s="1"/>
      <c r="Q455" s="1"/>
      <c r="R455" s="1"/>
      <c r="S455" s="1"/>
      <c r="T455" s="1"/>
      <c r="U455" s="1"/>
      <c r="V455" s="1"/>
      <c r="W455" s="1"/>
    </row>
  </sheetData>
  <phoneticPr fontId="507" type="noConversion"/>
  <hyperlinks>
    <hyperlink ref="C17" r:id="rId1" xr:uid="{D99CA090-3131-4B27-B861-6841964B51A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2894-1C48-4BA1-B985-5D2C1F71F4DE}">
  <dimension ref="A1:D102"/>
  <sheetViews>
    <sheetView zoomScale="85" workbookViewId="0">
      <selection activeCell="E3" sqref="E3"/>
    </sheetView>
  </sheetViews>
  <sheetFormatPr defaultColWidth="9.140625" defaultRowHeight="13.5"/>
  <cols>
    <col min="1" max="1" width="9.140625" style="76"/>
    <col min="2" max="3" width="17.28515625" style="76" bestFit="1" customWidth="1"/>
    <col min="4" max="4" width="9.140625" style="76"/>
    <col min="5" max="16384" width="9.140625" style="78"/>
  </cols>
  <sheetData>
    <row r="1" spans="1:4" ht="15">
      <c r="A1" s="41" t="s">
        <v>140</v>
      </c>
    </row>
    <row r="2" spans="1:4">
      <c r="A2" s="25" t="s">
        <v>141</v>
      </c>
      <c r="B2" s="77"/>
      <c r="C2" s="77"/>
    </row>
    <row r="3" spans="1:4">
      <c r="A3" s="25"/>
      <c r="B3" s="77"/>
      <c r="C3" s="77"/>
    </row>
    <row r="4" spans="1:4" ht="27">
      <c r="B4" s="79" t="s">
        <v>138</v>
      </c>
      <c r="C4" s="79" t="s">
        <v>139</v>
      </c>
    </row>
    <row r="5" spans="1:4">
      <c r="A5" s="80">
        <v>41275</v>
      </c>
      <c r="B5" s="81">
        <v>3439.6659421501799</v>
      </c>
      <c r="C5" s="81">
        <v>4899.1521775103402</v>
      </c>
      <c r="D5" s="81"/>
    </row>
    <row r="6" spans="1:4">
      <c r="A6" s="80">
        <v>41306</v>
      </c>
      <c r="B6" s="81">
        <v>3617.7495915600398</v>
      </c>
      <c r="C6" s="81">
        <v>4890.7586877805998</v>
      </c>
      <c r="D6" s="81"/>
    </row>
    <row r="7" spans="1:4">
      <c r="A7" s="80">
        <v>41334</v>
      </c>
      <c r="B7" s="81">
        <v>3573.1259317921099</v>
      </c>
      <c r="C7" s="81">
        <v>5760.3098665263296</v>
      </c>
      <c r="D7" s="81"/>
    </row>
    <row r="8" spans="1:4">
      <c r="A8" s="80">
        <v>41365</v>
      </c>
      <c r="B8" s="81">
        <v>4079.2874036018702</v>
      </c>
      <c r="C8" s="81">
        <v>4483.8787703868502</v>
      </c>
      <c r="D8" s="81"/>
    </row>
    <row r="9" spans="1:4">
      <c r="A9" s="80">
        <v>41395</v>
      </c>
      <c r="B9" s="81">
        <v>4827.1956195822904</v>
      </c>
      <c r="C9" s="81">
        <v>4875.3019956133003</v>
      </c>
      <c r="D9" s="81"/>
    </row>
    <row r="10" spans="1:4">
      <c r="A10" s="80">
        <v>41426</v>
      </c>
      <c r="B10" s="81">
        <v>4217.2660201240396</v>
      </c>
      <c r="C10" s="81">
        <v>4754.54537893837</v>
      </c>
      <c r="D10" s="81"/>
    </row>
    <row r="11" spans="1:4">
      <c r="A11" s="80">
        <v>41456</v>
      </c>
      <c r="B11" s="81">
        <v>4045.8832511550099</v>
      </c>
      <c r="C11" s="81">
        <v>4563.0508915959799</v>
      </c>
      <c r="D11" s="81"/>
    </row>
    <row r="12" spans="1:4">
      <c r="A12" s="80">
        <v>41487</v>
      </c>
      <c r="B12" s="81">
        <v>3889.0422621656799</v>
      </c>
      <c r="C12" s="81">
        <v>4919.3835922813896</v>
      </c>
      <c r="D12" s="81"/>
    </row>
    <row r="13" spans="1:4">
      <c r="A13" s="80">
        <v>41518</v>
      </c>
      <c r="B13" s="81">
        <v>4266.5298183506802</v>
      </c>
      <c r="C13" s="81">
        <v>4659.7903729275304</v>
      </c>
      <c r="D13" s="81"/>
    </row>
    <row r="14" spans="1:4">
      <c r="A14" s="80">
        <v>41548</v>
      </c>
      <c r="B14" s="81">
        <v>4020.4900871146901</v>
      </c>
      <c r="C14" s="81">
        <v>4798.8303615056702</v>
      </c>
      <c r="D14" s="81"/>
    </row>
    <row r="15" spans="1:4">
      <c r="A15" s="80">
        <v>41579</v>
      </c>
      <c r="B15" s="81">
        <v>3686.0536397505002</v>
      </c>
      <c r="C15" s="81">
        <v>4632.5501036016203</v>
      </c>
      <c r="D15" s="81"/>
    </row>
    <row r="16" spans="1:4">
      <c r="A16" s="80">
        <v>41609</v>
      </c>
      <c r="B16" s="81">
        <v>4162.55280462872</v>
      </c>
      <c r="C16" s="81">
        <v>4457.5867574889198</v>
      </c>
      <c r="D16" s="81"/>
    </row>
    <row r="17" spans="1:4">
      <c r="A17" s="80">
        <v>41640</v>
      </c>
      <c r="B17" s="81">
        <v>3012.7531287053498</v>
      </c>
      <c r="C17" s="81">
        <v>5025.4740515908497</v>
      </c>
      <c r="D17" s="81"/>
    </row>
    <row r="18" spans="1:4">
      <c r="A18" s="80">
        <v>41671</v>
      </c>
      <c r="B18" s="81">
        <v>4691.4805371585098</v>
      </c>
      <c r="C18" s="81">
        <v>4755.4674803305697</v>
      </c>
      <c r="D18" s="81"/>
    </row>
    <row r="19" spans="1:4">
      <c r="A19" s="80">
        <v>41699</v>
      </c>
      <c r="B19" s="81">
        <v>4442.0053237009097</v>
      </c>
      <c r="C19" s="81">
        <v>4443.6999153611596</v>
      </c>
      <c r="D19" s="81"/>
    </row>
    <row r="20" spans="1:4">
      <c r="A20" s="80">
        <v>41730</v>
      </c>
      <c r="B20" s="81">
        <v>4318.9378896001599</v>
      </c>
      <c r="C20" s="81">
        <v>4694.4297296253499</v>
      </c>
      <c r="D20" s="81"/>
    </row>
    <row r="21" spans="1:4">
      <c r="A21" s="80">
        <v>41760</v>
      </c>
      <c r="B21" s="81">
        <v>4134.9354970678196</v>
      </c>
      <c r="C21" s="81">
        <v>4718.5332035735501</v>
      </c>
      <c r="D21" s="81"/>
    </row>
    <row r="22" spans="1:4">
      <c r="A22" s="80">
        <v>41791</v>
      </c>
      <c r="B22" s="81">
        <v>4437.15114835445</v>
      </c>
      <c r="C22" s="81">
        <v>4830.94548643082</v>
      </c>
      <c r="D22" s="81"/>
    </row>
    <row r="23" spans="1:4">
      <c r="A23" s="80">
        <v>41821</v>
      </c>
      <c r="B23" s="81">
        <v>4346.5660999852898</v>
      </c>
      <c r="C23" s="81">
        <v>4824.4405048791205</v>
      </c>
      <c r="D23" s="81"/>
    </row>
    <row r="24" spans="1:4">
      <c r="A24" s="80">
        <v>41852</v>
      </c>
      <c r="B24" s="81">
        <v>4533.4537794861599</v>
      </c>
      <c r="C24" s="81">
        <v>4658.3205702001496</v>
      </c>
      <c r="D24" s="81"/>
    </row>
    <row r="25" spans="1:4">
      <c r="A25" s="80">
        <v>41883</v>
      </c>
      <c r="B25" s="81">
        <v>4338.5707884306403</v>
      </c>
      <c r="C25" s="81">
        <v>4542.4277495413999</v>
      </c>
      <c r="D25" s="81"/>
    </row>
    <row r="26" spans="1:4">
      <c r="A26" s="80">
        <v>41913</v>
      </c>
      <c r="B26" s="81">
        <v>4775.7752791004996</v>
      </c>
      <c r="C26" s="81">
        <v>5072.72700247579</v>
      </c>
      <c r="D26" s="81"/>
    </row>
    <row r="27" spans="1:4">
      <c r="A27" s="80">
        <v>41944</v>
      </c>
      <c r="B27" s="81">
        <v>4260.14537692265</v>
      </c>
      <c r="C27" s="81">
        <v>4314.3695743935295</v>
      </c>
      <c r="D27" s="81"/>
    </row>
    <row r="28" spans="1:4">
      <c r="A28" s="80">
        <v>41974</v>
      </c>
      <c r="B28" s="81">
        <v>4134.4156111266602</v>
      </c>
      <c r="C28" s="81">
        <v>4281.7615688918804</v>
      </c>
      <c r="D28" s="81"/>
    </row>
    <row r="29" spans="1:4">
      <c r="A29" s="80">
        <v>42005</v>
      </c>
      <c r="B29" s="81">
        <v>4283.3827359571796</v>
      </c>
      <c r="C29" s="81">
        <v>4973.2690840302203</v>
      </c>
      <c r="D29" s="81"/>
    </row>
    <row r="30" spans="1:4">
      <c r="A30" s="80">
        <v>42036</v>
      </c>
      <c r="B30" s="81">
        <v>4289.9722745238196</v>
      </c>
      <c r="C30" s="81">
        <v>4715.9731415118304</v>
      </c>
      <c r="D30" s="81"/>
    </row>
    <row r="31" spans="1:4">
      <c r="A31" s="80">
        <v>42064</v>
      </c>
      <c r="B31" s="81">
        <v>4337.3516001708904</v>
      </c>
      <c r="C31" s="81">
        <v>4503.37839869041</v>
      </c>
      <c r="D31" s="81"/>
    </row>
    <row r="32" spans="1:4">
      <c r="A32" s="80">
        <v>42095</v>
      </c>
      <c r="B32" s="81">
        <v>4280.4912437822804</v>
      </c>
      <c r="C32" s="81">
        <v>4841.5208398321702</v>
      </c>
      <c r="D32" s="81"/>
    </row>
    <row r="33" spans="1:4">
      <c r="A33" s="80">
        <v>42125</v>
      </c>
      <c r="B33" s="81">
        <v>4586.5822189723904</v>
      </c>
      <c r="C33" s="81">
        <v>4567.8208848192098</v>
      </c>
      <c r="D33" s="81"/>
    </row>
    <row r="34" spans="1:4">
      <c r="A34" s="80">
        <v>42156</v>
      </c>
      <c r="B34" s="81">
        <v>4331.7665493694803</v>
      </c>
      <c r="C34" s="81">
        <v>4611.7684939071396</v>
      </c>
      <c r="D34" s="81"/>
    </row>
    <row r="35" spans="1:4">
      <c r="A35" s="80">
        <v>42186</v>
      </c>
      <c r="B35" s="81">
        <v>4356.6344459461498</v>
      </c>
      <c r="C35" s="81">
        <v>4940.8728226483699</v>
      </c>
      <c r="D35" s="81"/>
    </row>
    <row r="36" spans="1:4">
      <c r="A36" s="80">
        <v>42217</v>
      </c>
      <c r="B36" s="81">
        <v>4599.1460638328499</v>
      </c>
      <c r="C36" s="81">
        <v>4409.6004917052596</v>
      </c>
      <c r="D36" s="81"/>
    </row>
    <row r="37" spans="1:4">
      <c r="A37" s="80">
        <v>42248</v>
      </c>
      <c r="B37" s="81">
        <v>4550.6307999026503</v>
      </c>
      <c r="C37" s="81">
        <v>4625.7129340392503</v>
      </c>
      <c r="D37" s="81"/>
    </row>
    <row r="38" spans="1:4">
      <c r="A38" s="80">
        <v>42278</v>
      </c>
      <c r="B38" s="81">
        <v>4454.2029287698597</v>
      </c>
      <c r="C38" s="81">
        <v>4834.6536119243701</v>
      </c>
      <c r="D38" s="81"/>
    </row>
    <row r="39" spans="1:4">
      <c r="A39" s="80">
        <v>42309</v>
      </c>
      <c r="B39" s="81">
        <v>4437.1243526141798</v>
      </c>
      <c r="C39" s="81">
        <v>4647.1150330017499</v>
      </c>
      <c r="D39" s="81"/>
    </row>
    <row r="40" spans="1:4">
      <c r="A40" s="80">
        <v>42339</v>
      </c>
      <c r="B40" s="81">
        <v>4874.8384817667402</v>
      </c>
      <c r="C40" s="81">
        <v>5288.22187437105</v>
      </c>
      <c r="D40" s="81"/>
    </row>
    <row r="41" spans="1:4">
      <c r="A41" s="80">
        <v>42370</v>
      </c>
      <c r="B41" s="81">
        <v>4341.4297821336504</v>
      </c>
      <c r="C41" s="81">
        <v>4502.9354721056397</v>
      </c>
      <c r="D41" s="81"/>
    </row>
    <row r="42" spans="1:4">
      <c r="A42" s="80">
        <v>42401</v>
      </c>
      <c r="B42" s="81">
        <v>4618.35651885886</v>
      </c>
      <c r="C42" s="81">
        <v>4661.9261185842397</v>
      </c>
      <c r="D42" s="81"/>
    </row>
    <row r="43" spans="1:4">
      <c r="A43" s="80">
        <v>42430</v>
      </c>
      <c r="B43" s="81">
        <v>4402.6281594727698</v>
      </c>
      <c r="C43" s="81">
        <v>4825.2047854393404</v>
      </c>
      <c r="D43" s="81"/>
    </row>
    <row r="44" spans="1:4">
      <c r="A44" s="80">
        <v>42461</v>
      </c>
      <c r="B44" s="81">
        <v>4953.64007943054</v>
      </c>
      <c r="C44" s="81">
        <v>4741.7442401059097</v>
      </c>
      <c r="D44" s="81"/>
    </row>
    <row r="45" spans="1:4">
      <c r="A45" s="80">
        <v>42491</v>
      </c>
      <c r="B45" s="81">
        <v>4626.9493804726499</v>
      </c>
      <c r="C45" s="81">
        <v>4487.4124632119501</v>
      </c>
      <c r="D45" s="81"/>
    </row>
    <row r="46" spans="1:4">
      <c r="A46" s="80">
        <v>42522</v>
      </c>
      <c r="B46" s="81">
        <v>4599.5618713967096</v>
      </c>
      <c r="C46" s="81">
        <v>5318.5162654117403</v>
      </c>
      <c r="D46" s="81"/>
    </row>
    <row r="47" spans="1:4">
      <c r="A47" s="80">
        <v>42552</v>
      </c>
      <c r="B47" s="81">
        <v>4464.13799352572</v>
      </c>
      <c r="C47" s="81">
        <v>4766.7671922047102</v>
      </c>
      <c r="D47" s="81"/>
    </row>
    <row r="48" spans="1:4">
      <c r="A48" s="80">
        <v>42583</v>
      </c>
      <c r="B48" s="81">
        <v>4631.5095636425203</v>
      </c>
      <c r="C48" s="81">
        <v>4635.7591967906901</v>
      </c>
      <c r="D48" s="81"/>
    </row>
    <row r="49" spans="1:4">
      <c r="A49" s="80">
        <v>42614</v>
      </c>
      <c r="B49" s="81">
        <v>4200.1765573866296</v>
      </c>
      <c r="C49" s="81">
        <v>4917.0028370626596</v>
      </c>
      <c r="D49" s="81"/>
    </row>
    <row r="50" spans="1:4">
      <c r="A50" s="80">
        <v>42644</v>
      </c>
      <c r="B50" s="81">
        <v>4555.61143167301</v>
      </c>
      <c r="C50" s="81">
        <v>4667.69508815464</v>
      </c>
      <c r="D50" s="81"/>
    </row>
    <row r="51" spans="1:4">
      <c r="A51" s="80">
        <v>42675</v>
      </c>
      <c r="B51" s="81">
        <v>4940.9323735154603</v>
      </c>
      <c r="C51" s="81">
        <v>4894.6669033302996</v>
      </c>
      <c r="D51" s="81"/>
    </row>
    <row r="52" spans="1:4">
      <c r="A52" s="80">
        <v>42705</v>
      </c>
      <c r="B52" s="81">
        <v>4897.42090666902</v>
      </c>
      <c r="C52" s="81">
        <v>5918.8080002844199</v>
      </c>
      <c r="D52" s="81"/>
    </row>
    <row r="53" spans="1:4">
      <c r="A53" s="80">
        <v>42736</v>
      </c>
      <c r="B53" s="81">
        <v>4619.1856062629504</v>
      </c>
      <c r="C53" s="81">
        <v>4802.6545477745103</v>
      </c>
      <c r="D53" s="81"/>
    </row>
    <row r="54" spans="1:4">
      <c r="A54" s="80">
        <v>42767</v>
      </c>
      <c r="B54" s="81">
        <v>4517.9437812880496</v>
      </c>
      <c r="C54" s="81">
        <v>4692.6489639970296</v>
      </c>
      <c r="D54" s="81"/>
    </row>
    <row r="55" spans="1:4">
      <c r="A55" s="80">
        <v>42795</v>
      </c>
      <c r="B55" s="81">
        <v>4877.4523757453499</v>
      </c>
      <c r="C55" s="81">
        <v>5186.6603631387998</v>
      </c>
      <c r="D55" s="81"/>
    </row>
    <row r="56" spans="1:4">
      <c r="A56" s="80">
        <v>42826</v>
      </c>
      <c r="B56" s="81">
        <v>4675.3157694681504</v>
      </c>
      <c r="C56" s="81">
        <v>4620.7781633434097</v>
      </c>
      <c r="D56" s="81"/>
    </row>
    <row r="57" spans="1:4">
      <c r="A57" s="80">
        <v>42856</v>
      </c>
      <c r="B57" s="81">
        <v>4879.4763146770301</v>
      </c>
      <c r="C57" s="81">
        <v>4920.8252357679503</v>
      </c>
      <c r="D57" s="81"/>
    </row>
    <row r="58" spans="1:4">
      <c r="A58" s="80">
        <v>42887</v>
      </c>
      <c r="B58" s="81">
        <v>4595.83078544207</v>
      </c>
      <c r="C58" s="81">
        <v>5790.9304577899802</v>
      </c>
      <c r="D58" s="81"/>
    </row>
    <row r="59" spans="1:4">
      <c r="A59" s="80">
        <v>42917</v>
      </c>
      <c r="B59" s="81">
        <v>4829.7079412569201</v>
      </c>
      <c r="C59" s="81">
        <v>4881.5440586118802</v>
      </c>
      <c r="D59" s="81"/>
    </row>
    <row r="60" spans="1:4">
      <c r="A60" s="80">
        <v>42948</v>
      </c>
      <c r="B60" s="81">
        <v>4593.5475056851901</v>
      </c>
      <c r="C60" s="81">
        <v>4976.0185863164397</v>
      </c>
      <c r="D60" s="81"/>
    </row>
    <row r="61" spans="1:4">
      <c r="A61" s="80">
        <v>42979</v>
      </c>
      <c r="B61" s="81">
        <v>4750.5515464310902</v>
      </c>
      <c r="C61" s="81">
        <v>5136.18038048982</v>
      </c>
      <c r="D61" s="81"/>
    </row>
    <row r="62" spans="1:4">
      <c r="A62" s="80">
        <v>43009</v>
      </c>
      <c r="B62" s="81">
        <v>4967.93998470103</v>
      </c>
      <c r="C62" s="81">
        <v>4844.0236260533302</v>
      </c>
      <c r="D62" s="81"/>
    </row>
    <row r="63" spans="1:4">
      <c r="A63" s="80">
        <v>43040</v>
      </c>
      <c r="B63" s="81">
        <v>5698.3218038875602</v>
      </c>
      <c r="C63" s="81">
        <v>5365.46055847139</v>
      </c>
      <c r="D63" s="81"/>
    </row>
    <row r="64" spans="1:4">
      <c r="A64" s="80">
        <v>43070</v>
      </c>
      <c r="B64" s="81">
        <v>4347.24039345862</v>
      </c>
      <c r="C64" s="81">
        <v>5688.3142866411699</v>
      </c>
      <c r="D64" s="81"/>
    </row>
    <row r="65" spans="1:4">
      <c r="A65" s="80">
        <v>43101</v>
      </c>
      <c r="B65" s="81">
        <v>5045.5027919554695</v>
      </c>
      <c r="C65" s="81">
        <v>5072.2399034281398</v>
      </c>
      <c r="D65" s="81"/>
    </row>
    <row r="66" spans="1:4">
      <c r="A66" s="80">
        <v>43132</v>
      </c>
      <c r="B66" s="81">
        <v>4692.1379292361999</v>
      </c>
      <c r="C66" s="81">
        <v>5192.1240728062303</v>
      </c>
      <c r="D66" s="81"/>
    </row>
    <row r="67" spans="1:4">
      <c r="A67" s="80">
        <v>43160</v>
      </c>
      <c r="B67" s="81">
        <v>4963.1023753273803</v>
      </c>
      <c r="C67" s="81">
        <v>5200.3153903662896</v>
      </c>
      <c r="D67" s="81"/>
    </row>
    <row r="68" spans="1:4">
      <c r="A68" s="80">
        <v>43191</v>
      </c>
      <c r="B68" s="81">
        <v>4958.7814344178696</v>
      </c>
      <c r="C68" s="81">
        <v>5624.3933384767297</v>
      </c>
      <c r="D68" s="81"/>
    </row>
    <row r="69" spans="1:4">
      <c r="A69" s="80">
        <v>43221</v>
      </c>
      <c r="B69" s="81">
        <v>4793.1139971566299</v>
      </c>
      <c r="C69" s="81">
        <v>5131.7244726334902</v>
      </c>
      <c r="D69" s="81"/>
    </row>
    <row r="70" spans="1:4">
      <c r="A70" s="80">
        <v>43252</v>
      </c>
      <c r="B70" s="81">
        <v>4966.9442247576399</v>
      </c>
      <c r="C70" s="81">
        <v>6163.3781703657496</v>
      </c>
      <c r="D70" s="81"/>
    </row>
    <row r="71" spans="1:4">
      <c r="A71" s="80">
        <v>43282</v>
      </c>
      <c r="B71" s="81">
        <v>5152.2521249730098</v>
      </c>
      <c r="C71" s="81">
        <v>5172.2345837023204</v>
      </c>
      <c r="D71" s="81"/>
    </row>
    <row r="72" spans="1:4">
      <c r="A72" s="80">
        <v>43313</v>
      </c>
      <c r="B72" s="81">
        <v>4985.4535484856797</v>
      </c>
      <c r="C72" s="81">
        <v>5588.0032891167002</v>
      </c>
      <c r="D72" s="81"/>
    </row>
    <row r="73" spans="1:4">
      <c r="A73" s="80">
        <v>43344</v>
      </c>
      <c r="B73" s="81">
        <v>4953.7270684606201</v>
      </c>
      <c r="C73" s="81">
        <v>5509.7213845694596</v>
      </c>
      <c r="D73" s="81"/>
    </row>
    <row r="74" spans="1:4">
      <c r="A74" s="80">
        <v>43374</v>
      </c>
      <c r="B74" s="81">
        <v>5091.0173867144103</v>
      </c>
      <c r="C74" s="81">
        <v>5409.0881869906198</v>
      </c>
      <c r="D74" s="81"/>
    </row>
    <row r="75" spans="1:4">
      <c r="A75" s="80">
        <v>43405</v>
      </c>
      <c r="B75" s="81">
        <v>5874.4806102213597</v>
      </c>
      <c r="C75" s="81">
        <v>6196.6892650744003</v>
      </c>
      <c r="D75" s="81"/>
    </row>
    <row r="76" spans="1:4">
      <c r="A76" s="80">
        <v>43435</v>
      </c>
      <c r="B76" s="81">
        <v>5127.0606860735397</v>
      </c>
      <c r="C76" s="81">
        <v>5762.77901730138</v>
      </c>
      <c r="D76" s="81"/>
    </row>
    <row r="77" spans="1:4">
      <c r="A77" s="80">
        <v>43466</v>
      </c>
      <c r="B77" s="81">
        <v>5757.2014653402202</v>
      </c>
      <c r="C77" s="81">
        <v>5524.6995212545899</v>
      </c>
      <c r="D77" s="81"/>
    </row>
    <row r="78" spans="1:4">
      <c r="A78" s="80">
        <v>43497</v>
      </c>
      <c r="B78" s="81">
        <v>4434.6013464707703</v>
      </c>
      <c r="C78" s="81">
        <v>5618.6822782474201</v>
      </c>
      <c r="D78" s="81"/>
    </row>
    <row r="79" spans="1:4">
      <c r="A79" s="80">
        <v>43525</v>
      </c>
      <c r="B79" s="81">
        <v>5547.9867342856196</v>
      </c>
      <c r="C79" s="81">
        <v>5590.5559086035601</v>
      </c>
      <c r="D79" s="81"/>
    </row>
    <row r="80" spans="1:4">
      <c r="A80" s="80">
        <v>43556</v>
      </c>
      <c r="B80" s="81">
        <v>5207.0046450817099</v>
      </c>
      <c r="C80" s="81">
        <v>5689.7236454923204</v>
      </c>
      <c r="D80" s="81"/>
    </row>
    <row r="81" spans="1:4">
      <c r="A81" s="80">
        <v>43586</v>
      </c>
      <c r="B81" s="81">
        <v>5362.0321101666996</v>
      </c>
      <c r="C81" s="81">
        <v>6095.8061528445496</v>
      </c>
      <c r="D81" s="81"/>
    </row>
    <row r="82" spans="1:4">
      <c r="A82" s="80">
        <v>43617</v>
      </c>
      <c r="B82" s="81">
        <v>5196.8777273167798</v>
      </c>
      <c r="C82" s="81">
        <v>5632.1667580618296</v>
      </c>
      <c r="D82" s="81"/>
    </row>
    <row r="83" spans="1:4">
      <c r="A83" s="80">
        <v>43647</v>
      </c>
      <c r="B83" s="81">
        <v>5639.4297823966199</v>
      </c>
      <c r="C83" s="81">
        <v>5700.3222177633097</v>
      </c>
      <c r="D83" s="81"/>
    </row>
    <row r="84" spans="1:4">
      <c r="A84" s="80">
        <v>43678</v>
      </c>
      <c r="B84" s="81">
        <v>5183.5517102262702</v>
      </c>
      <c r="C84" s="81">
        <v>5965.1486088293404</v>
      </c>
      <c r="D84" s="81"/>
    </row>
    <row r="85" spans="1:4">
      <c r="A85" s="80">
        <v>43709</v>
      </c>
      <c r="B85" s="81">
        <v>5692.0510052924001</v>
      </c>
      <c r="C85" s="81">
        <v>5938.2934457049696</v>
      </c>
      <c r="D85" s="81"/>
    </row>
    <row r="86" spans="1:4">
      <c r="A86" s="80">
        <v>43739</v>
      </c>
      <c r="B86" s="81">
        <v>5182.5616400788804</v>
      </c>
      <c r="C86" s="81">
        <v>6025.3353262738101</v>
      </c>
      <c r="D86" s="81"/>
    </row>
    <row r="87" spans="1:4">
      <c r="A87" s="80">
        <v>43770</v>
      </c>
      <c r="B87" s="81">
        <v>6493.3594852842398</v>
      </c>
      <c r="C87" s="81">
        <v>6185.7614326918001</v>
      </c>
      <c r="D87" s="81"/>
    </row>
    <row r="88" spans="1:4">
      <c r="A88" s="80">
        <v>43800</v>
      </c>
      <c r="B88" s="81">
        <v>5359.9957395797501</v>
      </c>
      <c r="C88" s="81">
        <v>6326.9669745217998</v>
      </c>
      <c r="D88" s="81"/>
    </row>
    <row r="89" spans="1:4">
      <c r="A89" s="80">
        <v>43831</v>
      </c>
      <c r="B89" s="81">
        <v>5956.65349261753</v>
      </c>
      <c r="C89" s="81">
        <v>6114.2998805176903</v>
      </c>
      <c r="D89" s="81"/>
    </row>
    <row r="90" spans="1:4">
      <c r="A90" s="80">
        <v>43862</v>
      </c>
      <c r="B90" s="81">
        <v>5292.1494241965302</v>
      </c>
      <c r="C90" s="81">
        <v>5345.27894150266</v>
      </c>
      <c r="D90" s="81"/>
    </row>
    <row r="91" spans="1:4">
      <c r="A91" s="80">
        <v>43891</v>
      </c>
      <c r="B91" s="81">
        <v>4481.7997628176599</v>
      </c>
      <c r="C91" s="81">
        <v>7052.7912140233602</v>
      </c>
      <c r="D91" s="81"/>
    </row>
    <row r="92" spans="1:4">
      <c r="A92" s="80">
        <v>43922</v>
      </c>
      <c r="B92" s="81">
        <v>4728.3394971139596</v>
      </c>
      <c r="C92" s="81">
        <v>8168.0195319070299</v>
      </c>
      <c r="D92" s="81"/>
    </row>
    <row r="93" spans="1:4">
      <c r="A93" s="80">
        <v>43952</v>
      </c>
      <c r="B93" s="81">
        <v>3190.0161033910099</v>
      </c>
      <c r="C93" s="81">
        <v>7321.7935761831905</v>
      </c>
      <c r="D93" s="81"/>
    </row>
    <row r="94" spans="1:4">
      <c r="A94" s="80">
        <v>43983</v>
      </c>
      <c r="B94" s="81">
        <v>5049.89201344309</v>
      </c>
      <c r="C94" s="81">
        <v>7350.0923482886801</v>
      </c>
      <c r="D94" s="81"/>
    </row>
    <row r="95" spans="1:4">
      <c r="A95" s="80">
        <v>44013</v>
      </c>
      <c r="B95" s="81">
        <v>4583.5059487785502</v>
      </c>
      <c r="C95" s="81">
        <v>7822.52846098797</v>
      </c>
      <c r="D95" s="81"/>
    </row>
    <row r="96" spans="1:4">
      <c r="A96" s="80">
        <v>44044</v>
      </c>
      <c r="B96" s="81">
        <v>5187.7598358470796</v>
      </c>
      <c r="C96" s="81">
        <v>6575.1888992712302</v>
      </c>
      <c r="D96" s="81"/>
    </row>
    <row r="97" spans="1:1">
      <c r="A97" s="80" t="s">
        <v>11</v>
      </c>
    </row>
    <row r="98" spans="1:1">
      <c r="A98" s="80"/>
    </row>
    <row r="99" spans="1:1">
      <c r="A99" s="80"/>
    </row>
    <row r="100" spans="1:1">
      <c r="A100" s="80"/>
    </row>
    <row r="101" spans="1:1">
      <c r="A101" s="80"/>
    </row>
    <row r="102" spans="1:1">
      <c r="A102" s="8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D3FC-7258-4F13-BAD4-FAA0CB729EBA}">
  <dimension ref="A1:C10"/>
  <sheetViews>
    <sheetView workbookViewId="0">
      <selection activeCell="A24" sqref="A24"/>
    </sheetView>
  </sheetViews>
  <sheetFormatPr defaultColWidth="9.140625" defaultRowHeight="15"/>
  <cols>
    <col min="1" max="1" width="24.85546875" style="23" customWidth="1"/>
    <col min="2" max="3" width="17.5703125" style="23" customWidth="1"/>
    <col min="4" max="16384" width="9.140625" style="23"/>
  </cols>
  <sheetData>
    <row r="1" spans="1:3">
      <c r="A1" s="41" t="s">
        <v>142</v>
      </c>
    </row>
    <row r="2" spans="1:3" ht="15.75" thickBot="1">
      <c r="A2" s="25" t="s">
        <v>143</v>
      </c>
    </row>
    <row r="3" spans="1:3">
      <c r="A3" s="130" t="s">
        <v>144</v>
      </c>
      <c r="B3" s="82" t="s">
        <v>145</v>
      </c>
      <c r="C3" s="82" t="s">
        <v>147</v>
      </c>
    </row>
    <row r="4" spans="1:3" ht="15.75" thickBot="1">
      <c r="A4" s="131"/>
      <c r="B4" s="83" t="s">
        <v>146</v>
      </c>
      <c r="C4" s="83" t="s">
        <v>148</v>
      </c>
    </row>
    <row r="5" spans="1:3">
      <c r="A5" s="84" t="s">
        <v>149</v>
      </c>
      <c r="B5" s="85">
        <v>1.2</v>
      </c>
      <c r="C5" s="85">
        <v>0.6</v>
      </c>
    </row>
    <row r="6" spans="1:3">
      <c r="A6" s="86" t="s">
        <v>150</v>
      </c>
      <c r="B6" s="85">
        <v>-23.7</v>
      </c>
      <c r="C6" s="85">
        <v>-13</v>
      </c>
    </row>
    <row r="7" spans="1:3">
      <c r="A7" s="86" t="s">
        <v>151</v>
      </c>
      <c r="B7" s="85">
        <v>-30.1</v>
      </c>
      <c r="C7" s="85">
        <v>-17.399999999999999</v>
      </c>
    </row>
    <row r="8" spans="1:3" ht="15.75" thickBot="1">
      <c r="A8" s="87" t="s">
        <v>152</v>
      </c>
      <c r="B8" s="88">
        <v>-40.200000000000003</v>
      </c>
      <c r="C8" s="88">
        <v>-23.8</v>
      </c>
    </row>
    <row r="9" spans="1:3">
      <c r="A9" s="25" t="s">
        <v>153</v>
      </c>
    </row>
    <row r="10" spans="1:3">
      <c r="A10" s="25" t="s">
        <v>154</v>
      </c>
    </row>
  </sheetData>
  <mergeCells count="1">
    <mergeCell ref="A3:A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245-7223-4191-8EB5-020EF6E351ED}">
  <dimension ref="A1:M33"/>
  <sheetViews>
    <sheetView topLeftCell="A2" workbookViewId="0">
      <selection activeCell="I13" sqref="I13"/>
    </sheetView>
  </sheetViews>
  <sheetFormatPr defaultColWidth="9.140625" defaultRowHeight="13.5"/>
  <cols>
    <col min="1" max="1" width="9.140625" style="31"/>
    <col min="2" max="2" width="19.140625" style="31" bestFit="1" customWidth="1"/>
    <col min="3" max="8" width="9.140625" style="31"/>
    <col min="9" max="9" width="8.140625" style="31" bestFit="1" customWidth="1"/>
    <col min="10" max="10" width="12.85546875" style="31" customWidth="1"/>
    <col min="11" max="11" width="9.140625" style="31"/>
    <col min="12" max="12" width="8.28515625" style="31" bestFit="1" customWidth="1"/>
    <col min="13" max="13" width="10.140625" style="31" bestFit="1" customWidth="1"/>
    <col min="14" max="16384" width="9.140625" style="31"/>
  </cols>
  <sheetData>
    <row r="1" spans="1:1" ht="15">
      <c r="A1" s="41" t="s">
        <v>170</v>
      </c>
    </row>
    <row r="2" spans="1:1" ht="16.5" customHeight="1">
      <c r="A2" s="25" t="s">
        <v>171</v>
      </c>
    </row>
    <row r="26" spans="2:13" ht="67.5">
      <c r="E26" s="89" t="s">
        <v>156</v>
      </c>
      <c r="F26" s="89" t="s">
        <v>157</v>
      </c>
      <c r="G26" s="89" t="s">
        <v>158</v>
      </c>
      <c r="H26" s="89"/>
      <c r="I26" s="89" t="s">
        <v>159</v>
      </c>
      <c r="J26" s="89" t="s">
        <v>169</v>
      </c>
      <c r="K26" s="89" t="s">
        <v>160</v>
      </c>
      <c r="L26" s="89" t="s">
        <v>161</v>
      </c>
      <c r="M26" s="89" t="s">
        <v>162</v>
      </c>
    </row>
    <row r="27" spans="2:13">
      <c r="B27" s="31" t="s">
        <v>163</v>
      </c>
      <c r="C27" s="31">
        <v>-23.1</v>
      </c>
    </row>
    <row r="28" spans="2:13">
      <c r="B28" s="31" t="s">
        <v>164</v>
      </c>
      <c r="C28" s="90">
        <v>-20.900000000000002</v>
      </c>
      <c r="D28" s="90"/>
      <c r="E28" s="31">
        <v>-2.2000000000000002</v>
      </c>
    </row>
    <row r="29" spans="2:13">
      <c r="B29" s="31" t="s">
        <v>165</v>
      </c>
      <c r="C29" s="90">
        <v>-20.9</v>
      </c>
      <c r="D29" s="90"/>
      <c r="I29" s="31">
        <v>-1.0900000000000001</v>
      </c>
      <c r="J29" s="31">
        <v>-1.98</v>
      </c>
    </row>
    <row r="30" spans="2:13">
      <c r="B30" s="31" t="s">
        <v>166</v>
      </c>
      <c r="C30" s="90">
        <f>C29+I29+J29</f>
        <v>-23.97</v>
      </c>
      <c r="D30" s="90"/>
      <c r="E30" s="31">
        <v>-0.55000000000000004</v>
      </c>
      <c r="F30" s="31">
        <v>-0.36620000000000003</v>
      </c>
      <c r="G30" s="31">
        <v>-0.4</v>
      </c>
      <c r="K30" s="31">
        <v>-0.4</v>
      </c>
      <c r="L30" s="31">
        <v>-1.5</v>
      </c>
      <c r="M30" s="31">
        <v>-3.4</v>
      </c>
    </row>
    <row r="32" spans="2:13">
      <c r="B32" s="31" t="s">
        <v>167</v>
      </c>
      <c r="C32" s="31">
        <v>-30.2</v>
      </c>
    </row>
    <row r="33" spans="2:3">
      <c r="B33" s="31" t="s">
        <v>168</v>
      </c>
      <c r="C33" s="31">
        <v>0.4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496-A8FB-4CEF-AD02-D7D0EC025C27}">
  <dimension ref="A1:E14"/>
  <sheetViews>
    <sheetView workbookViewId="0">
      <selection activeCell="H18" sqref="H18"/>
    </sheetView>
  </sheetViews>
  <sheetFormatPr defaultColWidth="9.140625" defaultRowHeight="15"/>
  <cols>
    <col min="1" max="6" width="17.42578125" style="23" customWidth="1"/>
    <col min="7" max="16384" width="9.140625" style="23"/>
  </cols>
  <sheetData>
    <row r="1" spans="1:5">
      <c r="A1" s="41" t="s">
        <v>172</v>
      </c>
    </row>
    <row r="2" spans="1:5" ht="15.75" thickBot="1">
      <c r="A2" s="25" t="s">
        <v>173</v>
      </c>
    </row>
    <row r="3" spans="1:5" ht="15.75" thickBot="1">
      <c r="A3" s="91"/>
      <c r="B3" s="92">
        <v>2020</v>
      </c>
      <c r="C3" s="92">
        <v>2019</v>
      </c>
      <c r="D3" s="92" t="s">
        <v>174</v>
      </c>
      <c r="E3" s="92" t="s">
        <v>175</v>
      </c>
    </row>
    <row r="4" spans="1:5">
      <c r="A4" s="93" t="s">
        <v>176</v>
      </c>
      <c r="B4" s="94">
        <v>34248</v>
      </c>
      <c r="C4" s="94">
        <v>35050</v>
      </c>
      <c r="D4" s="95">
        <v>-802</v>
      </c>
      <c r="E4" s="95">
        <v>-2.2999999999999998</v>
      </c>
    </row>
    <row r="5" spans="1:5">
      <c r="A5" s="96" t="s">
        <v>177</v>
      </c>
      <c r="B5" s="94">
        <v>13886</v>
      </c>
      <c r="C5" s="94">
        <v>14080</v>
      </c>
      <c r="D5" s="95">
        <v>-194</v>
      </c>
      <c r="E5" s="95">
        <v>-1.4</v>
      </c>
    </row>
    <row r="6" spans="1:5">
      <c r="A6" s="96" t="s">
        <v>178</v>
      </c>
      <c r="B6" s="94">
        <v>7794</v>
      </c>
      <c r="C6" s="94">
        <v>9901</v>
      </c>
      <c r="D6" s="94">
        <v>-2108</v>
      </c>
      <c r="E6" s="95">
        <v>-21.3</v>
      </c>
    </row>
    <row r="7" spans="1:5">
      <c r="A7" s="96" t="s">
        <v>179</v>
      </c>
      <c r="B7" s="94">
        <v>6478</v>
      </c>
      <c r="C7" s="94">
        <v>4928</v>
      </c>
      <c r="D7" s="94">
        <v>1550</v>
      </c>
      <c r="E7" s="95">
        <v>31.4</v>
      </c>
    </row>
    <row r="8" spans="1:5">
      <c r="A8" s="96" t="s">
        <v>180</v>
      </c>
      <c r="B8" s="94">
        <v>3337</v>
      </c>
      <c r="C8" s="94">
        <v>3916</v>
      </c>
      <c r="D8" s="95">
        <v>-579</v>
      </c>
      <c r="E8" s="95">
        <v>-14.8</v>
      </c>
    </row>
    <row r="9" spans="1:5">
      <c r="A9" s="96" t="s">
        <v>181</v>
      </c>
      <c r="B9" s="94">
        <v>2754</v>
      </c>
      <c r="C9" s="94">
        <v>2224</v>
      </c>
      <c r="D9" s="95">
        <v>529</v>
      </c>
      <c r="E9" s="95">
        <v>23.8</v>
      </c>
    </row>
    <row r="10" spans="1:5">
      <c r="A10" s="93" t="s">
        <v>182</v>
      </c>
      <c r="B10" s="94">
        <v>6773</v>
      </c>
      <c r="C10" s="94">
        <v>7459</v>
      </c>
      <c r="D10" s="95">
        <v>-686</v>
      </c>
      <c r="E10" s="95">
        <v>-9.1999999999999993</v>
      </c>
    </row>
    <row r="11" spans="1:5" ht="15.75" thickBot="1">
      <c r="A11" s="97" t="s">
        <v>183</v>
      </c>
      <c r="B11" s="98">
        <v>3206</v>
      </c>
      <c r="C11" s="98">
        <v>3251</v>
      </c>
      <c r="D11" s="99">
        <v>-45</v>
      </c>
      <c r="E11" s="99">
        <v>-1.4</v>
      </c>
    </row>
    <row r="12" spans="1:5" ht="15.75" thickBot="1">
      <c r="A12" s="97" t="s">
        <v>184</v>
      </c>
      <c r="B12" s="98">
        <v>44227</v>
      </c>
      <c r="C12" s="98">
        <v>45760</v>
      </c>
      <c r="D12" s="98">
        <v>-1533</v>
      </c>
      <c r="E12" s="99">
        <v>-3.4</v>
      </c>
    </row>
    <row r="13" spans="1:5">
      <c r="A13" s="25" t="s">
        <v>185</v>
      </c>
    </row>
    <row r="14" spans="1:5">
      <c r="A14" s="25" t="s">
        <v>186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BB039-5443-4574-86C9-52B7B64E967C}">
  <dimension ref="A1:X85"/>
  <sheetViews>
    <sheetView workbookViewId="0">
      <selection activeCell="J12" sqref="J12"/>
    </sheetView>
  </sheetViews>
  <sheetFormatPr defaultColWidth="8.85546875" defaultRowHeight="15"/>
  <cols>
    <col min="1" max="5" width="8.85546875" style="23"/>
    <col min="6" max="6" width="14.28515625" style="23" bestFit="1" customWidth="1"/>
    <col min="7" max="16384" width="8.85546875" style="23"/>
  </cols>
  <sheetData>
    <row r="1" spans="1:24">
      <c r="A1" s="41" t="s">
        <v>191</v>
      </c>
      <c r="P1" s="64" t="s">
        <v>192</v>
      </c>
      <c r="Q1" s="64" t="s">
        <v>178</v>
      </c>
      <c r="R1" s="64" t="s">
        <v>193</v>
      </c>
      <c r="S1" s="64"/>
      <c r="T1" s="64"/>
      <c r="U1" s="64"/>
      <c r="V1" s="64"/>
      <c r="W1" s="64"/>
      <c r="X1" s="64"/>
    </row>
    <row r="2" spans="1:24">
      <c r="O2" s="101">
        <v>42736</v>
      </c>
      <c r="P2" s="23">
        <v>100</v>
      </c>
      <c r="Q2" s="23">
        <v>100</v>
      </c>
      <c r="R2" s="23">
        <v>100</v>
      </c>
    </row>
    <row r="3" spans="1:24">
      <c r="O3" s="101">
        <v>42767</v>
      </c>
      <c r="P3" s="23">
        <v>99.800465122248767</v>
      </c>
      <c r="Q3" s="23">
        <v>126.12996242523147</v>
      </c>
      <c r="R3" s="23">
        <v>99.59041401449899</v>
      </c>
    </row>
    <row r="4" spans="1:24">
      <c r="O4" s="101">
        <v>42795</v>
      </c>
      <c r="P4" s="23">
        <v>99.533174786479833</v>
      </c>
      <c r="Q4" s="23">
        <v>103.74450285564292</v>
      </c>
      <c r="R4" s="23">
        <v>107.48397262308035</v>
      </c>
    </row>
    <row r="5" spans="1:24">
      <c r="O5" s="101">
        <v>42826</v>
      </c>
      <c r="P5" s="23">
        <v>104.57768195818407</v>
      </c>
      <c r="Q5" s="23">
        <v>106.31104184123983</v>
      </c>
      <c r="R5" s="23">
        <v>101.80262590844971</v>
      </c>
    </row>
    <row r="6" spans="1:24">
      <c r="O6" s="101">
        <v>42856</v>
      </c>
      <c r="P6" s="23">
        <v>104.56822799943276</v>
      </c>
      <c r="Q6" s="23">
        <v>105.50700177565155</v>
      </c>
      <c r="R6" s="23">
        <v>103.13999186075787</v>
      </c>
    </row>
    <row r="7" spans="1:24">
      <c r="O7" s="101">
        <v>42887</v>
      </c>
      <c r="P7" s="23">
        <v>100.95164425316699</v>
      </c>
      <c r="Q7" s="23">
        <v>98.046980729569313</v>
      </c>
      <c r="R7" s="23">
        <v>102.80697698359728</v>
      </c>
    </row>
    <row r="8" spans="1:24">
      <c r="O8" s="101">
        <v>42917</v>
      </c>
      <c r="P8" s="23">
        <v>108.74818629557896</v>
      </c>
      <c r="Q8" s="23">
        <v>99.643534685092376</v>
      </c>
      <c r="R8" s="23">
        <v>107.9377863624476</v>
      </c>
    </row>
    <row r="9" spans="1:24">
      <c r="O9" s="101">
        <v>42948</v>
      </c>
      <c r="P9" s="23">
        <v>102.32835977885249</v>
      </c>
      <c r="Q9" s="23">
        <v>104.74323751471209</v>
      </c>
      <c r="R9" s="23">
        <v>102.49375074644279</v>
      </c>
    </row>
    <row r="10" spans="1:24">
      <c r="O10" s="101">
        <v>42979</v>
      </c>
      <c r="P10" s="23">
        <v>105.66234528925199</v>
      </c>
      <c r="Q10" s="23">
        <v>102.12163424624218</v>
      </c>
      <c r="R10" s="23">
        <v>109.10754746345863</v>
      </c>
    </row>
    <row r="11" spans="1:24">
      <c r="O11" s="101">
        <v>43009</v>
      </c>
      <c r="P11" s="23">
        <v>108.25789522947603</v>
      </c>
      <c r="Q11" s="23">
        <v>101.863169628734</v>
      </c>
      <c r="R11" s="23">
        <v>106.33074509120053</v>
      </c>
    </row>
    <row r="12" spans="1:24">
      <c r="O12" s="101">
        <v>43040</v>
      </c>
      <c r="P12" s="23">
        <v>105.32263512508806</v>
      </c>
      <c r="Q12" s="23">
        <v>103.4535280298071</v>
      </c>
      <c r="R12" s="23">
        <v>105.79702170926224</v>
      </c>
    </row>
    <row r="13" spans="1:24">
      <c r="O13" s="101">
        <v>43070</v>
      </c>
      <c r="P13" s="23">
        <v>110.81993683378153</v>
      </c>
      <c r="Q13" s="23">
        <v>102.75743539395218</v>
      </c>
      <c r="R13" s="23">
        <v>106.34519207643763</v>
      </c>
    </row>
    <row r="14" spans="1:24">
      <c r="O14" s="101">
        <v>43101</v>
      </c>
      <c r="P14" s="23">
        <v>106.0374170156857</v>
      </c>
      <c r="Q14" s="23">
        <v>106.7584755701955</v>
      </c>
      <c r="R14" s="23">
        <v>111.34567733760451</v>
      </c>
    </row>
    <row r="15" spans="1:24">
      <c r="O15" s="101">
        <v>43132</v>
      </c>
      <c r="P15" s="23">
        <v>108.0173827623027</v>
      </c>
      <c r="Q15" s="23">
        <v>113.37456620542221</v>
      </c>
      <c r="R15" s="23">
        <v>108.43436203049548</v>
      </c>
    </row>
    <row r="16" spans="1:24">
      <c r="O16" s="101">
        <v>43160</v>
      </c>
      <c r="P16" s="23">
        <v>103.26093959202095</v>
      </c>
      <c r="Q16" s="23">
        <v>112.87253826601004</v>
      </c>
      <c r="R16" s="23">
        <v>110.19901341618673</v>
      </c>
    </row>
    <row r="17" spans="1:18">
      <c r="O17" s="101">
        <v>43191</v>
      </c>
      <c r="P17" s="23">
        <v>111.65114015681671</v>
      </c>
      <c r="Q17" s="23">
        <v>107.72822556406105</v>
      </c>
      <c r="R17" s="23">
        <v>112.37794820937064</v>
      </c>
    </row>
    <row r="18" spans="1:18">
      <c r="O18" s="101">
        <v>43221</v>
      </c>
      <c r="P18" s="23">
        <v>111.86987721436283</v>
      </c>
      <c r="Q18" s="23">
        <v>106.36272160271378</v>
      </c>
      <c r="R18" s="23">
        <v>111.0623870587563</v>
      </c>
    </row>
    <row r="19" spans="1:18">
      <c r="O19" s="101">
        <v>43252</v>
      </c>
      <c r="P19" s="23">
        <v>116.05536388506361</v>
      </c>
      <c r="Q19" s="23">
        <v>109.3021690363487</v>
      </c>
      <c r="R19" s="23">
        <v>115.28317590796851</v>
      </c>
    </row>
    <row r="20" spans="1:18">
      <c r="O20" s="101">
        <v>43282</v>
      </c>
      <c r="P20" s="23">
        <v>111.69608715673439</v>
      </c>
      <c r="Q20" s="23">
        <v>111.47802143511414</v>
      </c>
      <c r="R20" s="23">
        <v>114.11532794356542</v>
      </c>
    </row>
    <row r="21" spans="1:18">
      <c r="O21" s="101">
        <v>43313</v>
      </c>
      <c r="P21" s="23">
        <v>108.770650404188</v>
      </c>
      <c r="Q21" s="23">
        <v>111.27869192760619</v>
      </c>
      <c r="R21" s="23">
        <v>116.15520887369878</v>
      </c>
    </row>
    <row r="22" spans="1:18">
      <c r="O22" s="101">
        <v>43344</v>
      </c>
      <c r="P22" s="23">
        <v>112.18020497559966</v>
      </c>
      <c r="Q22" s="23">
        <v>111.10446428714127</v>
      </c>
      <c r="R22" s="23">
        <v>113.82855567784385</v>
      </c>
    </row>
    <row r="23" spans="1:18">
      <c r="O23" s="101">
        <v>43374</v>
      </c>
      <c r="P23" s="23">
        <v>113.94462046268671</v>
      </c>
      <c r="Q23" s="23">
        <v>114.73275583996815</v>
      </c>
      <c r="R23" s="23">
        <v>117.80477994116822</v>
      </c>
    </row>
    <row r="24" spans="1:18">
      <c r="O24" s="101">
        <v>43405</v>
      </c>
      <c r="P24" s="23">
        <v>110.99991266044725</v>
      </c>
      <c r="Q24" s="23">
        <v>118.77873493923229</v>
      </c>
      <c r="R24" s="23">
        <v>115.33049963068767</v>
      </c>
    </row>
    <row r="25" spans="1:18">
      <c r="O25" s="101">
        <v>43435</v>
      </c>
      <c r="P25" s="23">
        <v>115.34303000630153</v>
      </c>
      <c r="Q25" s="23">
        <v>120.28245899393781</v>
      </c>
      <c r="R25" s="23">
        <v>116.98579054625695</v>
      </c>
    </row>
    <row r="26" spans="1:18">
      <c r="O26" s="101">
        <v>43466</v>
      </c>
      <c r="P26" s="23">
        <v>113.16346677293494</v>
      </c>
      <c r="Q26" s="23">
        <v>118.9659929870836</v>
      </c>
      <c r="R26" s="23">
        <v>116.42029240395563</v>
      </c>
    </row>
    <row r="27" spans="1:18">
      <c r="A27" s="100"/>
      <c r="B27" s="23" t="s">
        <v>187</v>
      </c>
      <c r="C27" s="23" t="s">
        <v>178</v>
      </c>
      <c r="D27" s="23" t="s">
        <v>188</v>
      </c>
      <c r="E27" s="23" t="s">
        <v>189</v>
      </c>
      <c r="F27" s="23" t="s">
        <v>190</v>
      </c>
      <c r="G27" s="23" t="s">
        <v>184</v>
      </c>
      <c r="O27" s="101">
        <v>43497</v>
      </c>
      <c r="P27" s="23">
        <v>109.53819915859761</v>
      </c>
      <c r="Q27" s="23">
        <v>116.20987379589772</v>
      </c>
      <c r="R27" s="23">
        <v>122.59912766708781</v>
      </c>
    </row>
    <row r="28" spans="1:18">
      <c r="A28" s="100">
        <v>43831</v>
      </c>
      <c r="B28" s="23">
        <v>315</v>
      </c>
      <c r="C28" s="23">
        <v>-28</v>
      </c>
      <c r="D28" s="23">
        <v>48</v>
      </c>
      <c r="E28" s="23">
        <v>218</v>
      </c>
      <c r="F28" s="23">
        <v>106</v>
      </c>
      <c r="G28" s="23">
        <v>659</v>
      </c>
      <c r="O28" s="101">
        <v>43525</v>
      </c>
      <c r="P28" s="23">
        <v>115.80066421886346</v>
      </c>
      <c r="Q28" s="23">
        <v>112.96313062212484</v>
      </c>
      <c r="R28" s="23">
        <v>121.00013669732735</v>
      </c>
    </row>
    <row r="29" spans="1:18">
      <c r="A29" s="100">
        <v>43862</v>
      </c>
      <c r="B29" s="23">
        <v>506</v>
      </c>
      <c r="C29" s="23">
        <v>155</v>
      </c>
      <c r="D29" s="23">
        <v>27</v>
      </c>
      <c r="E29" s="23">
        <v>413</v>
      </c>
      <c r="F29" s="23">
        <v>105</v>
      </c>
      <c r="G29" s="23">
        <v>1206</v>
      </c>
      <c r="O29" s="101">
        <v>43556</v>
      </c>
      <c r="P29" s="23">
        <v>120.35821112317717</v>
      </c>
      <c r="Q29" s="23">
        <v>109.35862473357467</v>
      </c>
      <c r="R29" s="23">
        <v>121.16676867888381</v>
      </c>
    </row>
    <row r="30" spans="1:18">
      <c r="A30" s="100">
        <v>43891</v>
      </c>
      <c r="B30" s="23">
        <v>670</v>
      </c>
      <c r="C30" s="23">
        <v>-849</v>
      </c>
      <c r="D30" s="23">
        <v>-92</v>
      </c>
      <c r="E30" s="23">
        <v>346</v>
      </c>
      <c r="F30" s="23">
        <v>92</v>
      </c>
      <c r="G30" s="23">
        <v>167</v>
      </c>
      <c r="O30" s="101">
        <v>43586</v>
      </c>
      <c r="P30" s="23">
        <v>126.61643755425452</v>
      </c>
      <c r="Q30" s="23">
        <v>113.37320299541422</v>
      </c>
      <c r="R30" s="23">
        <v>123.56739909847573</v>
      </c>
    </row>
    <row r="31" spans="1:18">
      <c r="A31" s="100">
        <v>43922</v>
      </c>
      <c r="B31" s="23">
        <v>555</v>
      </c>
      <c r="C31" s="23">
        <v>-768</v>
      </c>
      <c r="D31" s="23">
        <v>-375</v>
      </c>
      <c r="E31" s="23">
        <v>435</v>
      </c>
      <c r="F31" s="23">
        <v>-43</v>
      </c>
      <c r="G31" s="23">
        <v>-196</v>
      </c>
      <c r="O31" s="101">
        <v>43617</v>
      </c>
      <c r="P31" s="23">
        <v>123.45671792987093</v>
      </c>
      <c r="Q31" s="23">
        <v>118.40969048645817</v>
      </c>
      <c r="R31" s="23">
        <v>124.32843623395702</v>
      </c>
    </row>
    <row r="32" spans="1:18">
      <c r="A32" s="100">
        <v>43952</v>
      </c>
      <c r="B32" s="23">
        <v>418</v>
      </c>
      <c r="C32" s="23">
        <v>-1588</v>
      </c>
      <c r="D32" s="23">
        <v>-550</v>
      </c>
      <c r="E32" s="23">
        <v>1659</v>
      </c>
      <c r="F32" s="23">
        <v>-193</v>
      </c>
      <c r="G32" s="23">
        <v>-254</v>
      </c>
      <c r="O32" s="101">
        <v>43647</v>
      </c>
      <c r="P32" s="23">
        <v>114.36276091908748</v>
      </c>
      <c r="Q32" s="23">
        <v>119.43753202955925</v>
      </c>
      <c r="R32" s="23">
        <v>145.69909806628698</v>
      </c>
    </row>
    <row r="33" spans="1:18">
      <c r="A33" s="100">
        <v>43983</v>
      </c>
      <c r="B33" s="23">
        <v>50</v>
      </c>
      <c r="C33" s="23">
        <v>-1525</v>
      </c>
      <c r="D33" s="23">
        <v>-697</v>
      </c>
      <c r="E33" s="23">
        <v>1721</v>
      </c>
      <c r="F33" s="23">
        <v>-378</v>
      </c>
      <c r="G33" s="23">
        <v>-829</v>
      </c>
      <c r="O33" s="101">
        <v>43678</v>
      </c>
      <c r="P33" s="23">
        <v>124.67730539636339</v>
      </c>
      <c r="Q33" s="23">
        <v>119.4253101467293</v>
      </c>
      <c r="R33" s="23">
        <v>115.34718317303624</v>
      </c>
    </row>
    <row r="34" spans="1:18">
      <c r="A34" s="100">
        <v>44013</v>
      </c>
      <c r="B34" s="23">
        <v>-88</v>
      </c>
      <c r="C34" s="23">
        <v>-2217</v>
      </c>
      <c r="D34" s="23">
        <v>-604</v>
      </c>
      <c r="E34" s="23">
        <v>1449</v>
      </c>
      <c r="F34" s="23">
        <v>-716</v>
      </c>
      <c r="G34" s="23">
        <v>-2176</v>
      </c>
      <c r="O34" s="101">
        <v>43709</v>
      </c>
      <c r="P34" s="23">
        <v>125.54033913416129</v>
      </c>
      <c r="Q34" s="23">
        <v>121.52502961691258</v>
      </c>
      <c r="R34" s="23">
        <v>124.55453064003686</v>
      </c>
    </row>
    <row r="35" spans="1:18">
      <c r="A35" s="100">
        <v>44044</v>
      </c>
      <c r="B35" s="23">
        <v>-194</v>
      </c>
      <c r="C35" s="23">
        <v>-2107</v>
      </c>
      <c r="D35" s="23">
        <v>-579</v>
      </c>
      <c r="E35" s="23">
        <v>1550</v>
      </c>
      <c r="F35" s="23">
        <v>-686</v>
      </c>
      <c r="G35" s="23">
        <v>-2016</v>
      </c>
      <c r="O35" s="101">
        <v>43739</v>
      </c>
      <c r="P35" s="23">
        <v>120.83666908859134</v>
      </c>
      <c r="Q35" s="23">
        <v>120.03159074668086</v>
      </c>
      <c r="R35" s="23">
        <v>121.91631786591287</v>
      </c>
    </row>
    <row r="36" spans="1:18">
      <c r="A36" s="100"/>
      <c r="O36" s="101">
        <v>43770</v>
      </c>
      <c r="P36" s="23">
        <v>122.80981045438786</v>
      </c>
      <c r="Q36" s="23">
        <v>121.82621441563556</v>
      </c>
      <c r="R36" s="23">
        <v>127.71857559663447</v>
      </c>
    </row>
    <row r="37" spans="1:18">
      <c r="A37" s="100"/>
      <c r="O37" s="101">
        <v>43800</v>
      </c>
      <c r="P37" s="23">
        <v>117.87614625336789</v>
      </c>
      <c r="Q37" s="23">
        <v>126.15935135271324</v>
      </c>
      <c r="R37" s="23">
        <v>125.19624777964646</v>
      </c>
    </row>
    <row r="38" spans="1:18">
      <c r="A38" s="100"/>
      <c r="O38" s="101">
        <v>43831</v>
      </c>
      <c r="P38" s="23">
        <v>130.70453592801709</v>
      </c>
      <c r="Q38" s="23">
        <v>125.71123131802942</v>
      </c>
      <c r="R38" s="23">
        <v>127.34577738930216</v>
      </c>
    </row>
    <row r="39" spans="1:18">
      <c r="A39" s="100"/>
      <c r="O39" s="101">
        <v>43862</v>
      </c>
      <c r="P39" s="23">
        <v>122.87167440566053</v>
      </c>
      <c r="Q39" s="23">
        <v>116.2588647431491</v>
      </c>
      <c r="R39" s="23">
        <v>124.03780378803128</v>
      </c>
    </row>
    <row r="40" spans="1:18">
      <c r="A40" s="100"/>
      <c r="O40" s="101">
        <v>43891</v>
      </c>
      <c r="P40" s="23">
        <v>127.73758940956263</v>
      </c>
      <c r="Q40" s="23">
        <v>48.584440847450288</v>
      </c>
      <c r="R40" s="23">
        <v>123.33462762393461</v>
      </c>
    </row>
    <row r="41" spans="1:18">
      <c r="A41" s="100"/>
      <c r="O41" s="101">
        <v>43922</v>
      </c>
      <c r="P41" s="23">
        <v>114.87051989573089</v>
      </c>
      <c r="Q41" s="23">
        <v>77.982047746383486</v>
      </c>
      <c r="R41" s="23">
        <v>103.92237214124633</v>
      </c>
    </row>
    <row r="42" spans="1:18">
      <c r="A42" s="100"/>
      <c r="O42" s="101">
        <v>43952</v>
      </c>
      <c r="P42" s="23">
        <v>117.75313835430362</v>
      </c>
      <c r="Q42" s="23">
        <v>75.642008453970334</v>
      </c>
      <c r="R42" s="23">
        <v>104.5128753832891</v>
      </c>
    </row>
    <row r="43" spans="1:18">
      <c r="A43" s="100"/>
      <c r="O43" s="101">
        <v>43983</v>
      </c>
      <c r="P43" s="23">
        <v>97.811483679868857</v>
      </c>
      <c r="Q43" s="23">
        <v>86.450597880405823</v>
      </c>
      <c r="R43" s="23">
        <v>103.5049353838436</v>
      </c>
    </row>
    <row r="44" spans="1:18">
      <c r="A44" s="100"/>
      <c r="O44" s="101">
        <v>44013</v>
      </c>
      <c r="P44" s="23">
        <v>105.45874708750759</v>
      </c>
      <c r="Q44" s="23">
        <v>90.940133551334071</v>
      </c>
      <c r="R44" s="23">
        <v>104.97754327125071</v>
      </c>
    </row>
    <row r="45" spans="1:18">
      <c r="A45" s="100"/>
      <c r="O45" s="101">
        <v>44044</v>
      </c>
      <c r="P45" s="23">
        <v>116.74546530851046</v>
      </c>
      <c r="Q45" s="23">
        <v>95.919075717290497</v>
      </c>
      <c r="R45" s="23">
        <v>113.66778308468506</v>
      </c>
    </row>
    <row r="46" spans="1:18">
      <c r="A46" s="100"/>
    </row>
    <row r="47" spans="1:18">
      <c r="A47" s="100"/>
    </row>
    <row r="48" spans="1:18">
      <c r="A48" s="100"/>
    </row>
    <row r="49" spans="1:1">
      <c r="A49" s="100"/>
    </row>
    <row r="50" spans="1:1">
      <c r="A50" s="100"/>
    </row>
    <row r="51" spans="1:1">
      <c r="A51" s="100"/>
    </row>
    <row r="52" spans="1:1">
      <c r="A52" s="100"/>
    </row>
    <row r="53" spans="1:1">
      <c r="A53" s="100"/>
    </row>
    <row r="54" spans="1:1">
      <c r="A54" s="100"/>
    </row>
    <row r="55" spans="1:1">
      <c r="A55" s="100"/>
    </row>
    <row r="56" spans="1:1">
      <c r="A56" s="100"/>
    </row>
    <row r="57" spans="1:1">
      <c r="A57" s="100"/>
    </row>
    <row r="58" spans="1:1">
      <c r="A58" s="100"/>
    </row>
    <row r="59" spans="1:1">
      <c r="A59" s="100"/>
    </row>
    <row r="60" spans="1:1">
      <c r="A60" s="100"/>
    </row>
    <row r="61" spans="1:1">
      <c r="A61" s="100"/>
    </row>
    <row r="62" spans="1:1">
      <c r="A62" s="100"/>
    </row>
    <row r="63" spans="1:1">
      <c r="A63" s="100"/>
    </row>
    <row r="64" spans="1:1">
      <c r="A64" s="100"/>
    </row>
    <row r="65" spans="1:1">
      <c r="A65" s="100"/>
    </row>
    <row r="66" spans="1:1">
      <c r="A66" s="100"/>
    </row>
    <row r="67" spans="1:1">
      <c r="A67" s="100"/>
    </row>
    <row r="68" spans="1:1">
      <c r="A68" s="100"/>
    </row>
    <row r="69" spans="1:1">
      <c r="A69" s="100"/>
    </row>
    <row r="70" spans="1:1">
      <c r="A70" s="100"/>
    </row>
    <row r="71" spans="1:1">
      <c r="A71" s="100"/>
    </row>
    <row r="72" spans="1:1">
      <c r="A72" s="100"/>
    </row>
    <row r="73" spans="1:1">
      <c r="A73" s="100"/>
    </row>
    <row r="74" spans="1:1">
      <c r="A74" s="100"/>
    </row>
    <row r="75" spans="1:1">
      <c r="A75" s="100"/>
    </row>
    <row r="76" spans="1:1">
      <c r="A76" s="100"/>
    </row>
    <row r="77" spans="1:1">
      <c r="A77" s="100"/>
    </row>
    <row r="78" spans="1:1">
      <c r="A78" s="100"/>
    </row>
    <row r="79" spans="1:1">
      <c r="A79" s="100"/>
    </row>
    <row r="80" spans="1:1">
      <c r="A80" s="100"/>
    </row>
    <row r="81" spans="1:1">
      <c r="A81" s="100"/>
    </row>
    <row r="82" spans="1:1">
      <c r="A82" s="100"/>
    </row>
    <row r="83" spans="1:1">
      <c r="A83" s="100"/>
    </row>
    <row r="84" spans="1:1">
      <c r="A84" s="100"/>
    </row>
    <row r="85" spans="1:1">
      <c r="A85" s="100"/>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45B86-4B76-47B0-98CB-98D5F233D2C4}">
  <dimension ref="A1:AB198"/>
  <sheetViews>
    <sheetView workbookViewId="0">
      <selection activeCell="A13" sqref="A13"/>
    </sheetView>
  </sheetViews>
  <sheetFormatPr defaultRowHeight="15"/>
  <cols>
    <col min="1" max="1" width="42.42578125" customWidth="1"/>
    <col min="2" max="2" width="17.42578125" customWidth="1"/>
    <col min="3" max="4" width="14" customWidth="1"/>
    <col min="5" max="28" width="8.85546875" style="23"/>
  </cols>
  <sheetData>
    <row r="1" spans="1:4" s="23" customFormat="1">
      <c r="A1" s="41" t="s">
        <v>194</v>
      </c>
    </row>
    <row r="2" spans="1:4" s="23" customFormat="1" ht="15.75" thickBot="1">
      <c r="A2" s="25" t="s">
        <v>195</v>
      </c>
    </row>
    <row r="3" spans="1:4" ht="27.75" thickBot="1">
      <c r="A3" s="102" t="s">
        <v>196</v>
      </c>
      <c r="B3" s="103" t="s">
        <v>197</v>
      </c>
      <c r="C3" s="103" t="s">
        <v>198</v>
      </c>
      <c r="D3" s="102" t="s">
        <v>199</v>
      </c>
    </row>
    <row r="4" spans="1:4" s="23" customFormat="1">
      <c r="A4" s="104" t="s">
        <v>200</v>
      </c>
      <c r="B4" s="105">
        <v>4.5</v>
      </c>
      <c r="C4" s="106">
        <v>3.8</v>
      </c>
      <c r="D4" s="105">
        <v>-0.7</v>
      </c>
    </row>
    <row r="5" spans="1:4" s="23" customFormat="1">
      <c r="A5" s="104" t="s">
        <v>201</v>
      </c>
      <c r="B5" s="105">
        <v>6.3</v>
      </c>
      <c r="C5" s="106">
        <v>6.2</v>
      </c>
      <c r="D5" s="105">
        <v>-0.1</v>
      </c>
    </row>
    <row r="6" spans="1:4" s="23" customFormat="1">
      <c r="A6" s="104" t="s">
        <v>202</v>
      </c>
      <c r="B6" s="107">
        <v>8</v>
      </c>
      <c r="C6" s="106"/>
      <c r="D6" s="105"/>
    </row>
    <row r="7" spans="1:4" s="23" customFormat="1" ht="15.75" thickBot="1">
      <c r="A7" s="108" t="s">
        <v>203</v>
      </c>
      <c r="B7" s="109">
        <v>8.9</v>
      </c>
      <c r="C7" s="110"/>
      <c r="D7" s="109"/>
    </row>
    <row r="8" spans="1:4" s="23" customFormat="1">
      <c r="A8" s="25" t="s">
        <v>204</v>
      </c>
    </row>
    <row r="9" spans="1:4" s="23" customFormat="1"/>
    <row r="10" spans="1:4" s="23" customFormat="1"/>
    <row r="11" spans="1:4" s="23" customFormat="1"/>
    <row r="12" spans="1:4" s="23" customFormat="1"/>
    <row r="13" spans="1:4" s="23" customFormat="1"/>
    <row r="14" spans="1:4" s="23" customFormat="1"/>
    <row r="15" spans="1:4" s="23" customFormat="1"/>
    <row r="16" spans="1:4" s="23" customFormat="1"/>
    <row r="17" s="23" customFormat="1"/>
    <row r="18" s="23" customFormat="1"/>
    <row r="19" s="23" customFormat="1"/>
    <row r="20" s="23" customFormat="1"/>
    <row r="21" s="23" customFormat="1"/>
    <row r="22" s="23" customFormat="1"/>
    <row r="23" s="23" customFormat="1"/>
    <row r="24" s="23" customFormat="1"/>
    <row r="25" s="23" customFormat="1"/>
    <row r="26" s="23" customFormat="1"/>
    <row r="27" s="23" customFormat="1"/>
    <row r="28" s="23" customFormat="1"/>
    <row r="29" s="23" customFormat="1"/>
    <row r="30" s="23" customFormat="1"/>
    <row r="31" s="23" customFormat="1"/>
    <row r="32" s="23" customFormat="1"/>
    <row r="33" s="23" customFormat="1"/>
    <row r="34" s="23" customFormat="1"/>
    <row r="35" s="23" customFormat="1"/>
    <row r="36" s="23" customFormat="1"/>
    <row r="37" s="23" customFormat="1"/>
    <row r="38" s="23" customFormat="1"/>
    <row r="39" s="23" customFormat="1"/>
    <row r="40" s="23" customFormat="1"/>
    <row r="41" s="23" customFormat="1"/>
    <row r="42" s="23" customFormat="1"/>
    <row r="43" s="23" customFormat="1"/>
    <row r="44" s="23" customFormat="1"/>
    <row r="45" s="23" customFormat="1"/>
    <row r="46" s="23" customFormat="1"/>
    <row r="47" s="23" customFormat="1"/>
    <row r="48"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5" s="23" customFormat="1"/>
    <row r="136" s="23" customFormat="1"/>
    <row r="137" s="23" customFormat="1"/>
    <row r="138" s="23" customFormat="1"/>
    <row r="139" s="23" customFormat="1"/>
    <row r="140" s="23" customFormat="1"/>
    <row r="141" s="23" customFormat="1"/>
    <row r="142" s="23" customFormat="1"/>
    <row r="143" s="23" customFormat="1"/>
    <row r="144"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645E-36C9-4741-87D2-78EC93D74B01}">
  <dimension ref="A1:G38"/>
  <sheetViews>
    <sheetView workbookViewId="0">
      <selection activeCell="M26" sqref="M26"/>
    </sheetView>
  </sheetViews>
  <sheetFormatPr defaultColWidth="8.85546875" defaultRowHeight="15"/>
  <cols>
    <col min="1" max="16384" width="8.85546875" style="23"/>
  </cols>
  <sheetData>
    <row r="1" spans="1:1">
      <c r="A1" s="111" t="s">
        <v>205</v>
      </c>
    </row>
    <row r="2" spans="1:1">
      <c r="A2" s="112" t="s">
        <v>206</v>
      </c>
    </row>
    <row r="18" spans="1:7">
      <c r="A18" s="25" t="s">
        <v>207</v>
      </c>
    </row>
    <row r="19" spans="1:7">
      <c r="A19" s="25" t="s">
        <v>208</v>
      </c>
    </row>
    <row r="23" spans="1:7">
      <c r="A23" s="23">
        <v>2020</v>
      </c>
      <c r="B23" s="23" t="s">
        <v>209</v>
      </c>
      <c r="C23" s="23">
        <v>191</v>
      </c>
    </row>
    <row r="24" spans="1:7">
      <c r="B24" s="23" t="s">
        <v>210</v>
      </c>
      <c r="C24" s="23">
        <v>1464</v>
      </c>
    </row>
    <row r="25" spans="1:7">
      <c r="B25" s="23" t="s">
        <v>211</v>
      </c>
      <c r="C25" s="23">
        <v>1415</v>
      </c>
    </row>
    <row r="26" spans="1:7">
      <c r="B26" s="23" t="s">
        <v>212</v>
      </c>
      <c r="C26" s="23">
        <v>1550</v>
      </c>
    </row>
    <row r="27" spans="1:7">
      <c r="B27" s="23" t="s">
        <v>213</v>
      </c>
      <c r="C27" s="23">
        <v>870</v>
      </c>
    </row>
    <row r="28" spans="1:7">
      <c r="B28" s="23" t="s">
        <v>214</v>
      </c>
      <c r="C28" s="23">
        <v>908</v>
      </c>
      <c r="D28" s="23">
        <v>908</v>
      </c>
      <c r="G28" s="23" t="s">
        <v>13</v>
      </c>
    </row>
    <row r="29" spans="1:7">
      <c r="B29" s="23" t="s">
        <v>215</v>
      </c>
      <c r="D29" s="23">
        <v>653</v>
      </c>
    </row>
    <row r="30" spans="1:7">
      <c r="B30" s="23" t="s">
        <v>216</v>
      </c>
      <c r="D30" s="23">
        <v>675</v>
      </c>
    </row>
    <row r="31" spans="1:7">
      <c r="B31" s="23" t="s">
        <v>217</v>
      </c>
      <c r="D31" s="23">
        <v>838</v>
      </c>
    </row>
    <row r="32" spans="1:7">
      <c r="B32" s="23" t="s">
        <v>218</v>
      </c>
      <c r="D32" s="23">
        <v>657</v>
      </c>
    </row>
    <row r="33" spans="1:4">
      <c r="A33" s="23">
        <v>2021</v>
      </c>
      <c r="B33" s="23" t="s">
        <v>219</v>
      </c>
      <c r="D33" s="23">
        <v>628</v>
      </c>
    </row>
    <row r="34" spans="1:4">
      <c r="B34" s="23" t="s">
        <v>220</v>
      </c>
      <c r="D34" s="23">
        <v>581</v>
      </c>
    </row>
    <row r="35" spans="1:4">
      <c r="B35" s="23" t="s">
        <v>209</v>
      </c>
      <c r="D35" s="23">
        <v>662</v>
      </c>
    </row>
    <row r="36" spans="1:4">
      <c r="B36" s="23" t="s">
        <v>210</v>
      </c>
      <c r="D36" s="23">
        <v>124</v>
      </c>
    </row>
    <row r="37" spans="1:4">
      <c r="B37" s="23" t="s">
        <v>211</v>
      </c>
      <c r="D37" s="23">
        <v>0</v>
      </c>
    </row>
    <row r="38" spans="1:4">
      <c r="B38" s="23" t="s">
        <v>212</v>
      </c>
      <c r="D38" s="23">
        <v>0</v>
      </c>
    </row>
  </sheetData>
  <phoneticPr fontId="507"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191F-4BBB-461D-9161-91E3E232302A}">
  <dimension ref="A1:D33"/>
  <sheetViews>
    <sheetView workbookViewId="0">
      <selection activeCell="L21" sqref="L21"/>
    </sheetView>
  </sheetViews>
  <sheetFormatPr defaultColWidth="8.85546875" defaultRowHeight="15"/>
  <cols>
    <col min="1" max="16384" width="8.85546875" style="23"/>
  </cols>
  <sheetData>
    <row r="1" spans="1:1">
      <c r="A1" s="41" t="s">
        <v>221</v>
      </c>
    </row>
    <row r="2" spans="1:1" ht="15.6" customHeight="1">
      <c r="A2" s="25" t="s">
        <v>222</v>
      </c>
    </row>
    <row r="17" spans="1:4">
      <c r="A17" s="25" t="s">
        <v>230</v>
      </c>
    </row>
    <row r="18" spans="1:4">
      <c r="A18" s="25" t="s">
        <v>231</v>
      </c>
    </row>
    <row r="20" spans="1:4">
      <c r="B20" s="23" t="s">
        <v>225</v>
      </c>
      <c r="C20" s="23" t="s">
        <v>224</v>
      </c>
      <c r="D20" s="23" t="s">
        <v>223</v>
      </c>
    </row>
    <row r="21" spans="1:4">
      <c r="A21" s="23" t="s">
        <v>48</v>
      </c>
      <c r="B21" s="23">
        <v>8.3000000000000004E-2</v>
      </c>
      <c r="C21" s="23">
        <v>7.2999999999999995E-2</v>
      </c>
      <c r="D21" s="23">
        <v>0.24299999999999999</v>
      </c>
    </row>
    <row r="22" spans="1:4">
      <c r="A22" s="23" t="s">
        <v>226</v>
      </c>
      <c r="B22" s="23">
        <v>0.08</v>
      </c>
      <c r="C22" s="23">
        <v>2.3E-2</v>
      </c>
      <c r="D22" s="23">
        <v>0.154</v>
      </c>
    </row>
    <row r="23" spans="1:4">
      <c r="A23" s="23" t="s">
        <v>49</v>
      </c>
      <c r="B23" s="23">
        <v>0.08</v>
      </c>
      <c r="C23" s="23">
        <v>0.03</v>
      </c>
      <c r="D23" s="23">
        <v>0.11</v>
      </c>
    </row>
    <row r="24" spans="1:4">
      <c r="A24" s="23" t="s">
        <v>52</v>
      </c>
      <c r="B24" s="23">
        <v>6.3E-2</v>
      </c>
      <c r="C24" s="23">
        <v>8.0000000000000002E-3</v>
      </c>
      <c r="D24" s="23">
        <v>0.13900000000000001</v>
      </c>
    </row>
    <row r="25" spans="1:4">
      <c r="A25" s="23" t="s">
        <v>54</v>
      </c>
      <c r="B25" s="23">
        <v>6.2E-2</v>
      </c>
      <c r="C25" s="23">
        <v>0.01</v>
      </c>
      <c r="D25" s="23">
        <v>7.0000000000000007E-2</v>
      </c>
    </row>
    <row r="26" spans="1:4">
      <c r="A26" s="23" t="s">
        <v>227</v>
      </c>
      <c r="B26" s="23">
        <v>5.5E-2</v>
      </c>
      <c r="C26" s="23">
        <v>7.1999999999999995E-2</v>
      </c>
      <c r="D26" s="23">
        <v>4.1000000000000002E-2</v>
      </c>
    </row>
    <row r="27" spans="1:4">
      <c r="A27" s="23" t="s">
        <v>51</v>
      </c>
      <c r="B27" s="23">
        <v>4.3999999999999997E-2</v>
      </c>
      <c r="C27" s="23">
        <v>8.6999999999999994E-2</v>
      </c>
      <c r="D27" s="23">
        <v>0.14199999999999999</v>
      </c>
    </row>
    <row r="28" spans="1:4">
      <c r="A28" s="23" t="s">
        <v>47</v>
      </c>
      <c r="B28" s="23">
        <v>4.2000000000000003E-2</v>
      </c>
      <c r="C28" s="23">
        <v>7.9000000000000001E-2</v>
      </c>
      <c r="D28" s="23">
        <v>3.4000000000000002E-2</v>
      </c>
    </row>
    <row r="29" spans="1:4">
      <c r="A29" s="23" t="s">
        <v>53</v>
      </c>
      <c r="B29" s="23">
        <v>3.6999999999999998E-2</v>
      </c>
      <c r="C29" s="23">
        <v>0.13500000000000001</v>
      </c>
      <c r="D29" s="23">
        <v>0.32100000000000001</v>
      </c>
    </row>
    <row r="30" spans="1:4">
      <c r="A30" s="23" t="s">
        <v>228</v>
      </c>
      <c r="B30" s="23">
        <v>0.03</v>
      </c>
      <c r="C30" s="23">
        <v>0.02</v>
      </c>
      <c r="D30" s="23">
        <v>0.06</v>
      </c>
    </row>
    <row r="31" spans="1:4">
      <c r="A31" s="23" t="s">
        <v>55</v>
      </c>
      <c r="B31" s="23">
        <v>2.5000000000000001E-2</v>
      </c>
      <c r="C31" s="23">
        <v>0.111</v>
      </c>
      <c r="D31" s="23">
        <v>5.5E-2</v>
      </c>
    </row>
    <row r="32" spans="1:4">
      <c r="A32" s="23" t="s">
        <v>229</v>
      </c>
      <c r="B32" s="23">
        <v>2.5000000000000001E-2</v>
      </c>
      <c r="C32" s="23">
        <v>2.5000000000000001E-2</v>
      </c>
      <c r="D32" s="23">
        <v>0.11</v>
      </c>
    </row>
    <row r="33" spans="1:4">
      <c r="A33" s="23" t="s">
        <v>50</v>
      </c>
      <c r="B33" s="23">
        <v>1.4E-2</v>
      </c>
      <c r="C33" s="23">
        <v>4.8000000000000001E-2</v>
      </c>
      <c r="D33" s="23">
        <v>0.219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E462E-B687-410B-A856-97C8D82EBA5C}">
  <dimension ref="A1:E22"/>
  <sheetViews>
    <sheetView topLeftCell="A11" workbookViewId="0">
      <selection activeCell="P35" sqref="P35"/>
    </sheetView>
  </sheetViews>
  <sheetFormatPr defaultColWidth="8.85546875" defaultRowHeight="15"/>
  <cols>
    <col min="1" max="1" width="11.85546875" style="23" customWidth="1"/>
    <col min="2" max="16384" width="8.85546875" style="23"/>
  </cols>
  <sheetData>
    <row r="1" spans="1:1">
      <c r="A1" s="41" t="s">
        <v>232</v>
      </c>
    </row>
    <row r="2" spans="1:1">
      <c r="A2" s="25" t="s">
        <v>233</v>
      </c>
    </row>
    <row r="14" spans="1:1">
      <c r="A14" s="25" t="s">
        <v>86</v>
      </c>
    </row>
    <row r="15" spans="1:1">
      <c r="A15" s="25" t="s">
        <v>234</v>
      </c>
    </row>
    <row r="17" spans="1:5">
      <c r="B17" s="23">
        <v>2017</v>
      </c>
      <c r="C17" s="23">
        <v>2018</v>
      </c>
      <c r="D17" s="23">
        <v>2019</v>
      </c>
      <c r="E17" s="23">
        <v>2020</v>
      </c>
    </row>
    <row r="18" spans="1:5">
      <c r="A18" s="23" t="s">
        <v>214</v>
      </c>
      <c r="B18" s="23">
        <v>1.2430000000000001</v>
      </c>
      <c r="C18" s="23">
        <v>1.4379999999999999</v>
      </c>
      <c r="D18" s="23">
        <v>1.5669999999999999</v>
      </c>
      <c r="E18" s="23">
        <v>1.5298339999999999</v>
      </c>
    </row>
    <row r="19" spans="1:5">
      <c r="A19" s="23" t="s">
        <v>215</v>
      </c>
      <c r="B19" s="23">
        <v>1.272</v>
      </c>
      <c r="C19" s="23">
        <v>1.093</v>
      </c>
      <c r="D19" s="23">
        <v>1.371</v>
      </c>
      <c r="E19" s="23">
        <v>1.547256</v>
      </c>
    </row>
    <row r="20" spans="1:5">
      <c r="A20" s="23" t="s">
        <v>216</v>
      </c>
      <c r="B20" s="23">
        <v>1.1919999999999999</v>
      </c>
      <c r="C20" s="23">
        <v>1.498</v>
      </c>
      <c r="D20" s="23">
        <v>1.4530000000000001</v>
      </c>
      <c r="E20" s="23">
        <v>1.7108350000000001</v>
      </c>
    </row>
    <row r="21" spans="1:5">
      <c r="A21" s="23" t="s">
        <v>217</v>
      </c>
      <c r="B21" s="23">
        <v>1.2330000000000001</v>
      </c>
      <c r="C21" s="23">
        <v>1.3720000000000001</v>
      </c>
      <c r="D21" s="23">
        <v>1.4870000000000001</v>
      </c>
      <c r="E21" s="23">
        <v>1.541849</v>
      </c>
    </row>
    <row r="22" spans="1:5">
      <c r="A22" s="23" t="s">
        <v>218</v>
      </c>
      <c r="B22" s="23">
        <v>1.468</v>
      </c>
      <c r="C22" s="23">
        <v>1.482</v>
      </c>
      <c r="D22" s="23">
        <v>1.825</v>
      </c>
      <c r="E22" s="23">
        <v>1.627308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657F-95D1-40AE-A551-C04826BBF598}">
  <dimension ref="A1:K39"/>
  <sheetViews>
    <sheetView topLeftCell="B1" workbookViewId="0">
      <selection activeCell="I11" sqref="I11"/>
    </sheetView>
  </sheetViews>
  <sheetFormatPr defaultColWidth="8.85546875" defaultRowHeight="15"/>
  <cols>
    <col min="1" max="16384" width="8.85546875" style="23"/>
  </cols>
  <sheetData>
    <row r="1" spans="1:1">
      <c r="A1" s="41" t="s">
        <v>238</v>
      </c>
    </row>
    <row r="19" spans="1:11">
      <c r="A19" s="25" t="s">
        <v>239</v>
      </c>
    </row>
    <row r="20" spans="1:11">
      <c r="A20" s="25" t="s">
        <v>240</v>
      </c>
    </row>
    <row r="28" spans="1:11" ht="45">
      <c r="B28" s="113" t="s">
        <v>235</v>
      </c>
      <c r="C28" s="113" t="s">
        <v>6</v>
      </c>
      <c r="D28" s="113" t="s">
        <v>236</v>
      </c>
      <c r="E28" s="113" t="s">
        <v>237</v>
      </c>
      <c r="H28" s="113" t="s">
        <v>235</v>
      </c>
      <c r="I28" s="113" t="s">
        <v>6</v>
      </c>
      <c r="J28" s="113" t="s">
        <v>236</v>
      </c>
      <c r="K28" s="113" t="s">
        <v>237</v>
      </c>
    </row>
    <row r="29" spans="1:11">
      <c r="A29" s="23">
        <v>2015</v>
      </c>
      <c r="B29" s="23">
        <v>124</v>
      </c>
      <c r="C29" s="23">
        <v>124</v>
      </c>
      <c r="D29" s="23">
        <v>124</v>
      </c>
      <c r="E29" s="23">
        <v>124</v>
      </c>
      <c r="H29" s="23">
        <v>-1.9</v>
      </c>
      <c r="I29" s="23">
        <v>-1.9</v>
      </c>
      <c r="J29" s="23">
        <v>-1.9</v>
      </c>
      <c r="K29" s="23">
        <v>-1.9</v>
      </c>
    </row>
    <row r="30" spans="1:11">
      <c r="A30" s="23">
        <v>2016</v>
      </c>
      <c r="B30" s="23">
        <v>114.9</v>
      </c>
      <c r="C30" s="23">
        <v>114.9</v>
      </c>
      <c r="D30" s="23">
        <v>114.9</v>
      </c>
      <c r="E30" s="23">
        <v>114.9</v>
      </c>
      <c r="H30" s="23">
        <v>-1.3</v>
      </c>
      <c r="I30" s="23">
        <v>-1.3</v>
      </c>
      <c r="J30" s="23">
        <v>-1.3</v>
      </c>
      <c r="K30" s="23">
        <v>-1.3</v>
      </c>
    </row>
    <row r="31" spans="1:11">
      <c r="A31" s="23">
        <v>2017</v>
      </c>
      <c r="B31" s="23">
        <v>108.1</v>
      </c>
      <c r="C31" s="23">
        <v>108.1</v>
      </c>
      <c r="D31" s="23">
        <v>108.1</v>
      </c>
      <c r="E31" s="23">
        <v>108.1</v>
      </c>
      <c r="H31" s="23">
        <v>-0.4</v>
      </c>
      <c r="I31" s="23">
        <v>-0.4</v>
      </c>
      <c r="J31" s="23">
        <v>-0.4</v>
      </c>
      <c r="K31" s="23">
        <v>-0.4</v>
      </c>
    </row>
    <row r="32" spans="1:11">
      <c r="A32" s="23">
        <v>2018</v>
      </c>
      <c r="B32" s="23">
        <v>103.7</v>
      </c>
      <c r="C32" s="23">
        <v>103.7</v>
      </c>
      <c r="D32" s="23">
        <v>103.7</v>
      </c>
      <c r="E32" s="23">
        <v>103.7</v>
      </c>
      <c r="H32" s="23">
        <v>0.2</v>
      </c>
      <c r="I32" s="23">
        <v>0.2</v>
      </c>
      <c r="J32" s="23">
        <v>0.2</v>
      </c>
      <c r="K32" s="23">
        <v>0.2</v>
      </c>
    </row>
    <row r="33" spans="1:11">
      <c r="A33" s="23">
        <v>2019</v>
      </c>
      <c r="B33" s="23">
        <v>95.5</v>
      </c>
      <c r="C33" s="23">
        <v>95.5</v>
      </c>
      <c r="D33" s="23">
        <v>95.5</v>
      </c>
      <c r="E33" s="23">
        <v>95.5</v>
      </c>
      <c r="H33" s="23">
        <v>0.7</v>
      </c>
      <c r="I33" s="23">
        <v>0.7</v>
      </c>
      <c r="J33" s="23">
        <v>0.7</v>
      </c>
      <c r="K33" s="23">
        <v>0.7</v>
      </c>
    </row>
    <row r="34" spans="1:11">
      <c r="A34" s="23">
        <v>2020</v>
      </c>
      <c r="B34" s="23">
        <v>129.80000000000001</v>
      </c>
      <c r="C34" s="23">
        <v>118.9</v>
      </c>
      <c r="D34" s="23">
        <v>129.80000000000001</v>
      </c>
      <c r="E34" s="23">
        <v>129.80000000000001</v>
      </c>
      <c r="H34" s="23">
        <v>-17.399999999999999</v>
      </c>
      <c r="I34" s="23">
        <v>-12.9</v>
      </c>
      <c r="J34" s="23">
        <v>-17.399999999999999</v>
      </c>
      <c r="K34" s="23">
        <v>-17.399999999999999</v>
      </c>
    </row>
    <row r="35" spans="1:11">
      <c r="A35" s="23">
        <v>2021</v>
      </c>
      <c r="B35" s="23">
        <v>127.3</v>
      </c>
      <c r="C35" s="23">
        <v>113.7</v>
      </c>
      <c r="D35" s="23">
        <v>128.5</v>
      </c>
      <c r="E35" s="23">
        <v>130.69999999999999</v>
      </c>
      <c r="H35" s="23">
        <v>-8.5</v>
      </c>
      <c r="I35" s="23">
        <v>-4.8</v>
      </c>
      <c r="J35" s="23">
        <v>-8.9</v>
      </c>
      <c r="K35" s="23">
        <v>-9.6</v>
      </c>
    </row>
    <row r="36" spans="1:11">
      <c r="A36" s="23">
        <v>2022</v>
      </c>
      <c r="B36" s="23">
        <v>123.3</v>
      </c>
      <c r="C36" s="23">
        <v>104.8</v>
      </c>
      <c r="D36" s="23">
        <v>125.7</v>
      </c>
      <c r="E36" s="23">
        <v>127.8</v>
      </c>
      <c r="H36" s="23">
        <v>-6</v>
      </c>
      <c r="I36" s="23">
        <v>-3.3</v>
      </c>
      <c r="J36" s="23">
        <v>-6.7</v>
      </c>
      <c r="K36" s="23">
        <v>-7.2</v>
      </c>
    </row>
    <row r="37" spans="1:11">
      <c r="A37" s="23">
        <v>2023</v>
      </c>
      <c r="B37" s="23">
        <v>121.8</v>
      </c>
      <c r="C37" s="23">
        <v>101.3</v>
      </c>
      <c r="D37" s="23">
        <v>125.9</v>
      </c>
      <c r="E37" s="23">
        <v>128</v>
      </c>
      <c r="H37" s="23">
        <v>-4.5999999999999996</v>
      </c>
      <c r="I37" s="23">
        <v>-2.5</v>
      </c>
      <c r="J37" s="23">
        <v>-5.6</v>
      </c>
      <c r="K37" s="23">
        <v>-6</v>
      </c>
    </row>
    <row r="38" spans="1:11">
      <c r="A38" s="23">
        <v>2024</v>
      </c>
      <c r="B38" s="23">
        <v>122.3</v>
      </c>
      <c r="C38" s="23">
        <v>100.7</v>
      </c>
      <c r="D38" s="23">
        <v>127.4</v>
      </c>
      <c r="E38" s="23">
        <v>129.30000000000001</v>
      </c>
      <c r="H38" s="23">
        <v>-4.0999999999999996</v>
      </c>
      <c r="I38" s="23">
        <v>-2.2999999999999998</v>
      </c>
      <c r="J38" s="23">
        <v>-5.0999999999999996</v>
      </c>
      <c r="K38" s="23">
        <v>-5.3</v>
      </c>
    </row>
    <row r="39" spans="1:11">
      <c r="A39" s="23">
        <v>2025</v>
      </c>
      <c r="B39" s="23">
        <v>122.5</v>
      </c>
      <c r="C39" s="23">
        <v>99.8</v>
      </c>
      <c r="D39" s="23">
        <v>127.9</v>
      </c>
      <c r="E39" s="23">
        <v>129.69999999999999</v>
      </c>
      <c r="H39" s="23">
        <v>-3.7</v>
      </c>
      <c r="I39" s="23">
        <v>-2</v>
      </c>
      <c r="J39" s="23">
        <v>-4.5</v>
      </c>
      <c r="K39" s="23">
        <v>-4.5999999999999996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6252-B826-4D16-9618-6208F127B364}">
  <sheetPr codeName="Sheet2"/>
  <dimension ref="A1:AU276"/>
  <sheetViews>
    <sheetView zoomScaleNormal="100" workbookViewId="0">
      <pane xSplit="1" ySplit="3" topLeftCell="B49" activePane="bottomRight" state="frozen"/>
      <selection pane="topRight" activeCell="B1" sqref="B1"/>
      <selection pane="bottomLeft" activeCell="A2" sqref="A2"/>
      <selection pane="bottomRight" activeCell="J42" sqref="J42"/>
    </sheetView>
  </sheetViews>
  <sheetFormatPr defaultColWidth="9.140625" defaultRowHeight="12.75"/>
  <cols>
    <col min="1" max="12" width="9.140625" style="27"/>
    <col min="13" max="13" width="9.140625" style="36"/>
    <col min="14" max="16384" width="9.140625" style="27"/>
  </cols>
  <sheetData>
    <row r="1" spans="1:47" ht="15">
      <c r="A1" s="28" t="s">
        <v>23</v>
      </c>
    </row>
    <row r="2" spans="1:47" s="31" customFormat="1" ht="13.5">
      <c r="M2" s="37"/>
    </row>
    <row r="3" spans="1:47" s="31" customFormat="1" ht="13.5">
      <c r="B3" s="31" t="s">
        <v>16</v>
      </c>
      <c r="C3" s="31" t="s">
        <v>15</v>
      </c>
      <c r="D3" s="31" t="s">
        <v>18</v>
      </c>
      <c r="E3" s="31" t="s">
        <v>19</v>
      </c>
      <c r="F3" s="31" t="s">
        <v>14</v>
      </c>
      <c r="M3" s="37" t="s">
        <v>25</v>
      </c>
      <c r="N3" s="31" t="s">
        <v>24</v>
      </c>
      <c r="Q3" s="31" t="s">
        <v>28</v>
      </c>
      <c r="V3" s="31" t="s">
        <v>29</v>
      </c>
      <c r="AB3" s="39" t="s">
        <v>13</v>
      </c>
      <c r="AC3" s="31" t="s">
        <v>30</v>
      </c>
      <c r="AJ3" s="124" t="s">
        <v>323</v>
      </c>
      <c r="AK3" s="29"/>
      <c r="AL3" s="29"/>
      <c r="AM3" s="29"/>
      <c r="AN3" s="29"/>
      <c r="AO3" s="29"/>
      <c r="AP3" s="29"/>
      <c r="AQ3" s="29"/>
      <c r="AR3" s="29"/>
    </row>
    <row r="4" spans="1:47" s="31" customFormat="1" ht="27">
      <c r="A4" s="31" t="s">
        <v>20</v>
      </c>
      <c r="B4" s="33">
        <v>1.328523890568245</v>
      </c>
      <c r="C4" s="33">
        <v>0.82048416186145912</v>
      </c>
      <c r="D4" s="33">
        <v>1.3082023014199735</v>
      </c>
      <c r="E4" s="33">
        <v>1.0770442248583858</v>
      </c>
      <c r="F4" s="34">
        <v>4.5342545787080635</v>
      </c>
      <c r="G4" s="34"/>
      <c r="L4" s="35">
        <v>43838</v>
      </c>
      <c r="M4" s="38">
        <v>7.4479860623814886</v>
      </c>
      <c r="P4" s="29"/>
      <c r="Q4" s="29" t="s">
        <v>26</v>
      </c>
      <c r="R4" s="29" t="s">
        <v>27</v>
      </c>
      <c r="S4" s="29" t="s">
        <v>26</v>
      </c>
      <c r="T4" s="29" t="s">
        <v>27</v>
      </c>
      <c r="V4" s="39">
        <v>43947</v>
      </c>
      <c r="W4" s="39">
        <v>43982</v>
      </c>
      <c r="X4" s="39">
        <v>44010</v>
      </c>
      <c r="Y4" s="39">
        <v>44038</v>
      </c>
      <c r="Z4" s="39">
        <v>44066</v>
      </c>
      <c r="AA4" s="39">
        <v>44080</v>
      </c>
      <c r="AB4" s="39" t="s">
        <v>13</v>
      </c>
      <c r="AC4" s="39">
        <v>43947</v>
      </c>
      <c r="AD4" s="39">
        <v>43982</v>
      </c>
      <c r="AE4" s="39">
        <v>44010</v>
      </c>
      <c r="AF4" s="39">
        <v>44038</v>
      </c>
      <c r="AG4" s="39">
        <v>44066</v>
      </c>
      <c r="AJ4" s="31">
        <v>2018</v>
      </c>
      <c r="AK4" s="31" t="s">
        <v>11</v>
      </c>
      <c r="AL4" s="31" t="s">
        <v>11</v>
      </c>
      <c r="AM4" s="31" t="s">
        <v>11</v>
      </c>
      <c r="AN4" s="31">
        <v>2019</v>
      </c>
      <c r="AO4" s="31" t="s">
        <v>11</v>
      </c>
      <c r="AP4" s="31" t="s">
        <v>11</v>
      </c>
      <c r="AQ4" s="31" t="s">
        <v>11</v>
      </c>
      <c r="AR4" s="31">
        <v>2020</v>
      </c>
      <c r="AS4" s="31" t="s">
        <v>11</v>
      </c>
      <c r="AT4" s="31" t="s">
        <v>11</v>
      </c>
      <c r="AU4" s="31" t="s">
        <v>11</v>
      </c>
    </row>
    <row r="5" spans="1:47" s="31" customFormat="1" ht="13.5">
      <c r="A5" s="31" t="s">
        <v>11</v>
      </c>
      <c r="B5" s="33">
        <v>2.5580490335970967</v>
      </c>
      <c r="C5" s="33">
        <v>1.3931768063302645</v>
      </c>
      <c r="D5" s="33">
        <v>2.2181865352185777</v>
      </c>
      <c r="E5" s="33">
        <v>1.1778440783499817</v>
      </c>
      <c r="F5" s="34">
        <v>7.3472564534959206</v>
      </c>
      <c r="G5" s="34"/>
      <c r="L5" s="35">
        <v>43839</v>
      </c>
      <c r="M5" s="38">
        <v>7.4479860623814886</v>
      </c>
      <c r="P5" s="30">
        <v>35796</v>
      </c>
      <c r="Q5" s="31">
        <v>8.9</v>
      </c>
      <c r="R5" s="31">
        <v>7.4</v>
      </c>
      <c r="U5" s="31" t="s">
        <v>33</v>
      </c>
      <c r="V5" s="31">
        <v>119789</v>
      </c>
      <c r="W5" s="31">
        <v>115197</v>
      </c>
      <c r="X5" s="31">
        <v>104960</v>
      </c>
      <c r="Y5" s="31">
        <v>57435</v>
      </c>
      <c r="Z5" s="31">
        <v>43227</v>
      </c>
      <c r="AA5" s="31">
        <v>41516</v>
      </c>
      <c r="AC5" s="31">
        <v>22409</v>
      </c>
      <c r="AD5" s="31">
        <v>31996</v>
      </c>
      <c r="AE5" s="31">
        <v>36345</v>
      </c>
      <c r="AF5" s="31">
        <v>71798</v>
      </c>
      <c r="AG5" s="31">
        <v>74994</v>
      </c>
      <c r="AJ5" s="31" t="s">
        <v>7</v>
      </c>
      <c r="AK5" s="31" t="s">
        <v>8</v>
      </c>
      <c r="AL5" s="31" t="s">
        <v>9</v>
      </c>
      <c r="AM5" s="31" t="s">
        <v>10</v>
      </c>
      <c r="AN5" s="31" t="s">
        <v>7</v>
      </c>
      <c r="AO5" s="31" t="s">
        <v>8</v>
      </c>
      <c r="AP5" s="31" t="s">
        <v>9</v>
      </c>
      <c r="AQ5" s="31" t="s">
        <v>10</v>
      </c>
      <c r="AR5" s="31" t="s">
        <v>7</v>
      </c>
      <c r="AS5" s="31" t="s">
        <v>8</v>
      </c>
      <c r="AT5" s="31" t="s">
        <v>9</v>
      </c>
      <c r="AU5" s="31" t="s">
        <v>10</v>
      </c>
    </row>
    <row r="6" spans="1:47" s="31" customFormat="1" ht="13.5">
      <c r="A6" s="31" t="s">
        <v>11</v>
      </c>
      <c r="B6" s="33">
        <v>1.9420800313080913</v>
      </c>
      <c r="C6" s="33">
        <v>1.4797964974072986</v>
      </c>
      <c r="D6" s="33">
        <v>2.3799041189707464</v>
      </c>
      <c r="E6" s="33">
        <v>0.71666177477741899</v>
      </c>
      <c r="F6" s="34">
        <v>6.5184424224635551</v>
      </c>
      <c r="G6" s="34"/>
      <c r="L6" s="35">
        <v>43840</v>
      </c>
      <c r="M6" s="38">
        <v>7.4479860623814886</v>
      </c>
      <c r="P6" s="30">
        <v>35827</v>
      </c>
      <c r="Q6" s="31">
        <v>9.1</v>
      </c>
      <c r="R6" s="31">
        <v>7.7</v>
      </c>
      <c r="U6" s="31" t="s">
        <v>34</v>
      </c>
      <c r="V6" s="31">
        <v>74220</v>
      </c>
      <c r="W6" s="31">
        <v>65719</v>
      </c>
      <c r="X6" s="31">
        <v>43439</v>
      </c>
      <c r="Y6" s="31">
        <v>30511</v>
      </c>
      <c r="Z6" s="31">
        <v>25377</v>
      </c>
      <c r="AA6" s="31">
        <v>24553</v>
      </c>
      <c r="AC6" s="31">
        <v>73818</v>
      </c>
      <c r="AD6" s="31">
        <v>91803</v>
      </c>
      <c r="AE6" s="31">
        <v>78312</v>
      </c>
      <c r="AF6" s="31">
        <v>58790</v>
      </c>
      <c r="AG6" s="31">
        <v>51356</v>
      </c>
      <c r="AI6" s="31" t="s">
        <v>320</v>
      </c>
      <c r="AJ6" s="31">
        <v>-13.430496263937098</v>
      </c>
      <c r="AK6" s="31">
        <v>3.3691313281406066</v>
      </c>
      <c r="AL6" s="31">
        <v>-1.1020154606759758</v>
      </c>
      <c r="AM6" s="31">
        <v>14.563611848185376</v>
      </c>
      <c r="AN6" s="31">
        <v>10.608663920602623</v>
      </c>
      <c r="AO6" s="31">
        <v>6.2177768270953448</v>
      </c>
      <c r="AP6" s="31">
        <v>11.01790761146988</v>
      </c>
      <c r="AQ6" s="31">
        <v>3.5453121344628524</v>
      </c>
      <c r="AR6" s="31">
        <v>5.0712012193416367</v>
      </c>
      <c r="AS6" s="31">
        <v>-20.353786566295373</v>
      </c>
    </row>
    <row r="7" spans="1:47" s="31" customFormat="1" ht="13.5">
      <c r="A7" s="31" t="s">
        <v>11</v>
      </c>
      <c r="B7" s="33">
        <v>1.2554310541962022</v>
      </c>
      <c r="C7" s="33">
        <v>0.67459410016007215</v>
      </c>
      <c r="D7" s="33">
        <v>1.1593871484107003</v>
      </c>
      <c r="E7" s="33">
        <v>0.42305053738851989</v>
      </c>
      <c r="F7" s="34">
        <v>3.5124628401554947</v>
      </c>
      <c r="G7" s="34"/>
      <c r="L7" s="35">
        <v>43841</v>
      </c>
      <c r="M7" s="38">
        <v>7.4479860623814886</v>
      </c>
      <c r="P7" s="30">
        <v>35855</v>
      </c>
      <c r="Q7" s="31">
        <v>8.9</v>
      </c>
      <c r="R7" s="31">
        <v>7.6</v>
      </c>
      <c r="U7" s="31" t="s">
        <v>31</v>
      </c>
      <c r="V7" s="31">
        <v>51126</v>
      </c>
      <c r="W7" s="31">
        <v>36890</v>
      </c>
      <c r="X7" s="31">
        <v>19776</v>
      </c>
      <c r="Y7" s="31">
        <v>13879</v>
      </c>
      <c r="Z7" s="31">
        <v>10273</v>
      </c>
      <c r="AA7" s="31">
        <v>10023</v>
      </c>
      <c r="AC7" s="31">
        <v>32158</v>
      </c>
      <c r="AD7" s="31">
        <v>36114</v>
      </c>
      <c r="AE7" s="31">
        <v>31596</v>
      </c>
      <c r="AF7" s="31">
        <v>25023</v>
      </c>
      <c r="AG7" s="31">
        <v>23383</v>
      </c>
      <c r="AI7" s="31" t="s">
        <v>321</v>
      </c>
      <c r="AJ7" s="31">
        <v>0.58686938975323066</v>
      </c>
      <c r="AK7" s="31">
        <v>-1.6485993374915964</v>
      </c>
      <c r="AL7" s="31">
        <v>-3.9972209416070936</v>
      </c>
      <c r="AM7" s="31">
        <v>1.3366884443062332</v>
      </c>
      <c r="AN7" s="31">
        <v>6.2373494251831252</v>
      </c>
      <c r="AO7" s="31">
        <v>4.53056313265634</v>
      </c>
      <c r="AP7" s="31">
        <v>8.9633446597045641</v>
      </c>
      <c r="AQ7" s="31">
        <v>5.9580954912250128</v>
      </c>
      <c r="AR7" s="31">
        <v>0.7053790814760319</v>
      </c>
      <c r="AS7" s="31">
        <v>-4.8172461352293361</v>
      </c>
    </row>
    <row r="8" spans="1:47" s="31" customFormat="1" ht="13.5">
      <c r="A8" s="31" t="s">
        <v>21</v>
      </c>
      <c r="B8" s="33">
        <v>2.0922433903576962</v>
      </c>
      <c r="C8" s="33">
        <v>1.5819401244167948</v>
      </c>
      <c r="D8" s="33">
        <v>0.97929626749611109</v>
      </c>
      <c r="E8" s="33">
        <v>4.1310264385692026E-2</v>
      </c>
      <c r="F8" s="34">
        <v>4.6947900466562942</v>
      </c>
      <c r="G8" s="34"/>
      <c r="L8" s="35">
        <v>43842</v>
      </c>
      <c r="M8" s="38">
        <v>7.4479860623814886</v>
      </c>
      <c r="P8" s="30">
        <v>35886</v>
      </c>
      <c r="Q8" s="31">
        <v>8.3000000000000007</v>
      </c>
      <c r="R8" s="31">
        <v>7.2</v>
      </c>
      <c r="U8" s="31" t="s">
        <v>32</v>
      </c>
      <c r="V8" s="31">
        <v>30573</v>
      </c>
      <c r="W8" s="31">
        <v>23905</v>
      </c>
      <c r="X8" s="31">
        <v>16177</v>
      </c>
      <c r="Y8" s="31">
        <v>11352</v>
      </c>
      <c r="Z8" s="31">
        <v>9439</v>
      </c>
      <c r="AA8" s="31">
        <v>9296</v>
      </c>
      <c r="AC8" s="31">
        <v>46604</v>
      </c>
      <c r="AD8" s="31">
        <v>49311</v>
      </c>
      <c r="AE8" s="31">
        <v>42375</v>
      </c>
      <c r="AF8" s="31">
        <v>31510</v>
      </c>
      <c r="AG8" s="31">
        <v>27996</v>
      </c>
      <c r="AI8" s="31" t="s">
        <v>322</v>
      </c>
      <c r="AJ8" s="31">
        <v>2.6298109223533928</v>
      </c>
      <c r="AK8" s="31">
        <v>5.2413489089706777</v>
      </c>
      <c r="AL8" s="31">
        <v>5.3147205987470025</v>
      </c>
      <c r="AM8" s="31">
        <v>-5.1919077330308205</v>
      </c>
      <c r="AN8" s="31">
        <v>3.7828485925371691</v>
      </c>
      <c r="AO8" s="31">
        <v>9.0642540001675478</v>
      </c>
      <c r="AP8" s="31">
        <v>8.9551642911326788</v>
      </c>
      <c r="AQ8" s="31">
        <v>14.661774090619017</v>
      </c>
      <c r="AR8" s="31">
        <v>0.3424194638432132</v>
      </c>
      <c r="AS8" s="31">
        <v>-16.356863046316917</v>
      </c>
    </row>
    <row r="9" spans="1:47" s="31" customFormat="1" ht="13.5">
      <c r="A9" s="31" t="s">
        <v>11</v>
      </c>
      <c r="B9" s="33">
        <v>2.2331246827947933</v>
      </c>
      <c r="C9" s="33">
        <v>1.1455639606544719</v>
      </c>
      <c r="D9" s="33">
        <v>0.26584817652318971</v>
      </c>
      <c r="E9" s="33">
        <v>-0.90892752569265312</v>
      </c>
      <c r="F9" s="34">
        <v>2.735609294279806</v>
      </c>
      <c r="G9" s="34"/>
      <c r="L9" s="35">
        <v>43843</v>
      </c>
      <c r="M9" s="38">
        <v>7.4479860623814886</v>
      </c>
      <c r="P9" s="30">
        <v>35916</v>
      </c>
      <c r="Q9" s="31">
        <v>7.9</v>
      </c>
      <c r="R9" s="31">
        <v>6.9</v>
      </c>
      <c r="U9" s="31" t="s">
        <v>35</v>
      </c>
      <c r="V9" s="31">
        <v>33902</v>
      </c>
      <c r="W9" s="31">
        <v>31463</v>
      </c>
      <c r="X9" s="31">
        <v>26503</v>
      </c>
      <c r="Y9" s="31">
        <v>21624</v>
      </c>
      <c r="Z9" s="31">
        <v>18466</v>
      </c>
      <c r="AA9" s="31">
        <v>18141</v>
      </c>
      <c r="AC9" s="31">
        <v>16017</v>
      </c>
      <c r="AD9" s="31">
        <v>19131</v>
      </c>
      <c r="AE9" s="31">
        <v>15651</v>
      </c>
      <c r="AF9" s="31">
        <v>11104</v>
      </c>
      <c r="AG9" s="31">
        <v>9293</v>
      </c>
      <c r="AI9" s="31" t="s">
        <v>324</v>
      </c>
      <c r="AJ9" s="31">
        <v>-10.044843049327357</v>
      </c>
      <c r="AK9" s="31">
        <v>2.8355387523629538</v>
      </c>
      <c r="AL9" s="31">
        <v>6.7393458870168343</v>
      </c>
      <c r="AM9" s="31">
        <v>7.2834645669291431</v>
      </c>
      <c r="AN9" s="31">
        <v>9.0727816550349125</v>
      </c>
      <c r="AO9" s="31">
        <v>5.3308823529411686</v>
      </c>
      <c r="AP9" s="31">
        <v>3.7140204271123523</v>
      </c>
      <c r="AQ9" s="31">
        <v>0.73394495412844041</v>
      </c>
      <c r="AR9" s="31">
        <v>2.5594149908592323</v>
      </c>
      <c r="AS9" s="31">
        <v>-21.465968586387429</v>
      </c>
    </row>
    <row r="10" spans="1:47" s="31" customFormat="1" ht="13.5">
      <c r="A10" s="31" t="s">
        <v>11</v>
      </c>
      <c r="B10" s="33">
        <v>1.8416037107625844</v>
      </c>
      <c r="C10" s="33">
        <v>1.063170222048724</v>
      </c>
      <c r="D10" s="33">
        <v>1.6372362166754648</v>
      </c>
      <c r="E10" s="33">
        <v>-0.46843785161542051</v>
      </c>
      <c r="F10" s="34">
        <v>4.0735722978713529</v>
      </c>
      <c r="G10" s="34"/>
      <c r="L10" s="35">
        <v>43844</v>
      </c>
      <c r="M10" s="38">
        <v>7.4479860623814886</v>
      </c>
      <c r="P10" s="30">
        <v>35947</v>
      </c>
      <c r="Q10" s="31">
        <v>7.7</v>
      </c>
      <c r="R10" s="31">
        <v>6.6</v>
      </c>
      <c r="U10" s="31" t="s">
        <v>36</v>
      </c>
      <c r="V10" s="31">
        <v>221</v>
      </c>
      <c r="W10" s="31">
        <v>226</v>
      </c>
      <c r="X10" s="31">
        <v>204</v>
      </c>
      <c r="Y10" s="31">
        <v>155</v>
      </c>
      <c r="Z10" s="31">
        <v>137</v>
      </c>
      <c r="AA10" s="31">
        <v>128</v>
      </c>
      <c r="AC10" s="31">
        <v>29</v>
      </c>
      <c r="AD10" s="31">
        <v>37</v>
      </c>
      <c r="AE10" s="31">
        <v>28</v>
      </c>
      <c r="AF10" s="31">
        <v>26</v>
      </c>
      <c r="AG10" s="31">
        <v>27</v>
      </c>
      <c r="AI10" s="31" t="s">
        <v>325</v>
      </c>
      <c r="AJ10" s="31">
        <v>-6.8627450980392135</v>
      </c>
      <c r="AK10" s="31">
        <v>-0.97323600973235891</v>
      </c>
      <c r="AL10" s="31">
        <v>-1.2565445026178068</v>
      </c>
      <c r="AM10" s="31">
        <v>-14.926590538336049</v>
      </c>
      <c r="AN10" s="31">
        <v>-1.520467836257311</v>
      </c>
      <c r="AO10" s="31">
        <v>-1.3513513513513598</v>
      </c>
      <c r="AP10" s="31">
        <v>5.090137857900312</v>
      </c>
      <c r="AQ10" s="31">
        <v>5.8485139022051769</v>
      </c>
      <c r="AR10" s="31">
        <v>8.3135391923990554</v>
      </c>
      <c r="AS10" s="31">
        <v>6.2266500622665033</v>
      </c>
    </row>
    <row r="11" spans="1:47" s="31" customFormat="1" ht="13.5">
      <c r="A11" s="31" t="s">
        <v>11</v>
      </c>
      <c r="B11" s="33">
        <v>1.7054743074272067</v>
      </c>
      <c r="C11" s="33">
        <v>0.99633278840630857</v>
      </c>
      <c r="D11" s="33">
        <v>1.6038527813369845</v>
      </c>
      <c r="E11" s="33">
        <v>0.43318813746708068</v>
      </c>
      <c r="F11" s="34">
        <v>4.7388480146375755</v>
      </c>
      <c r="G11" s="34"/>
      <c r="L11" s="35">
        <v>43845</v>
      </c>
      <c r="M11" s="38">
        <v>7.4479860623814886</v>
      </c>
      <c r="P11" s="30">
        <v>35977</v>
      </c>
      <c r="Q11" s="31">
        <v>7.5</v>
      </c>
      <c r="R11" s="31">
        <v>6.6</v>
      </c>
      <c r="U11" s="31" t="s">
        <v>5</v>
      </c>
      <c r="V11" s="31">
        <v>281145</v>
      </c>
      <c r="W11" s="31">
        <v>269764</v>
      </c>
      <c r="X11" s="31">
        <v>227874</v>
      </c>
      <c r="Y11" s="31">
        <v>151894</v>
      </c>
      <c r="Z11" s="31">
        <v>123516</v>
      </c>
      <c r="AA11" s="31">
        <v>116256</v>
      </c>
      <c r="AC11" s="31">
        <v>96889</v>
      </c>
      <c r="AD11" s="31">
        <v>128217</v>
      </c>
      <c r="AE11" s="31">
        <v>103844</v>
      </c>
      <c r="AF11" s="31">
        <v>85247</v>
      </c>
      <c r="AG11" s="31">
        <v>73574</v>
      </c>
    </row>
    <row r="12" spans="1:47" s="31" customFormat="1" ht="13.5">
      <c r="A12" s="31" t="s">
        <v>22</v>
      </c>
      <c r="B12" s="33">
        <v>-1.5388543310741978</v>
      </c>
      <c r="C12" s="33">
        <v>0.58026181413054212</v>
      </c>
      <c r="D12" s="33">
        <v>1.1465973447219511</v>
      </c>
      <c r="E12" s="33">
        <v>-0.41239804924097984</v>
      </c>
      <c r="F12" s="34">
        <v>-0.22439322146268204</v>
      </c>
      <c r="G12" s="34"/>
      <c r="L12" s="35">
        <v>43846</v>
      </c>
      <c r="M12" s="38">
        <v>7.4479860623814886</v>
      </c>
      <c r="P12" s="30">
        <v>36008</v>
      </c>
      <c r="Q12" s="31">
        <v>7.4</v>
      </c>
      <c r="R12" s="31">
        <v>6.4</v>
      </c>
    </row>
    <row r="13" spans="1:47" s="31" customFormat="1" ht="13.5">
      <c r="A13" s="31" t="s">
        <v>11</v>
      </c>
      <c r="B13" s="33">
        <v>-13.691246332506667</v>
      </c>
      <c r="C13" s="33">
        <v>2.4136114668645776</v>
      </c>
      <c r="D13" s="33">
        <v>-4.7378299164378737</v>
      </c>
      <c r="E13" s="33">
        <v>-0.59025987644898392</v>
      </c>
      <c r="F13" s="34">
        <v>-16.605724658528953</v>
      </c>
      <c r="G13" s="32"/>
      <c r="L13" s="35">
        <v>43847</v>
      </c>
      <c r="M13" s="38">
        <v>7.4479860623814886</v>
      </c>
      <c r="P13" s="30">
        <v>36039</v>
      </c>
      <c r="Q13" s="31">
        <v>7.2</v>
      </c>
      <c r="R13" s="31">
        <v>6.3</v>
      </c>
    </row>
    <row r="14" spans="1:47" s="31" customFormat="1" ht="13.5">
      <c r="A14" s="31" t="s">
        <v>11</v>
      </c>
      <c r="B14" s="32"/>
      <c r="C14" s="32"/>
      <c r="D14" s="32"/>
      <c r="E14" s="32"/>
      <c r="F14" s="34">
        <v>-3.0357167811687513</v>
      </c>
      <c r="G14" s="32">
        <v>100</v>
      </c>
      <c r="L14" s="35">
        <v>43848</v>
      </c>
      <c r="M14" s="38">
        <v>7.4479860623814886</v>
      </c>
      <c r="P14" s="30">
        <v>36069</v>
      </c>
      <c r="Q14" s="31">
        <v>7</v>
      </c>
      <c r="R14" s="31">
        <v>5.9</v>
      </c>
    </row>
    <row r="15" spans="1:47" s="31" customFormat="1" ht="13.5">
      <c r="A15" s="31" t="s">
        <v>11</v>
      </c>
      <c r="B15" s="32"/>
      <c r="C15" s="32"/>
      <c r="D15" s="32"/>
      <c r="E15" s="32"/>
      <c r="F15" s="32"/>
      <c r="G15" s="32">
        <v>100</v>
      </c>
      <c r="L15" s="35">
        <v>43849</v>
      </c>
      <c r="M15" s="38">
        <v>7.4479860623814886</v>
      </c>
      <c r="P15" s="30">
        <v>36100</v>
      </c>
      <c r="Q15" s="31">
        <v>6.7</v>
      </c>
      <c r="R15" s="31">
        <v>5.6</v>
      </c>
    </row>
    <row r="16" spans="1:47" s="31" customFormat="1" ht="13.5">
      <c r="L16" s="35">
        <v>43850</v>
      </c>
      <c r="M16" s="38">
        <v>7.4479860623814886</v>
      </c>
      <c r="P16" s="30">
        <v>36130</v>
      </c>
      <c r="Q16" s="31">
        <v>6.6</v>
      </c>
      <c r="R16" s="31">
        <v>5.5</v>
      </c>
    </row>
    <row r="17" spans="12:18" s="31" customFormat="1" ht="13.5">
      <c r="L17" s="35">
        <v>43851</v>
      </c>
      <c r="M17" s="38">
        <v>7.4479860623814886</v>
      </c>
      <c r="P17" s="30">
        <v>36161</v>
      </c>
      <c r="Q17" s="31">
        <v>6.5</v>
      </c>
      <c r="R17" s="31">
        <v>5.5</v>
      </c>
    </row>
    <row r="18" spans="12:18" s="31" customFormat="1" ht="13.5">
      <c r="L18" s="35">
        <v>43852</v>
      </c>
      <c r="M18" s="38">
        <v>7.4479860623814886</v>
      </c>
      <c r="P18" s="30">
        <v>36192</v>
      </c>
      <c r="Q18" s="31">
        <v>6.4</v>
      </c>
      <c r="R18" s="31">
        <v>5.4</v>
      </c>
    </row>
    <row r="19" spans="12:18" s="31" customFormat="1" ht="13.5">
      <c r="L19" s="35">
        <v>43853</v>
      </c>
      <c r="M19" s="38">
        <v>7.4479860623814886</v>
      </c>
      <c r="P19" s="30">
        <v>36220</v>
      </c>
      <c r="Q19" s="31">
        <v>6.3</v>
      </c>
      <c r="R19" s="31">
        <v>5.3</v>
      </c>
    </row>
    <row r="20" spans="12:18" s="31" customFormat="1" ht="13.5">
      <c r="L20" s="35">
        <v>43854</v>
      </c>
      <c r="M20" s="38">
        <v>7.4479860623814886</v>
      </c>
      <c r="P20" s="30">
        <v>36251</v>
      </c>
      <c r="Q20" s="31">
        <v>6.2</v>
      </c>
      <c r="R20" s="31">
        <v>5.3</v>
      </c>
    </row>
    <row r="21" spans="12:18" s="31" customFormat="1" ht="13.5">
      <c r="L21" s="35">
        <v>43855</v>
      </c>
      <c r="M21" s="38">
        <v>7.4479860623814886</v>
      </c>
      <c r="P21" s="30">
        <v>36281</v>
      </c>
      <c r="Q21" s="31">
        <v>6.2</v>
      </c>
      <c r="R21" s="31">
        <v>5.3</v>
      </c>
    </row>
    <row r="22" spans="12:18" s="31" customFormat="1" ht="13.5">
      <c r="L22" s="35">
        <v>43856</v>
      </c>
      <c r="M22" s="38">
        <v>7.4479860623814886</v>
      </c>
      <c r="P22" s="30">
        <v>36312</v>
      </c>
      <c r="Q22" s="31">
        <v>5.9</v>
      </c>
      <c r="R22" s="31">
        <v>5.0999999999999996</v>
      </c>
    </row>
    <row r="23" spans="12:18" s="31" customFormat="1" ht="13.5">
      <c r="L23" s="35">
        <v>43857</v>
      </c>
      <c r="M23" s="38">
        <v>7.4479860623814886</v>
      </c>
      <c r="P23" s="30">
        <v>36342</v>
      </c>
      <c r="Q23" s="31">
        <v>5.7</v>
      </c>
      <c r="R23" s="31">
        <v>4.8</v>
      </c>
    </row>
    <row r="24" spans="12:18" s="31" customFormat="1" ht="13.5">
      <c r="L24" s="35">
        <v>43858</v>
      </c>
      <c r="M24" s="38">
        <v>7.4479860623814886</v>
      </c>
      <c r="P24" s="30">
        <v>36373</v>
      </c>
      <c r="Q24" s="31">
        <v>5.5</v>
      </c>
      <c r="R24" s="31">
        <v>4.5999999999999996</v>
      </c>
    </row>
    <row r="25" spans="12:18" s="31" customFormat="1" ht="13.5">
      <c r="L25" s="35">
        <v>43859</v>
      </c>
      <c r="M25" s="38">
        <v>7.4479860623814886</v>
      </c>
      <c r="P25" s="30">
        <v>36404</v>
      </c>
      <c r="Q25" s="31">
        <v>5.5</v>
      </c>
      <c r="R25" s="31">
        <v>4.5999999999999996</v>
      </c>
    </row>
    <row r="26" spans="12:18" s="31" customFormat="1" ht="13.5">
      <c r="L26" s="35">
        <v>43860</v>
      </c>
      <c r="M26" s="38">
        <v>7.4479860623814886</v>
      </c>
      <c r="P26" s="30">
        <v>36434</v>
      </c>
      <c r="Q26" s="31">
        <v>5.5</v>
      </c>
      <c r="R26" s="31">
        <v>4.7</v>
      </c>
    </row>
    <row r="27" spans="12:18" s="31" customFormat="1" ht="13.5">
      <c r="L27" s="35">
        <v>43861</v>
      </c>
      <c r="M27" s="38">
        <v>7.4479860623814886</v>
      </c>
      <c r="P27" s="30">
        <v>36465</v>
      </c>
      <c r="Q27" s="31">
        <v>5.4</v>
      </c>
      <c r="R27" s="31">
        <v>4.5999999999999996</v>
      </c>
    </row>
    <row r="28" spans="12:18" s="31" customFormat="1" ht="13.5">
      <c r="L28" s="35">
        <v>43862</v>
      </c>
      <c r="M28" s="38">
        <v>7.2828083573150906</v>
      </c>
      <c r="P28" s="30">
        <v>36495</v>
      </c>
      <c r="Q28" s="31">
        <v>5.3</v>
      </c>
      <c r="R28" s="31">
        <v>4.5</v>
      </c>
    </row>
    <row r="29" spans="12:18" s="31" customFormat="1" ht="13.5">
      <c r="L29" s="35">
        <v>43863</v>
      </c>
      <c r="M29" s="38">
        <v>6.5173072689261886</v>
      </c>
      <c r="P29" s="30">
        <v>36526</v>
      </c>
      <c r="Q29" s="31">
        <v>5</v>
      </c>
      <c r="R29" s="31">
        <v>4.3</v>
      </c>
    </row>
    <row r="30" spans="12:18" s="31" customFormat="1" ht="13.5">
      <c r="L30" s="35">
        <v>43864</v>
      </c>
      <c r="M30" s="38">
        <v>5.7603386152169804</v>
      </c>
      <c r="P30" s="30">
        <v>36557</v>
      </c>
      <c r="Q30" s="31">
        <v>4.9000000000000004</v>
      </c>
      <c r="R30" s="31">
        <v>4.0999999999999996</v>
      </c>
    </row>
    <row r="31" spans="12:18" s="31" customFormat="1" ht="13.5">
      <c r="L31" s="35">
        <v>43865</v>
      </c>
      <c r="M31" s="38">
        <v>5.011760530377444</v>
      </c>
      <c r="P31" s="30">
        <v>36586</v>
      </c>
      <c r="Q31" s="31">
        <v>4.8</v>
      </c>
      <c r="R31" s="31">
        <v>4</v>
      </c>
    </row>
    <row r="32" spans="12:18" s="31" customFormat="1" ht="13.5">
      <c r="L32" s="35">
        <v>43866</v>
      </c>
      <c r="M32" s="38">
        <v>4.2714342762676836</v>
      </c>
      <c r="P32" s="30">
        <v>36617</v>
      </c>
      <c r="Q32" s="31">
        <v>4.8</v>
      </c>
      <c r="R32" s="31">
        <v>4.0999999999999996</v>
      </c>
    </row>
    <row r="33" spans="12:18" s="31" customFormat="1" ht="13.5">
      <c r="L33" s="35">
        <v>43867</v>
      </c>
      <c r="M33" s="38">
        <v>3.539224156696946</v>
      </c>
      <c r="P33" s="30">
        <v>36647</v>
      </c>
      <c r="Q33" s="31">
        <v>4.7</v>
      </c>
      <c r="R33" s="31">
        <v>4</v>
      </c>
    </row>
    <row r="34" spans="12:18" s="31" customFormat="1" ht="13.5">
      <c r="L34" s="35">
        <v>43868</v>
      </c>
      <c r="M34" s="38">
        <v>2.8149974345065658</v>
      </c>
      <c r="P34" s="30">
        <v>36678</v>
      </c>
      <c r="Q34" s="31">
        <v>4.5999999999999996</v>
      </c>
      <c r="R34" s="31">
        <v>3.9</v>
      </c>
    </row>
    <row r="35" spans="12:18" s="31" customFormat="1" ht="13.5">
      <c r="L35" s="35">
        <v>43869</v>
      </c>
      <c r="M35" s="38">
        <v>2.2575327822742111</v>
      </c>
      <c r="P35" s="30">
        <v>36708</v>
      </c>
      <c r="Q35" s="31">
        <v>4.5</v>
      </c>
      <c r="R35" s="31">
        <v>3.8</v>
      </c>
    </row>
    <row r="36" spans="12:18" s="31" customFormat="1" ht="13.5">
      <c r="L36" s="35">
        <v>43870</v>
      </c>
      <c r="M36" s="38">
        <v>2.2575327822742111</v>
      </c>
      <c r="P36" s="30">
        <v>36739</v>
      </c>
      <c r="Q36" s="31">
        <v>4.4000000000000004</v>
      </c>
      <c r="R36" s="31">
        <v>3.6</v>
      </c>
    </row>
    <row r="37" spans="12:18" s="31" customFormat="1" ht="13.5">
      <c r="L37" s="35">
        <v>43871</v>
      </c>
      <c r="M37" s="38">
        <v>2.2575327822742111</v>
      </c>
      <c r="P37" s="30">
        <v>36770</v>
      </c>
      <c r="Q37" s="31">
        <v>4.2</v>
      </c>
      <c r="R37" s="31">
        <v>3.5</v>
      </c>
    </row>
    <row r="38" spans="12:18" s="31" customFormat="1" ht="13.5">
      <c r="L38" s="35">
        <v>43872</v>
      </c>
      <c r="M38" s="38">
        <v>2.2575327822742111</v>
      </c>
      <c r="P38" s="30">
        <v>36800</v>
      </c>
      <c r="Q38" s="31">
        <v>4</v>
      </c>
      <c r="R38" s="31">
        <v>3.3</v>
      </c>
    </row>
    <row r="39" spans="12:18" s="31" customFormat="1" ht="13.5">
      <c r="L39" s="35">
        <v>43873</v>
      </c>
      <c r="M39" s="38">
        <v>2.2575327822742111</v>
      </c>
      <c r="P39" s="30">
        <v>36831</v>
      </c>
      <c r="Q39" s="31">
        <v>3.9</v>
      </c>
      <c r="R39" s="31">
        <v>3.3</v>
      </c>
    </row>
    <row r="40" spans="12:18" s="31" customFormat="1" ht="13.5">
      <c r="L40" s="35">
        <v>43874</v>
      </c>
      <c r="M40" s="38">
        <v>2.2575327822742111</v>
      </c>
      <c r="P40" s="30">
        <v>36861</v>
      </c>
      <c r="Q40" s="31">
        <v>3.9</v>
      </c>
      <c r="R40" s="31">
        <v>3.3</v>
      </c>
    </row>
    <row r="41" spans="12:18" s="31" customFormat="1" ht="13.5">
      <c r="L41" s="35">
        <v>43875</v>
      </c>
      <c r="M41" s="38">
        <v>2.2575327822742111</v>
      </c>
      <c r="P41" s="30">
        <v>36892</v>
      </c>
      <c r="Q41" s="31">
        <v>4</v>
      </c>
      <c r="R41" s="31">
        <v>3.3</v>
      </c>
    </row>
    <row r="42" spans="12:18" s="31" customFormat="1" ht="13.5">
      <c r="L42" s="35">
        <v>43876</v>
      </c>
      <c r="M42" s="38">
        <v>2.2575327822742111</v>
      </c>
      <c r="P42" s="30">
        <v>36923</v>
      </c>
      <c r="Q42" s="31">
        <v>4</v>
      </c>
      <c r="R42" s="31">
        <v>3.3</v>
      </c>
    </row>
    <row r="43" spans="12:18" s="31" customFormat="1" ht="13.5">
      <c r="L43" s="35">
        <v>43877</v>
      </c>
      <c r="M43" s="38">
        <v>2.2575327822742111</v>
      </c>
      <c r="P43" s="30">
        <v>36951</v>
      </c>
      <c r="Q43" s="31">
        <v>4</v>
      </c>
      <c r="R43" s="31">
        <v>3.2</v>
      </c>
    </row>
    <row r="44" spans="12:18" s="31" customFormat="1" ht="13.5">
      <c r="L44" s="35">
        <v>43878</v>
      </c>
      <c r="M44" s="38">
        <v>2.2575327822742111</v>
      </c>
      <c r="P44" s="30">
        <v>36982</v>
      </c>
      <c r="Q44" s="31">
        <v>3.9</v>
      </c>
      <c r="R44" s="31">
        <v>3.1</v>
      </c>
    </row>
    <row r="45" spans="12:18" s="31" customFormat="1" ht="13.5">
      <c r="L45" s="35">
        <v>43879</v>
      </c>
      <c r="M45" s="38">
        <v>2.2575327822742111</v>
      </c>
      <c r="P45" s="30">
        <v>37012</v>
      </c>
      <c r="Q45" s="31">
        <v>4</v>
      </c>
      <c r="R45" s="31">
        <v>3.1</v>
      </c>
    </row>
    <row r="46" spans="12:18" s="31" customFormat="1" ht="13.5">
      <c r="L46" s="35">
        <v>43880</v>
      </c>
      <c r="M46" s="38">
        <v>2.2575327822742111</v>
      </c>
      <c r="P46" s="30">
        <v>37043</v>
      </c>
      <c r="Q46" s="31">
        <v>4.0999999999999996</v>
      </c>
      <c r="R46" s="31">
        <v>3.2</v>
      </c>
    </row>
    <row r="47" spans="12:18" s="31" customFormat="1" ht="13.5">
      <c r="L47" s="35">
        <v>43881</v>
      </c>
      <c r="M47" s="38">
        <v>2.2575327822742111</v>
      </c>
      <c r="P47" s="30">
        <v>37073</v>
      </c>
      <c r="Q47" s="31">
        <v>4.3</v>
      </c>
      <c r="R47" s="31">
        <v>3.4</v>
      </c>
    </row>
    <row r="48" spans="12:18" s="31" customFormat="1" ht="13.5">
      <c r="L48" s="35">
        <v>43882</v>
      </c>
      <c r="M48" s="38">
        <v>2.2575327822742111</v>
      </c>
      <c r="P48" s="30">
        <v>37104</v>
      </c>
      <c r="Q48" s="31">
        <v>4.4000000000000004</v>
      </c>
      <c r="R48" s="31">
        <v>3.5</v>
      </c>
    </row>
    <row r="49" spans="12:18" s="31" customFormat="1" ht="13.5">
      <c r="L49" s="35">
        <v>43883</v>
      </c>
      <c r="M49" s="38">
        <v>2.2575327822742111</v>
      </c>
      <c r="P49" s="30">
        <v>37135</v>
      </c>
      <c r="Q49" s="31">
        <v>4.4000000000000004</v>
      </c>
      <c r="R49" s="31">
        <v>3.5</v>
      </c>
    </row>
    <row r="50" spans="12:18" s="31" customFormat="1" ht="13.5">
      <c r="L50" s="35">
        <v>43884</v>
      </c>
      <c r="M50" s="38">
        <v>2.2575327822742111</v>
      </c>
      <c r="P50" s="30">
        <v>37165</v>
      </c>
      <c r="Q50" s="31">
        <v>4.4000000000000004</v>
      </c>
      <c r="R50" s="31">
        <v>3.4</v>
      </c>
    </row>
    <row r="51" spans="12:18" s="31" customFormat="1" ht="13.5">
      <c r="L51" s="35">
        <v>43885</v>
      </c>
      <c r="M51" s="38">
        <v>2.2575327822742111</v>
      </c>
      <c r="P51" s="30">
        <v>37196</v>
      </c>
      <c r="Q51" s="31">
        <v>4.4000000000000004</v>
      </c>
      <c r="R51" s="31">
        <v>3.4</v>
      </c>
    </row>
    <row r="52" spans="12:18" s="31" customFormat="1" ht="13.5">
      <c r="L52" s="35">
        <v>43886</v>
      </c>
      <c r="M52" s="38">
        <v>2.2575327822742111</v>
      </c>
      <c r="P52" s="30">
        <v>37226</v>
      </c>
      <c r="Q52" s="31">
        <v>4.4000000000000004</v>
      </c>
      <c r="R52" s="31">
        <v>3.4</v>
      </c>
    </row>
    <row r="53" spans="12:18" s="31" customFormat="1" ht="13.5">
      <c r="L53" s="35">
        <v>43887</v>
      </c>
      <c r="M53" s="38">
        <v>2.2575327822742111</v>
      </c>
      <c r="P53" s="30">
        <v>37257</v>
      </c>
      <c r="Q53" s="31">
        <v>4.4000000000000004</v>
      </c>
      <c r="R53" s="31">
        <v>3.5</v>
      </c>
    </row>
    <row r="54" spans="12:18" s="31" customFormat="1" ht="13.5">
      <c r="L54" s="35">
        <v>43888</v>
      </c>
      <c r="M54" s="38">
        <v>2.2575327822742111</v>
      </c>
      <c r="P54" s="30">
        <v>37288</v>
      </c>
      <c r="Q54" s="31">
        <v>4.5</v>
      </c>
      <c r="R54" s="31">
        <v>3.5</v>
      </c>
    </row>
    <row r="55" spans="12:18" s="31" customFormat="1" ht="13.5">
      <c r="L55" s="35">
        <v>43889</v>
      </c>
      <c r="M55" s="38">
        <v>2.2575327822742111</v>
      </c>
      <c r="P55" s="30">
        <v>37316</v>
      </c>
      <c r="Q55" s="31">
        <v>4.7</v>
      </c>
      <c r="R55" s="31">
        <v>3.6</v>
      </c>
    </row>
    <row r="56" spans="12:18" s="31" customFormat="1" ht="13.5">
      <c r="L56" s="35">
        <v>43890</v>
      </c>
      <c r="M56" s="38">
        <v>2.2575327822742111</v>
      </c>
      <c r="P56" s="30">
        <v>37347</v>
      </c>
      <c r="Q56" s="31">
        <v>4.5999999999999996</v>
      </c>
      <c r="R56" s="31">
        <v>3.5</v>
      </c>
    </row>
    <row r="57" spans="12:18" s="31" customFormat="1" ht="13.5">
      <c r="L57" s="35">
        <v>43891</v>
      </c>
      <c r="M57" s="38">
        <v>4.287639109470831E-2</v>
      </c>
      <c r="P57" s="30">
        <v>37377</v>
      </c>
      <c r="Q57" s="31">
        <v>4.7</v>
      </c>
      <c r="R57" s="31">
        <v>3.6</v>
      </c>
    </row>
    <row r="58" spans="12:18" s="31" customFormat="1" ht="13.5">
      <c r="L58" s="35">
        <v>43892</v>
      </c>
      <c r="M58" s="38">
        <v>0.42571529049935464</v>
      </c>
      <c r="P58" s="30">
        <v>37408</v>
      </c>
      <c r="Q58" s="31">
        <v>4.5999999999999996</v>
      </c>
      <c r="R58" s="31">
        <v>3.6</v>
      </c>
    </row>
    <row r="59" spans="12:18" s="31" customFormat="1" ht="13.5">
      <c r="L59" s="35">
        <v>43893</v>
      </c>
      <c r="M59" s="38">
        <v>1.2138348499938161</v>
      </c>
      <c r="P59" s="30">
        <v>37438</v>
      </c>
      <c r="Q59" s="31">
        <v>4.4000000000000004</v>
      </c>
      <c r="R59" s="31">
        <v>3.5</v>
      </c>
    </row>
    <row r="60" spans="12:18" s="31" customFormat="1" ht="13.5">
      <c r="L60" s="35">
        <v>43894</v>
      </c>
      <c r="M60" s="38">
        <v>1.4862872345800469</v>
      </c>
      <c r="P60" s="30">
        <v>37469</v>
      </c>
      <c r="Q60" s="31">
        <v>4.4000000000000004</v>
      </c>
      <c r="R60" s="31">
        <v>3.5</v>
      </c>
    </row>
    <row r="61" spans="12:18" s="31" customFormat="1" ht="13.5">
      <c r="L61" s="35">
        <v>43895</v>
      </c>
      <c r="M61" s="38">
        <v>4.6399191683464522</v>
      </c>
      <c r="P61" s="30">
        <v>37500</v>
      </c>
      <c r="Q61" s="31">
        <v>4.7</v>
      </c>
      <c r="R61" s="31">
        <v>3.7</v>
      </c>
    </row>
    <row r="62" spans="12:18" s="31" customFormat="1" ht="13.5">
      <c r="L62" s="35">
        <v>43896</v>
      </c>
      <c r="M62" s="38">
        <v>10.77838240154631</v>
      </c>
      <c r="P62" s="30">
        <v>37530</v>
      </c>
      <c r="Q62" s="31">
        <v>5.0999999999999996</v>
      </c>
      <c r="R62" s="31">
        <v>4</v>
      </c>
    </row>
    <row r="63" spans="12:18" s="31" customFormat="1" ht="13.5">
      <c r="L63" s="35">
        <v>43897</v>
      </c>
      <c r="M63" s="38">
        <v>12.319253270746259</v>
      </c>
      <c r="P63" s="30">
        <v>37561</v>
      </c>
      <c r="Q63" s="31">
        <v>5.3</v>
      </c>
      <c r="R63" s="31">
        <v>4.2</v>
      </c>
    </row>
    <row r="64" spans="12:18" s="31" customFormat="1" ht="13.5">
      <c r="L64" s="35">
        <v>43898</v>
      </c>
      <c r="M64" s="38">
        <v>11.005317648168145</v>
      </c>
      <c r="P64" s="30">
        <v>37591</v>
      </c>
      <c r="Q64" s="31">
        <v>5.3</v>
      </c>
      <c r="R64" s="31">
        <v>4.0999999999999996</v>
      </c>
    </row>
    <row r="65" spans="12:18" s="31" customFormat="1" ht="13.5">
      <c r="L65" s="35">
        <v>43899</v>
      </c>
      <c r="M65" s="38">
        <v>10.001361115899314</v>
      </c>
      <c r="P65" s="30">
        <v>37622</v>
      </c>
      <c r="Q65" s="31">
        <v>5</v>
      </c>
      <c r="R65" s="31">
        <v>3.9</v>
      </c>
    </row>
    <row r="66" spans="12:18" s="31" customFormat="1" ht="13.5">
      <c r="L66" s="35">
        <v>43900</v>
      </c>
      <c r="M66" s="38">
        <v>9.2156863934129944</v>
      </c>
      <c r="P66" s="30">
        <v>37653</v>
      </c>
      <c r="Q66" s="31">
        <v>4.8</v>
      </c>
      <c r="R66" s="31">
        <v>3.8</v>
      </c>
    </row>
    <row r="67" spans="12:18" s="31" customFormat="1" ht="13.5">
      <c r="L67" s="35">
        <v>43901</v>
      </c>
      <c r="M67" s="38">
        <v>8.8968284396687665</v>
      </c>
      <c r="P67" s="30">
        <v>37681</v>
      </c>
      <c r="Q67" s="31">
        <v>4.7</v>
      </c>
      <c r="R67" s="31">
        <v>3.6</v>
      </c>
    </row>
    <row r="68" spans="12:18" s="31" customFormat="1" ht="13.5">
      <c r="L68" s="35">
        <v>43902</v>
      </c>
      <c r="M68" s="38">
        <v>11.050870219675829</v>
      </c>
      <c r="N68" s="31">
        <v>100</v>
      </c>
      <c r="P68" s="30">
        <v>37712</v>
      </c>
      <c r="Q68" s="31">
        <v>4.7</v>
      </c>
      <c r="R68" s="31">
        <v>3.7</v>
      </c>
    </row>
    <row r="69" spans="12:18" s="31" customFormat="1" ht="13.5">
      <c r="L69" s="35">
        <v>43903</v>
      </c>
      <c r="M69" s="38">
        <v>10.059349796008206</v>
      </c>
      <c r="P69" s="30">
        <v>37742</v>
      </c>
      <c r="Q69" s="31">
        <v>4.7</v>
      </c>
      <c r="R69" s="31">
        <v>3.7</v>
      </c>
    </row>
    <row r="70" spans="12:18" s="31" customFormat="1" ht="13.5">
      <c r="L70" s="35">
        <v>43904</v>
      </c>
      <c r="M70" s="38">
        <v>7.9232226861868327</v>
      </c>
      <c r="P70" s="30">
        <v>37773</v>
      </c>
      <c r="Q70" s="31">
        <v>4.9000000000000004</v>
      </c>
      <c r="R70" s="31">
        <v>3.8</v>
      </c>
    </row>
    <row r="71" spans="12:18" s="31" customFormat="1" ht="13.5">
      <c r="L71" s="35">
        <v>43905</v>
      </c>
      <c r="M71" s="38">
        <v>6.5636688846259403</v>
      </c>
      <c r="P71" s="30">
        <v>37803</v>
      </c>
      <c r="Q71" s="31">
        <v>5</v>
      </c>
      <c r="R71" s="31">
        <v>4</v>
      </c>
    </row>
    <row r="72" spans="12:18" s="31" customFormat="1" ht="13.5">
      <c r="L72" s="35">
        <v>43906</v>
      </c>
      <c r="M72" s="38">
        <v>6.6715211002818791</v>
      </c>
      <c r="P72" s="30">
        <v>37834</v>
      </c>
      <c r="Q72" s="31">
        <v>5</v>
      </c>
      <c r="R72" s="31">
        <v>4</v>
      </c>
    </row>
    <row r="73" spans="12:18" s="31" customFormat="1" ht="13.5">
      <c r="L73" s="35">
        <v>43907</v>
      </c>
      <c r="M73" s="38">
        <v>-1.1010730675986906</v>
      </c>
      <c r="P73" s="30">
        <v>37865</v>
      </c>
      <c r="Q73" s="31">
        <v>5</v>
      </c>
      <c r="R73" s="31">
        <v>3.9</v>
      </c>
    </row>
    <row r="74" spans="12:18" s="31" customFormat="1" ht="13.5">
      <c r="L74" s="35">
        <v>43908</v>
      </c>
      <c r="M74" s="38">
        <v>-3.7823487309903498</v>
      </c>
      <c r="P74" s="30">
        <v>37895</v>
      </c>
      <c r="Q74" s="31">
        <v>4.7</v>
      </c>
      <c r="R74" s="31">
        <v>3.7</v>
      </c>
    </row>
    <row r="75" spans="12:18" s="31" customFormat="1" ht="13.5">
      <c r="L75" s="35">
        <v>43909</v>
      </c>
      <c r="M75" s="38">
        <v>-10.181337496569355</v>
      </c>
      <c r="P75" s="30">
        <v>37926</v>
      </c>
      <c r="Q75" s="31">
        <v>4.7</v>
      </c>
      <c r="R75" s="31">
        <v>3.7</v>
      </c>
    </row>
    <row r="76" spans="12:18" s="31" customFormat="1" ht="13.5">
      <c r="L76" s="35">
        <v>43910</v>
      </c>
      <c r="M76" s="38">
        <v>-14.827966266665584</v>
      </c>
      <c r="P76" s="30">
        <v>37956</v>
      </c>
      <c r="Q76" s="31">
        <v>4.8</v>
      </c>
      <c r="R76" s="31">
        <v>3.8</v>
      </c>
    </row>
    <row r="77" spans="12:18" s="31" customFormat="1" ht="13.5">
      <c r="L77" s="35">
        <v>43911</v>
      </c>
      <c r="M77" s="38">
        <v>-17.344855990748897</v>
      </c>
      <c r="P77" s="30">
        <v>37987</v>
      </c>
      <c r="Q77" s="31">
        <v>5.0999999999999996</v>
      </c>
      <c r="R77" s="31">
        <v>4.0999999999999996</v>
      </c>
    </row>
    <row r="78" spans="12:18" s="31" customFormat="1" ht="13.5">
      <c r="L78" s="35">
        <v>43912</v>
      </c>
      <c r="M78" s="38">
        <v>-20.334230063994724</v>
      </c>
      <c r="P78" s="30">
        <v>38018</v>
      </c>
      <c r="Q78" s="31">
        <v>5.2</v>
      </c>
      <c r="R78" s="31">
        <v>4.0999999999999996</v>
      </c>
    </row>
    <row r="79" spans="12:18" s="31" customFormat="1" ht="13.5">
      <c r="L79" s="35">
        <v>43913</v>
      </c>
      <c r="M79" s="38">
        <v>-23.677763495419654</v>
      </c>
      <c r="P79" s="30">
        <v>38047</v>
      </c>
      <c r="Q79" s="31">
        <v>5.0999999999999996</v>
      </c>
      <c r="R79" s="31">
        <v>4.0999999999999996</v>
      </c>
    </row>
    <row r="80" spans="12:18" s="31" customFormat="1" ht="13.5">
      <c r="L80" s="35">
        <v>43914</v>
      </c>
      <c r="M80" s="38">
        <v>-18.368335203361241</v>
      </c>
      <c r="P80" s="30">
        <v>38078</v>
      </c>
      <c r="Q80" s="31">
        <v>4.8</v>
      </c>
      <c r="R80" s="31">
        <v>3.9</v>
      </c>
    </row>
    <row r="81" spans="12:18" s="31" customFormat="1" ht="13.5">
      <c r="L81" s="35">
        <v>43915</v>
      </c>
      <c r="M81" s="38">
        <v>-18.711587595325028</v>
      </c>
      <c r="P81" s="30">
        <v>38108</v>
      </c>
      <c r="Q81" s="31">
        <v>4.7</v>
      </c>
      <c r="R81" s="31">
        <v>3.7</v>
      </c>
    </row>
    <row r="82" spans="12:18" s="31" customFormat="1" ht="13.5">
      <c r="L82" s="35">
        <v>43916</v>
      </c>
      <c r="M82" s="38">
        <v>-19.162130785976615</v>
      </c>
      <c r="P82" s="30">
        <v>38139</v>
      </c>
      <c r="Q82" s="31">
        <v>4.5</v>
      </c>
      <c r="R82" s="31">
        <v>3.5</v>
      </c>
    </row>
    <row r="83" spans="12:18" s="31" customFormat="1" ht="13.5">
      <c r="L83" s="35">
        <v>43917</v>
      </c>
      <c r="M83" s="38">
        <v>-18.823829383899167</v>
      </c>
      <c r="N83" s="31">
        <v>100</v>
      </c>
      <c r="P83" s="30">
        <v>38169</v>
      </c>
      <c r="Q83" s="31">
        <v>4.5</v>
      </c>
      <c r="R83" s="31">
        <v>3.4</v>
      </c>
    </row>
    <row r="84" spans="12:18" s="31" customFormat="1" ht="13.5">
      <c r="L84" s="35">
        <v>43918</v>
      </c>
      <c r="M84" s="38">
        <v>-20.344523231078028</v>
      </c>
      <c r="P84" s="30">
        <v>38200</v>
      </c>
      <c r="Q84" s="31">
        <v>4.4000000000000004</v>
      </c>
      <c r="R84" s="31">
        <v>3.4</v>
      </c>
    </row>
    <row r="85" spans="12:18" s="31" customFormat="1" ht="13.5">
      <c r="L85" s="35">
        <v>43919</v>
      </c>
      <c r="M85" s="38">
        <v>-21.195992921065411</v>
      </c>
      <c r="P85" s="30">
        <v>38231</v>
      </c>
      <c r="Q85" s="31">
        <v>4.5999999999999996</v>
      </c>
      <c r="R85" s="31">
        <v>3.5</v>
      </c>
    </row>
    <row r="86" spans="12:18" s="31" customFormat="1" ht="13.5">
      <c r="L86" s="35">
        <v>43920</v>
      </c>
      <c r="M86" s="38">
        <v>-22.751342423586507</v>
      </c>
      <c r="P86" s="30">
        <v>38261</v>
      </c>
      <c r="Q86" s="31">
        <v>4.7</v>
      </c>
      <c r="R86" s="31">
        <v>3.6</v>
      </c>
    </row>
    <row r="87" spans="12:18" s="31" customFormat="1" ht="13.5">
      <c r="L87" s="35">
        <v>43921</v>
      </c>
      <c r="M87" s="38">
        <v>-24.517194843471103</v>
      </c>
      <c r="P87" s="30">
        <v>38292</v>
      </c>
      <c r="Q87" s="31">
        <v>4.7</v>
      </c>
      <c r="R87" s="31">
        <v>3.7</v>
      </c>
    </row>
    <row r="88" spans="12:18" s="31" customFormat="1" ht="13.5">
      <c r="L88" s="35">
        <v>43922</v>
      </c>
      <c r="M88" s="38">
        <v>-27.296405049890708</v>
      </c>
      <c r="P88" s="30">
        <v>38322</v>
      </c>
      <c r="Q88" s="31">
        <v>4.5999999999999996</v>
      </c>
      <c r="R88" s="31">
        <v>3.6</v>
      </c>
    </row>
    <row r="89" spans="12:18" s="31" customFormat="1" ht="13.5">
      <c r="L89" s="35">
        <v>43923</v>
      </c>
      <c r="M89" s="38">
        <v>-29.834580696764164</v>
      </c>
      <c r="P89" s="30">
        <v>38353</v>
      </c>
      <c r="Q89" s="31">
        <v>4.4000000000000004</v>
      </c>
      <c r="R89" s="31">
        <v>3.5</v>
      </c>
    </row>
    <row r="90" spans="12:18" s="31" customFormat="1" ht="13.5">
      <c r="L90" s="35">
        <v>43924</v>
      </c>
      <c r="M90" s="38">
        <v>-33.7266987636946</v>
      </c>
      <c r="P90" s="30">
        <v>38384</v>
      </c>
      <c r="Q90" s="31">
        <v>4.3</v>
      </c>
      <c r="R90" s="31">
        <v>3.4</v>
      </c>
    </row>
    <row r="91" spans="12:18" s="31" customFormat="1" ht="13.5">
      <c r="L91" s="35">
        <v>43925</v>
      </c>
      <c r="M91" s="38">
        <v>-35.786305775888067</v>
      </c>
      <c r="P91" s="30">
        <v>38412</v>
      </c>
      <c r="Q91" s="31">
        <v>4.5</v>
      </c>
      <c r="R91" s="31">
        <v>3.6</v>
      </c>
    </row>
    <row r="92" spans="12:18" s="31" customFormat="1" ht="13.5">
      <c r="L92" s="35">
        <v>43926</v>
      </c>
      <c r="M92" s="38">
        <v>-36.644411137394961</v>
      </c>
      <c r="P92" s="30">
        <v>38443</v>
      </c>
      <c r="Q92" s="31">
        <v>4.8</v>
      </c>
      <c r="R92" s="31">
        <v>3.8</v>
      </c>
    </row>
    <row r="93" spans="12:18" s="31" customFormat="1" ht="13.5">
      <c r="L93" s="35">
        <v>43927</v>
      </c>
      <c r="M93" s="38">
        <v>-37.641419194665993</v>
      </c>
      <c r="P93" s="30">
        <v>38473</v>
      </c>
      <c r="Q93" s="31">
        <v>4.9000000000000004</v>
      </c>
      <c r="R93" s="31">
        <v>4</v>
      </c>
    </row>
    <row r="94" spans="12:18" s="31" customFormat="1" ht="13.5">
      <c r="L94" s="35">
        <v>43928</v>
      </c>
      <c r="M94" s="38">
        <v>-37.775441600904415</v>
      </c>
      <c r="P94" s="30">
        <v>38504</v>
      </c>
      <c r="Q94" s="31">
        <v>4.9000000000000004</v>
      </c>
      <c r="R94" s="31">
        <v>3.9</v>
      </c>
    </row>
    <row r="95" spans="12:18" s="31" customFormat="1" ht="13.5">
      <c r="L95" s="35">
        <v>43929</v>
      </c>
      <c r="M95" s="38">
        <v>-36.863196212308161</v>
      </c>
      <c r="P95" s="30">
        <v>38534</v>
      </c>
      <c r="Q95" s="31">
        <v>4.8</v>
      </c>
      <c r="R95" s="31">
        <v>3.8</v>
      </c>
    </row>
    <row r="96" spans="12:18" s="31" customFormat="1" ht="13.5">
      <c r="L96" s="35">
        <v>43930</v>
      </c>
      <c r="M96" s="38">
        <v>-35.162854352486704</v>
      </c>
      <c r="P96" s="30">
        <v>38565</v>
      </c>
      <c r="Q96" s="31">
        <v>4.7</v>
      </c>
      <c r="R96" s="31">
        <v>3.7</v>
      </c>
    </row>
    <row r="97" spans="12:18" s="31" customFormat="1" ht="13.5">
      <c r="L97" s="35">
        <v>43931</v>
      </c>
      <c r="M97" s="38">
        <v>-35.912014618369341</v>
      </c>
      <c r="P97" s="30">
        <v>38596</v>
      </c>
      <c r="Q97" s="31">
        <v>4.5999999999999996</v>
      </c>
      <c r="R97" s="31">
        <v>3.6</v>
      </c>
    </row>
    <row r="98" spans="12:18" s="31" customFormat="1" ht="13.5">
      <c r="L98" s="35">
        <v>43932</v>
      </c>
      <c r="M98" s="38">
        <v>-35.437416915413394</v>
      </c>
      <c r="P98" s="30">
        <v>38626</v>
      </c>
      <c r="Q98" s="31">
        <v>4.5</v>
      </c>
      <c r="R98" s="31">
        <v>3.5</v>
      </c>
    </row>
    <row r="99" spans="12:18" s="31" customFormat="1" ht="13.5">
      <c r="L99" s="35">
        <v>43933</v>
      </c>
      <c r="M99" s="38">
        <v>-36.711258311457804</v>
      </c>
      <c r="P99" s="30">
        <v>38657</v>
      </c>
      <c r="Q99" s="31">
        <v>4.5</v>
      </c>
      <c r="R99" s="31">
        <v>3.6</v>
      </c>
    </row>
    <row r="100" spans="12:18" s="31" customFormat="1" ht="13.5">
      <c r="L100" s="35">
        <v>43934</v>
      </c>
      <c r="M100" s="38">
        <v>-39.343254005090891</v>
      </c>
      <c r="P100" s="30">
        <v>38687</v>
      </c>
      <c r="Q100" s="31">
        <v>4.5999999999999996</v>
      </c>
      <c r="R100" s="31">
        <v>3.6</v>
      </c>
    </row>
    <row r="101" spans="12:18" s="31" customFormat="1" ht="13.5">
      <c r="L101" s="35">
        <v>43935</v>
      </c>
      <c r="M101" s="38">
        <v>-39.841729224614831</v>
      </c>
      <c r="P101" s="30">
        <v>38718</v>
      </c>
      <c r="Q101" s="31">
        <v>4.7</v>
      </c>
      <c r="R101" s="31">
        <v>3.7</v>
      </c>
    </row>
    <row r="102" spans="12:18" s="31" customFormat="1" ht="13.5">
      <c r="L102" s="35">
        <v>43936</v>
      </c>
      <c r="M102" s="38">
        <v>-40.033774600494453</v>
      </c>
      <c r="P102" s="30">
        <v>38749</v>
      </c>
      <c r="Q102" s="31">
        <v>4.7</v>
      </c>
      <c r="R102" s="31">
        <v>3.7</v>
      </c>
    </row>
    <row r="103" spans="12:18" s="31" customFormat="1" ht="13.5">
      <c r="L103" s="35">
        <v>43937</v>
      </c>
      <c r="M103" s="38">
        <v>-40.917657941445363</v>
      </c>
      <c r="P103" s="30">
        <v>38777</v>
      </c>
      <c r="Q103" s="31">
        <v>4.7</v>
      </c>
      <c r="R103" s="31">
        <v>3.6</v>
      </c>
    </row>
    <row r="104" spans="12:18" s="31" customFormat="1" ht="13.5">
      <c r="L104" s="35">
        <v>43938</v>
      </c>
      <c r="M104" s="38">
        <v>-39.551512647356923</v>
      </c>
      <c r="P104" s="30">
        <v>38808</v>
      </c>
      <c r="Q104" s="31">
        <v>4.7</v>
      </c>
      <c r="R104" s="31">
        <v>3.7</v>
      </c>
    </row>
    <row r="105" spans="12:18" s="31" customFormat="1" ht="13.5">
      <c r="L105" s="35">
        <v>43939</v>
      </c>
      <c r="M105" s="38">
        <v>-39.5688379113043</v>
      </c>
      <c r="P105" s="30">
        <v>38838</v>
      </c>
      <c r="Q105" s="31">
        <v>4.7</v>
      </c>
      <c r="R105" s="31">
        <v>3.7</v>
      </c>
    </row>
    <row r="106" spans="12:18" s="31" customFormat="1" ht="13.5">
      <c r="L106" s="35">
        <v>43940</v>
      </c>
      <c r="M106" s="38">
        <v>-38.191751272272057</v>
      </c>
      <c r="P106" s="30">
        <v>38869</v>
      </c>
      <c r="Q106" s="31">
        <v>4.8</v>
      </c>
      <c r="R106" s="31">
        <v>3.8</v>
      </c>
    </row>
    <row r="107" spans="12:18" s="31" customFormat="1" ht="13.5">
      <c r="L107" s="35">
        <v>43941</v>
      </c>
      <c r="M107" s="38">
        <v>-35.090355911996937</v>
      </c>
      <c r="P107" s="30">
        <v>38899</v>
      </c>
      <c r="Q107" s="31">
        <v>5</v>
      </c>
      <c r="R107" s="31">
        <v>4</v>
      </c>
    </row>
    <row r="108" spans="12:18" s="31" customFormat="1" ht="13.5">
      <c r="L108" s="35">
        <v>43942</v>
      </c>
      <c r="M108" s="38">
        <v>-34.461138160375469</v>
      </c>
      <c r="P108" s="30">
        <v>38930</v>
      </c>
      <c r="Q108" s="31">
        <v>5.0999999999999996</v>
      </c>
      <c r="R108" s="31">
        <v>4.0999999999999996</v>
      </c>
    </row>
    <row r="109" spans="12:18" s="31" customFormat="1" ht="13.5">
      <c r="L109" s="35">
        <v>43943</v>
      </c>
      <c r="M109" s="38">
        <v>-34.20379324539195</v>
      </c>
      <c r="P109" s="30">
        <v>38961</v>
      </c>
      <c r="Q109" s="31">
        <v>4.9000000000000004</v>
      </c>
      <c r="R109" s="31">
        <v>4</v>
      </c>
    </row>
    <row r="110" spans="12:18" s="31" customFormat="1" ht="13.5">
      <c r="L110" s="35">
        <v>43944</v>
      </c>
      <c r="M110" s="38">
        <v>-33.740131253333843</v>
      </c>
      <c r="P110" s="30">
        <v>38991</v>
      </c>
      <c r="Q110" s="31">
        <v>4.7</v>
      </c>
      <c r="R110" s="31">
        <v>3.8</v>
      </c>
    </row>
    <row r="111" spans="12:18" s="31" customFormat="1" ht="13.5">
      <c r="L111" s="35">
        <v>43945</v>
      </c>
      <c r="M111" s="38">
        <v>-32.442106091014168</v>
      </c>
      <c r="P111" s="30">
        <v>39022</v>
      </c>
      <c r="Q111" s="31">
        <v>4.5999999999999996</v>
      </c>
      <c r="R111" s="31">
        <v>3.8</v>
      </c>
    </row>
    <row r="112" spans="12:18" s="31" customFormat="1" ht="13.5">
      <c r="L112" s="35">
        <v>43946</v>
      </c>
      <c r="M112" s="38">
        <v>-31.757276068666883</v>
      </c>
      <c r="P112" s="30">
        <v>39052</v>
      </c>
      <c r="Q112" s="31">
        <v>4.7</v>
      </c>
      <c r="R112" s="31">
        <v>3.8</v>
      </c>
    </row>
    <row r="113" spans="12:18" s="31" customFormat="1" ht="13.5">
      <c r="L113" s="35">
        <v>43947</v>
      </c>
      <c r="M113" s="38">
        <v>-31.042747437182854</v>
      </c>
      <c r="P113" s="30">
        <v>39083</v>
      </c>
      <c r="Q113" s="31">
        <v>4.8</v>
      </c>
      <c r="R113" s="31">
        <v>3.9</v>
      </c>
    </row>
    <row r="114" spans="12:18" s="31" customFormat="1" ht="13.5">
      <c r="L114" s="35">
        <v>43948</v>
      </c>
      <c r="M114" s="38">
        <v>-30.193274803699396</v>
      </c>
      <c r="P114" s="30">
        <v>39114</v>
      </c>
      <c r="Q114" s="31">
        <v>4.9000000000000004</v>
      </c>
      <c r="R114" s="31">
        <v>3.9</v>
      </c>
    </row>
    <row r="115" spans="12:18" s="31" customFormat="1" ht="13.5">
      <c r="L115" s="35">
        <v>43949</v>
      </c>
      <c r="M115" s="38">
        <v>-29.177589191009261</v>
      </c>
      <c r="P115" s="30">
        <v>39142</v>
      </c>
      <c r="Q115" s="31">
        <v>5</v>
      </c>
      <c r="R115" s="31">
        <v>3.9</v>
      </c>
    </row>
    <row r="116" spans="12:18" s="31" customFormat="1" ht="13.5">
      <c r="L116" s="35">
        <v>43950</v>
      </c>
      <c r="M116" s="38">
        <v>-28.375812642278504</v>
      </c>
      <c r="P116" s="30">
        <v>39173</v>
      </c>
      <c r="Q116" s="31">
        <v>5</v>
      </c>
      <c r="R116" s="31">
        <v>3.9</v>
      </c>
    </row>
    <row r="117" spans="12:18" s="31" customFormat="1" ht="13.5">
      <c r="L117" s="35">
        <v>43951</v>
      </c>
      <c r="M117" s="38">
        <v>-26.019120791409605</v>
      </c>
      <c r="P117" s="30">
        <v>39203</v>
      </c>
      <c r="Q117" s="31">
        <v>5</v>
      </c>
      <c r="R117" s="31">
        <v>3.9</v>
      </c>
    </row>
    <row r="118" spans="12:18" s="31" customFormat="1" ht="13.5">
      <c r="L118" s="35">
        <v>43952</v>
      </c>
      <c r="M118" s="38">
        <v>-25.125106741242234</v>
      </c>
      <c r="P118" s="30">
        <v>39234</v>
      </c>
      <c r="Q118" s="31">
        <v>5</v>
      </c>
      <c r="R118" s="31">
        <v>3.9</v>
      </c>
    </row>
    <row r="119" spans="12:18" s="31" customFormat="1" ht="13.5">
      <c r="L119" s="35">
        <v>43953</v>
      </c>
      <c r="M119" s="38">
        <v>-24.406128716845231</v>
      </c>
      <c r="P119" s="30">
        <v>39264</v>
      </c>
      <c r="Q119" s="31">
        <v>4.9000000000000004</v>
      </c>
      <c r="R119" s="31">
        <v>3.9</v>
      </c>
    </row>
    <row r="120" spans="12:18" s="31" customFormat="1" ht="13.5">
      <c r="L120" s="35">
        <v>43954</v>
      </c>
      <c r="M120" s="38">
        <v>-23.984967860305417</v>
      </c>
      <c r="P120" s="30">
        <v>39295</v>
      </c>
      <c r="Q120" s="31">
        <v>4.9000000000000004</v>
      </c>
      <c r="R120" s="31">
        <v>3.9</v>
      </c>
    </row>
    <row r="121" spans="12:18" s="31" customFormat="1" ht="13.5">
      <c r="L121" s="35">
        <v>43955</v>
      </c>
      <c r="M121" s="38">
        <v>-26.465535111427059</v>
      </c>
      <c r="P121" s="30">
        <v>39326</v>
      </c>
      <c r="Q121" s="31">
        <v>4.9000000000000004</v>
      </c>
      <c r="R121" s="31">
        <v>4</v>
      </c>
    </row>
    <row r="122" spans="12:18" s="31" customFormat="1" ht="13.5">
      <c r="L122" s="35">
        <v>43956</v>
      </c>
      <c r="M122" s="38">
        <v>-25.357271507245244</v>
      </c>
      <c r="P122" s="30">
        <v>39356</v>
      </c>
      <c r="Q122" s="31">
        <v>5.0999999999999996</v>
      </c>
      <c r="R122" s="31">
        <v>4.0999999999999996</v>
      </c>
    </row>
    <row r="123" spans="12:18" s="31" customFormat="1" ht="13.5">
      <c r="L123" s="35">
        <v>43957</v>
      </c>
      <c r="M123" s="38">
        <v>-24.324783329374014</v>
      </c>
      <c r="P123" s="30">
        <v>39387</v>
      </c>
      <c r="Q123" s="31">
        <v>5.2</v>
      </c>
      <c r="R123" s="31">
        <v>4.2</v>
      </c>
    </row>
    <row r="124" spans="12:18" s="31" customFormat="1" ht="13.5">
      <c r="L124" s="35">
        <v>43958</v>
      </c>
      <c r="M124" s="38">
        <v>-25.568479588706509</v>
      </c>
      <c r="P124" s="30">
        <v>39417</v>
      </c>
      <c r="Q124" s="31">
        <v>5.3</v>
      </c>
      <c r="R124" s="31">
        <v>4.2</v>
      </c>
    </row>
    <row r="125" spans="12:18" s="31" customFormat="1" ht="13.5">
      <c r="L125" s="35">
        <v>43959</v>
      </c>
      <c r="M125" s="38">
        <v>-25.979631893059889</v>
      </c>
      <c r="P125" s="30">
        <v>39448</v>
      </c>
      <c r="Q125" s="31">
        <v>5.3</v>
      </c>
      <c r="R125" s="31">
        <v>4.2</v>
      </c>
    </row>
    <row r="126" spans="12:18" s="31" customFormat="1" ht="13.5">
      <c r="L126" s="35">
        <v>43960</v>
      </c>
      <c r="M126" s="38">
        <v>-26.223245800766605</v>
      </c>
      <c r="P126" s="30">
        <v>39479</v>
      </c>
      <c r="Q126" s="31">
        <v>5.3</v>
      </c>
      <c r="R126" s="31">
        <v>4.0999999999999996</v>
      </c>
    </row>
    <row r="127" spans="12:18" s="31" customFormat="1" ht="13.5">
      <c r="L127" s="35">
        <v>43961</v>
      </c>
      <c r="M127" s="38">
        <v>-25.903854520195509</v>
      </c>
      <c r="P127" s="30">
        <v>39508</v>
      </c>
      <c r="Q127" s="31">
        <v>5.5</v>
      </c>
      <c r="R127" s="31">
        <v>4.3</v>
      </c>
    </row>
    <row r="128" spans="12:18" s="31" customFormat="1" ht="13.5">
      <c r="L128" s="35">
        <v>43962</v>
      </c>
      <c r="M128" s="38">
        <v>-22.90475876701403</v>
      </c>
      <c r="P128" s="30">
        <v>39539</v>
      </c>
      <c r="Q128" s="31">
        <v>5.6</v>
      </c>
      <c r="R128" s="31">
        <v>4.4000000000000004</v>
      </c>
    </row>
    <row r="129" spans="12:18" s="31" customFormat="1" ht="13.5">
      <c r="L129" s="35">
        <v>43963</v>
      </c>
      <c r="M129" s="38">
        <v>-23.848838683369578</v>
      </c>
      <c r="P129" s="30">
        <v>39569</v>
      </c>
      <c r="Q129" s="31">
        <v>5.9</v>
      </c>
      <c r="R129" s="31">
        <v>4.5999999999999996</v>
      </c>
    </row>
    <row r="130" spans="12:18" s="31" customFormat="1" ht="13.5">
      <c r="L130" s="35">
        <v>43964</v>
      </c>
      <c r="M130" s="38">
        <v>-24.867371882741026</v>
      </c>
      <c r="P130" s="30">
        <v>39600</v>
      </c>
      <c r="Q130" s="31">
        <v>6.3</v>
      </c>
      <c r="R130" s="31">
        <v>4.9000000000000004</v>
      </c>
    </row>
    <row r="131" spans="12:18" s="31" customFormat="1" ht="13.5">
      <c r="L131" s="35">
        <v>43965</v>
      </c>
      <c r="M131" s="38">
        <v>-25.319728529540058</v>
      </c>
      <c r="P131" s="30">
        <v>39630</v>
      </c>
      <c r="Q131" s="31">
        <v>6.9</v>
      </c>
      <c r="R131" s="31">
        <v>5.3</v>
      </c>
    </row>
    <row r="132" spans="12:18" s="31" customFormat="1" ht="13.5">
      <c r="L132" s="35">
        <v>43966</v>
      </c>
      <c r="M132" s="38">
        <v>-25.478197473491178</v>
      </c>
      <c r="P132" s="30">
        <v>39661</v>
      </c>
      <c r="Q132" s="31">
        <v>7.4</v>
      </c>
      <c r="R132" s="31">
        <v>5.6</v>
      </c>
    </row>
    <row r="133" spans="12:18" s="31" customFormat="1" ht="13.5">
      <c r="L133" s="35">
        <v>43967</v>
      </c>
      <c r="M133" s="38">
        <v>-25.273428593960247</v>
      </c>
      <c r="P133" s="30">
        <v>39692</v>
      </c>
      <c r="Q133" s="31">
        <v>7.7</v>
      </c>
      <c r="R133" s="31">
        <v>5.9</v>
      </c>
    </row>
    <row r="134" spans="12:18" s="31" customFormat="1" ht="13.5">
      <c r="L134" s="35">
        <v>43968</v>
      </c>
      <c r="M134" s="38">
        <v>-25.270216432178131</v>
      </c>
      <c r="P134" s="30">
        <v>39722</v>
      </c>
      <c r="Q134" s="31">
        <v>8.1</v>
      </c>
      <c r="R134" s="31">
        <v>6.3</v>
      </c>
    </row>
    <row r="135" spans="12:18" s="31" customFormat="1" ht="13.5">
      <c r="L135" s="35">
        <v>43969</v>
      </c>
      <c r="M135" s="38">
        <v>-24.231571111465271</v>
      </c>
      <c r="N135" s="31">
        <v>100</v>
      </c>
      <c r="P135" s="30">
        <v>39753</v>
      </c>
      <c r="Q135" s="31">
        <v>8.5</v>
      </c>
      <c r="R135" s="31">
        <v>6.6</v>
      </c>
    </row>
    <row r="136" spans="12:18" s="31" customFormat="1" ht="13.5">
      <c r="L136" s="35">
        <v>43970</v>
      </c>
      <c r="M136" s="38">
        <v>-23.439205701872709</v>
      </c>
      <c r="P136" s="30">
        <v>39783</v>
      </c>
      <c r="Q136" s="31">
        <v>9.1</v>
      </c>
      <c r="R136" s="31">
        <v>7.1</v>
      </c>
    </row>
    <row r="137" spans="12:18" s="31" customFormat="1" ht="13.5">
      <c r="L137" s="35">
        <v>43971</v>
      </c>
      <c r="M137" s="38">
        <v>-22.209503907294334</v>
      </c>
      <c r="P137" s="30">
        <v>39814</v>
      </c>
      <c r="Q137" s="31">
        <v>10.1</v>
      </c>
      <c r="R137" s="31">
        <v>8.1</v>
      </c>
    </row>
    <row r="138" spans="12:18" s="31" customFormat="1" ht="13.5">
      <c r="L138" s="35">
        <v>43972</v>
      </c>
      <c r="M138" s="38">
        <v>-21.015741267320436</v>
      </c>
      <c r="P138" s="30">
        <v>39845</v>
      </c>
      <c r="Q138" s="31">
        <v>10.9</v>
      </c>
      <c r="R138" s="31">
        <v>8.9</v>
      </c>
    </row>
    <row r="139" spans="12:18" s="31" customFormat="1" ht="13.5">
      <c r="L139" s="35">
        <v>43973</v>
      </c>
      <c r="M139" s="38">
        <v>-19.323451457242683</v>
      </c>
      <c r="P139" s="30">
        <v>39873</v>
      </c>
      <c r="Q139" s="31">
        <v>11.6</v>
      </c>
      <c r="R139" s="31">
        <v>9.4</v>
      </c>
    </row>
    <row r="140" spans="12:18" s="31" customFormat="1" ht="13.5">
      <c r="L140" s="35">
        <v>43974</v>
      </c>
      <c r="M140" s="38">
        <v>-17.515041443228753</v>
      </c>
      <c r="P140" s="30">
        <v>39904</v>
      </c>
      <c r="Q140" s="31">
        <v>12.2</v>
      </c>
      <c r="R140" s="31">
        <v>9.9</v>
      </c>
    </row>
    <row r="141" spans="12:18" s="31" customFormat="1" ht="13.5">
      <c r="L141" s="35">
        <v>43975</v>
      </c>
      <c r="M141" s="38">
        <v>-17.024073786400066</v>
      </c>
      <c r="P141" s="30">
        <v>39934</v>
      </c>
      <c r="Q141" s="31">
        <v>12.7</v>
      </c>
      <c r="R141" s="31">
        <v>10.199999999999999</v>
      </c>
    </row>
    <row r="142" spans="12:18" s="31" customFormat="1" ht="13.5">
      <c r="L142" s="35">
        <v>43976</v>
      </c>
      <c r="M142" s="38">
        <v>-16.518735378949913</v>
      </c>
      <c r="P142" s="30">
        <v>39965</v>
      </c>
      <c r="Q142" s="31">
        <v>12.9</v>
      </c>
      <c r="R142" s="31">
        <v>10.4</v>
      </c>
    </row>
    <row r="143" spans="12:18" s="31" customFormat="1" ht="13.5">
      <c r="L143" s="35">
        <v>43977</v>
      </c>
      <c r="M143" s="38">
        <v>-15.861856422647818</v>
      </c>
      <c r="P143" s="30">
        <v>39995</v>
      </c>
      <c r="Q143" s="31">
        <v>13</v>
      </c>
      <c r="R143" s="31">
        <v>10.6</v>
      </c>
    </row>
    <row r="144" spans="12:18" s="31" customFormat="1" ht="13.5">
      <c r="L144" s="35">
        <v>43978</v>
      </c>
      <c r="M144" s="38">
        <v>-15.254688446020324</v>
      </c>
      <c r="P144" s="30">
        <v>40026</v>
      </c>
      <c r="Q144" s="31">
        <v>13.2</v>
      </c>
      <c r="R144" s="31">
        <v>10.9</v>
      </c>
    </row>
    <row r="145" spans="12:18" s="31" customFormat="1" ht="13.5">
      <c r="L145" s="35">
        <v>43979</v>
      </c>
      <c r="M145" s="38">
        <v>-13.534579282819564</v>
      </c>
      <c r="P145" s="30">
        <v>40057</v>
      </c>
      <c r="Q145" s="31">
        <v>13.7</v>
      </c>
      <c r="R145" s="31">
        <v>11.2</v>
      </c>
    </row>
    <row r="146" spans="12:18" s="31" customFormat="1" ht="13.5">
      <c r="L146" s="35">
        <v>43980</v>
      </c>
      <c r="M146" s="38">
        <v>-11.337879976655557</v>
      </c>
      <c r="P146" s="30">
        <v>40087</v>
      </c>
      <c r="Q146" s="31">
        <v>13.7</v>
      </c>
      <c r="R146" s="31">
        <v>11.2</v>
      </c>
    </row>
    <row r="147" spans="12:18" s="31" customFormat="1" ht="13.5">
      <c r="L147" s="35">
        <v>43981</v>
      </c>
      <c r="M147" s="38">
        <v>-10.816877956449275</v>
      </c>
      <c r="P147" s="30">
        <v>40118</v>
      </c>
      <c r="Q147" s="31">
        <v>13.8</v>
      </c>
      <c r="R147" s="31">
        <v>11.3</v>
      </c>
    </row>
    <row r="148" spans="12:18" s="31" customFormat="1" ht="13.5">
      <c r="L148" s="35">
        <v>43982</v>
      </c>
      <c r="M148" s="38">
        <v>-10.305826616961895</v>
      </c>
      <c r="P148" s="30">
        <v>40148</v>
      </c>
      <c r="Q148" s="31">
        <v>13.9</v>
      </c>
      <c r="R148" s="31">
        <v>11.2</v>
      </c>
    </row>
    <row r="149" spans="12:18" s="31" customFormat="1" ht="13.5">
      <c r="L149" s="35">
        <v>43983</v>
      </c>
      <c r="M149" s="38">
        <v>-12.606853795983071</v>
      </c>
      <c r="P149" s="30">
        <v>40179</v>
      </c>
      <c r="Q149" s="31">
        <v>13.8</v>
      </c>
      <c r="R149" s="31">
        <v>11.3</v>
      </c>
    </row>
    <row r="150" spans="12:18" s="31" customFormat="1" ht="13.5">
      <c r="L150" s="35">
        <v>43984</v>
      </c>
      <c r="M150" s="38">
        <v>-10.961025116816202</v>
      </c>
      <c r="P150" s="30">
        <v>40210</v>
      </c>
      <c r="Q150" s="31">
        <v>13.7</v>
      </c>
      <c r="R150" s="31">
        <v>11.3</v>
      </c>
    </row>
    <row r="151" spans="12:18" s="31" customFormat="1" ht="13.5">
      <c r="L151" s="35">
        <v>43985</v>
      </c>
      <c r="M151" s="38">
        <v>-9.396888450769282</v>
      </c>
      <c r="P151" s="30">
        <v>40238</v>
      </c>
      <c r="Q151" s="31">
        <v>13.9</v>
      </c>
      <c r="R151" s="31">
        <v>11.5</v>
      </c>
    </row>
    <row r="152" spans="12:18" s="31" customFormat="1" ht="13.5">
      <c r="L152" s="35">
        <v>43986</v>
      </c>
      <c r="M152" s="38">
        <v>-8.8755172440665149</v>
      </c>
      <c r="P152" s="30">
        <v>40269</v>
      </c>
      <c r="Q152" s="31">
        <v>14.2</v>
      </c>
      <c r="R152" s="31">
        <v>11.9</v>
      </c>
    </row>
    <row r="153" spans="12:18" s="31" customFormat="1" ht="13.5">
      <c r="L153" s="35">
        <v>43987</v>
      </c>
      <c r="M153" s="38">
        <v>-9.3513564830689546</v>
      </c>
      <c r="P153" s="30">
        <v>40299</v>
      </c>
      <c r="Q153" s="31">
        <v>14.5</v>
      </c>
      <c r="R153" s="31">
        <v>12.3</v>
      </c>
    </row>
    <row r="154" spans="12:18" s="31" customFormat="1" ht="13.5">
      <c r="L154" s="35">
        <v>43988</v>
      </c>
      <c r="M154" s="38">
        <v>-8.9651379807004474</v>
      </c>
      <c r="P154" s="30">
        <v>40330</v>
      </c>
      <c r="Q154" s="31">
        <v>14.4</v>
      </c>
      <c r="R154" s="31">
        <v>12.2</v>
      </c>
    </row>
    <row r="155" spans="12:18" s="31" customFormat="1" ht="13.5">
      <c r="L155" s="35">
        <v>43989</v>
      </c>
      <c r="M155" s="38">
        <v>-8.4067371184701045</v>
      </c>
      <c r="P155" s="30">
        <v>40360</v>
      </c>
      <c r="Q155" s="31">
        <v>14.3</v>
      </c>
      <c r="R155" s="31">
        <v>12.1</v>
      </c>
    </row>
    <row r="156" spans="12:18" s="31" customFormat="1" ht="13.5">
      <c r="L156" s="35">
        <v>43990</v>
      </c>
      <c r="M156" s="38">
        <v>-4.7687335505730744</v>
      </c>
      <c r="N156" s="31">
        <v>100</v>
      </c>
      <c r="P156" s="30">
        <v>40391</v>
      </c>
      <c r="Q156" s="31">
        <v>14.5</v>
      </c>
      <c r="R156" s="31">
        <v>12.3</v>
      </c>
    </row>
    <row r="157" spans="12:18" s="31" customFormat="1" ht="13.5">
      <c r="L157" s="35">
        <v>43991</v>
      </c>
      <c r="M157" s="38">
        <v>-5.2683721449641041</v>
      </c>
      <c r="P157" s="30">
        <v>40422</v>
      </c>
      <c r="Q157" s="31">
        <v>14.9</v>
      </c>
      <c r="R157" s="31">
        <v>12.6</v>
      </c>
    </row>
    <row r="158" spans="12:18" s="31" customFormat="1" ht="13.5">
      <c r="L158" s="35">
        <v>43992</v>
      </c>
      <c r="M158" s="38">
        <v>-5.745616488725787</v>
      </c>
      <c r="P158" s="30">
        <v>40452</v>
      </c>
      <c r="Q158" s="31">
        <v>15.4</v>
      </c>
      <c r="R158" s="31">
        <v>13.1</v>
      </c>
    </row>
    <row r="159" spans="12:18" s="31" customFormat="1" ht="13.5">
      <c r="L159" s="35">
        <v>43993</v>
      </c>
      <c r="M159" s="38">
        <v>-5.9824032761144394</v>
      </c>
      <c r="P159" s="30">
        <v>40483</v>
      </c>
      <c r="Q159" s="31">
        <v>15.7</v>
      </c>
      <c r="R159" s="31">
        <v>13.2</v>
      </c>
    </row>
    <row r="160" spans="12:18" s="31" customFormat="1" ht="13.5">
      <c r="L160" s="35">
        <v>43994</v>
      </c>
      <c r="M160" s="38">
        <v>-6.0425078112668587</v>
      </c>
      <c r="P160" s="30">
        <v>40513</v>
      </c>
      <c r="Q160" s="31">
        <v>15.7</v>
      </c>
      <c r="R160" s="31">
        <v>13.2</v>
      </c>
    </row>
    <row r="161" spans="12:18" s="31" customFormat="1" ht="13.5">
      <c r="L161" s="35">
        <v>43995</v>
      </c>
      <c r="M161" s="38">
        <v>-5.3618260470514088</v>
      </c>
      <c r="P161" s="30">
        <v>40544</v>
      </c>
      <c r="Q161" s="31">
        <v>15.4</v>
      </c>
      <c r="R161" s="31">
        <v>13</v>
      </c>
    </row>
    <row r="162" spans="12:18" s="31" customFormat="1" ht="13.5">
      <c r="L162" s="35">
        <v>43996</v>
      </c>
      <c r="M162" s="38">
        <v>-4.9566968157311209</v>
      </c>
      <c r="P162" s="30">
        <v>40575</v>
      </c>
      <c r="Q162" s="31">
        <v>15.1</v>
      </c>
      <c r="R162" s="31">
        <v>12.8</v>
      </c>
    </row>
    <row r="163" spans="12:18" s="31" customFormat="1" ht="13.5">
      <c r="L163" s="35">
        <v>43997</v>
      </c>
      <c r="M163" s="38">
        <v>-4.8691122540494973</v>
      </c>
      <c r="P163" s="30">
        <v>40603</v>
      </c>
      <c r="Q163" s="31">
        <v>15</v>
      </c>
      <c r="R163" s="31">
        <v>12.7</v>
      </c>
    </row>
    <row r="164" spans="12:18" s="31" customFormat="1" ht="13.5">
      <c r="L164" s="35">
        <v>43998</v>
      </c>
      <c r="M164" s="38">
        <v>-4.5803630348816</v>
      </c>
      <c r="P164" s="30">
        <v>40634</v>
      </c>
      <c r="Q164" s="31">
        <v>15</v>
      </c>
      <c r="R164" s="31">
        <v>12.8</v>
      </c>
    </row>
    <row r="165" spans="12:18" s="31" customFormat="1" ht="13.5">
      <c r="L165" s="35">
        <v>43999</v>
      </c>
      <c r="M165" s="38">
        <v>-4.0302154208621204</v>
      </c>
      <c r="P165" s="30">
        <v>40664</v>
      </c>
      <c r="Q165" s="31">
        <v>15</v>
      </c>
      <c r="R165" s="31">
        <v>13</v>
      </c>
    </row>
    <row r="166" spans="12:18" s="31" customFormat="1" ht="13.5">
      <c r="L166" s="35">
        <v>44000</v>
      </c>
      <c r="M166" s="38">
        <v>-3.72263626307533</v>
      </c>
      <c r="P166" s="30">
        <v>40695</v>
      </c>
      <c r="Q166" s="31">
        <v>15.2</v>
      </c>
      <c r="R166" s="31">
        <v>13.2</v>
      </c>
    </row>
    <row r="167" spans="12:18" s="31" customFormat="1" ht="13.5">
      <c r="L167" s="35">
        <v>44001</v>
      </c>
      <c r="M167" s="38">
        <v>-3.0136966023018346</v>
      </c>
      <c r="P167" s="30">
        <v>40725</v>
      </c>
      <c r="Q167" s="31">
        <v>15.5</v>
      </c>
      <c r="R167" s="31">
        <v>13.5</v>
      </c>
    </row>
    <row r="168" spans="12:18" s="31" customFormat="1" ht="13.5">
      <c r="L168" s="35">
        <v>44002</v>
      </c>
      <c r="M168" s="38">
        <v>-2.2608056959097809</v>
      </c>
      <c r="P168" s="30">
        <v>40756</v>
      </c>
      <c r="Q168" s="31">
        <v>15.7</v>
      </c>
      <c r="R168" s="31">
        <v>13.4</v>
      </c>
    </row>
    <row r="169" spans="12:18" s="31" customFormat="1" ht="13.5">
      <c r="L169" s="35">
        <v>44003</v>
      </c>
      <c r="M169" s="38">
        <v>-2.1907283752630775</v>
      </c>
      <c r="P169" s="30">
        <v>40787</v>
      </c>
      <c r="Q169" s="31">
        <v>15.7</v>
      </c>
      <c r="R169" s="31">
        <v>13.5</v>
      </c>
    </row>
    <row r="170" spans="12:18" s="31" customFormat="1" ht="13.5">
      <c r="L170" s="35">
        <v>44004</v>
      </c>
      <c r="M170" s="38">
        <v>-2.3016025235386621</v>
      </c>
      <c r="P170" s="30">
        <v>40817</v>
      </c>
      <c r="Q170" s="31">
        <v>15.8</v>
      </c>
      <c r="R170" s="31">
        <v>13.3</v>
      </c>
    </row>
    <row r="171" spans="12:18" s="31" customFormat="1" ht="13.5">
      <c r="L171" s="35">
        <v>44005</v>
      </c>
      <c r="M171" s="38">
        <v>-1.7286807675390889</v>
      </c>
      <c r="P171" s="30">
        <v>40848</v>
      </c>
      <c r="Q171" s="31">
        <v>15.9</v>
      </c>
      <c r="R171" s="31">
        <v>13.5</v>
      </c>
    </row>
    <row r="172" spans="12:18" s="31" customFormat="1" ht="13.5">
      <c r="L172" s="35">
        <v>44006</v>
      </c>
      <c r="M172" s="38">
        <v>-2.012834091313934</v>
      </c>
      <c r="P172" s="30">
        <v>40878</v>
      </c>
      <c r="Q172" s="31">
        <v>15.9</v>
      </c>
      <c r="R172" s="31">
        <v>13.8</v>
      </c>
    </row>
    <row r="173" spans="12:18" s="31" customFormat="1" ht="13.5">
      <c r="L173" s="35">
        <v>44007</v>
      </c>
      <c r="M173" s="38">
        <v>-1.5821264645490913</v>
      </c>
      <c r="P173" s="30">
        <v>40909</v>
      </c>
      <c r="Q173" s="31">
        <v>16</v>
      </c>
      <c r="R173" s="31">
        <v>13.4</v>
      </c>
    </row>
    <row r="174" spans="12:18" s="31" customFormat="1" ht="13.5">
      <c r="L174" s="35">
        <v>44008</v>
      </c>
      <c r="M174" s="38">
        <v>-0.44163914573402963</v>
      </c>
      <c r="P174" s="30">
        <v>40940</v>
      </c>
      <c r="Q174" s="31">
        <v>16</v>
      </c>
      <c r="R174" s="31">
        <v>13.7</v>
      </c>
    </row>
    <row r="175" spans="12:18" s="31" customFormat="1" ht="13.5">
      <c r="L175" s="35">
        <v>44009</v>
      </c>
      <c r="M175" s="38">
        <v>0.15231075234980551</v>
      </c>
      <c r="P175" s="30">
        <v>40969</v>
      </c>
      <c r="Q175" s="31">
        <v>15.9</v>
      </c>
      <c r="R175" s="31">
        <v>13.7</v>
      </c>
    </row>
    <row r="176" spans="12:18" s="31" customFormat="1" ht="13.5">
      <c r="L176" s="35">
        <v>44010</v>
      </c>
      <c r="M176" s="38">
        <v>1.1023660983038752</v>
      </c>
      <c r="P176" s="30">
        <v>41000</v>
      </c>
      <c r="Q176" s="31">
        <v>15.6</v>
      </c>
      <c r="R176" s="31">
        <v>13.3</v>
      </c>
    </row>
    <row r="177" spans="12:18" s="31" customFormat="1" ht="13.5">
      <c r="L177" s="35">
        <v>44011</v>
      </c>
      <c r="M177" s="38">
        <v>2.8936236187754503</v>
      </c>
      <c r="N177" s="31">
        <v>100</v>
      </c>
      <c r="P177" s="30">
        <v>41030</v>
      </c>
      <c r="Q177" s="31">
        <v>15.5</v>
      </c>
      <c r="R177" s="31">
        <v>13.1</v>
      </c>
    </row>
    <row r="178" spans="12:18" s="31" customFormat="1" ht="13.5">
      <c r="L178" s="35">
        <v>44012</v>
      </c>
      <c r="M178" s="38">
        <v>4.3316251012603288</v>
      </c>
      <c r="P178" s="30">
        <v>41061</v>
      </c>
      <c r="Q178" s="31">
        <v>15.5</v>
      </c>
      <c r="R178" s="31">
        <v>13.1</v>
      </c>
    </row>
    <row r="179" spans="12:18" s="31" customFormat="1" ht="13.5">
      <c r="L179" s="35">
        <v>44013</v>
      </c>
      <c r="M179" s="38">
        <v>4.8539979482379323</v>
      </c>
      <c r="P179" s="30">
        <v>41091</v>
      </c>
      <c r="Q179" s="31">
        <v>15.6</v>
      </c>
      <c r="R179" s="31">
        <v>13.2</v>
      </c>
    </row>
    <row r="180" spans="12:18" s="31" customFormat="1" ht="13.5">
      <c r="L180" s="35">
        <v>44014</v>
      </c>
      <c r="M180" s="38">
        <v>3.8682788738278617</v>
      </c>
      <c r="P180" s="30">
        <v>41122</v>
      </c>
      <c r="Q180" s="31">
        <v>15.5</v>
      </c>
      <c r="R180" s="31">
        <v>13.3</v>
      </c>
    </row>
    <row r="181" spans="12:18" s="31" customFormat="1" ht="13.5">
      <c r="L181" s="35">
        <v>44015</v>
      </c>
      <c r="M181" s="38">
        <v>2.4214607576078038</v>
      </c>
      <c r="P181" s="30">
        <v>41153</v>
      </c>
      <c r="Q181" s="31">
        <v>15.4</v>
      </c>
      <c r="R181" s="31">
        <v>13.2</v>
      </c>
    </row>
    <row r="182" spans="12:18" s="31" customFormat="1" ht="13.5">
      <c r="L182" s="35">
        <v>44016</v>
      </c>
      <c r="M182" s="38">
        <v>1.0118891910662455</v>
      </c>
      <c r="P182" s="30">
        <v>41183</v>
      </c>
      <c r="Q182" s="31">
        <v>15.2</v>
      </c>
      <c r="R182" s="31">
        <v>13.1</v>
      </c>
    </row>
    <row r="183" spans="12:18" s="31" customFormat="1" ht="13.5">
      <c r="L183" s="35">
        <v>44017</v>
      </c>
      <c r="M183" s="38">
        <v>-0.44308312027779095</v>
      </c>
      <c r="P183" s="30">
        <v>41214</v>
      </c>
      <c r="Q183" s="31">
        <v>15</v>
      </c>
      <c r="R183" s="31">
        <v>13</v>
      </c>
    </row>
    <row r="184" spans="12:18" s="31" customFormat="1" ht="13.5">
      <c r="L184" s="35">
        <v>44018</v>
      </c>
      <c r="M184" s="38">
        <v>-2.5386495141654422</v>
      </c>
      <c r="P184" s="30">
        <v>41244</v>
      </c>
      <c r="Q184" s="31">
        <v>14.8</v>
      </c>
      <c r="R184" s="31">
        <v>12.8</v>
      </c>
    </row>
    <row r="185" spans="12:18" s="31" customFormat="1" ht="13.5">
      <c r="L185" s="35">
        <v>44019</v>
      </c>
      <c r="M185" s="38">
        <v>-4.7107967417896646</v>
      </c>
      <c r="P185" s="30">
        <v>41275</v>
      </c>
      <c r="Q185" s="31">
        <v>14.6</v>
      </c>
      <c r="R185" s="31">
        <v>12.7</v>
      </c>
    </row>
    <row r="186" spans="12:18" s="31" customFormat="1" ht="13.5">
      <c r="L186" s="35">
        <v>44020</v>
      </c>
      <c r="M186" s="38">
        <v>-5.8853151622137148</v>
      </c>
      <c r="P186" s="30">
        <v>41306</v>
      </c>
      <c r="Q186" s="31">
        <v>14.5</v>
      </c>
      <c r="R186" s="31">
        <v>12.6</v>
      </c>
    </row>
    <row r="187" spans="12:18" s="31" customFormat="1" ht="13.5">
      <c r="L187" s="35">
        <v>44021</v>
      </c>
      <c r="M187" s="38">
        <v>-6.1497062009129024</v>
      </c>
      <c r="P187" s="30">
        <v>41334</v>
      </c>
      <c r="Q187" s="31">
        <v>14.5</v>
      </c>
      <c r="R187" s="31">
        <v>12.5</v>
      </c>
    </row>
    <row r="188" spans="12:18" s="31" customFormat="1" ht="13.5">
      <c r="L188" s="35">
        <v>44022</v>
      </c>
      <c r="M188" s="38">
        <v>-6.9179486558167724</v>
      </c>
      <c r="P188" s="30">
        <v>41365</v>
      </c>
      <c r="Q188" s="31">
        <v>14.5</v>
      </c>
      <c r="R188" s="31">
        <v>12.5</v>
      </c>
    </row>
    <row r="189" spans="12:18" s="31" customFormat="1" ht="13.5">
      <c r="L189" s="35">
        <v>44023</v>
      </c>
      <c r="M189" s="38">
        <v>-7.1705114595722534</v>
      </c>
      <c r="P189" s="30">
        <v>41395</v>
      </c>
      <c r="Q189" s="31">
        <v>14.4</v>
      </c>
      <c r="R189" s="31">
        <v>12.5</v>
      </c>
    </row>
    <row r="190" spans="12:18" s="31" customFormat="1" ht="13.5">
      <c r="L190" s="35">
        <v>44024</v>
      </c>
      <c r="M190" s="38">
        <v>-7.2449832371009677</v>
      </c>
      <c r="P190" s="30">
        <v>41426</v>
      </c>
      <c r="Q190" s="31">
        <v>14.1</v>
      </c>
      <c r="R190" s="31">
        <v>12.2</v>
      </c>
    </row>
    <row r="191" spans="12:18" s="31" customFormat="1" ht="13.5">
      <c r="L191" s="35">
        <v>44025</v>
      </c>
      <c r="M191" s="38">
        <v>-7.3143788986016034</v>
      </c>
      <c r="P191" s="30">
        <v>41456</v>
      </c>
      <c r="Q191" s="31">
        <v>13.7</v>
      </c>
      <c r="R191" s="31">
        <v>11.8</v>
      </c>
    </row>
    <row r="192" spans="12:18" s="31" customFormat="1" ht="13.5">
      <c r="L192" s="35">
        <v>44026</v>
      </c>
      <c r="M192" s="38">
        <v>-8.0284252235601485</v>
      </c>
      <c r="P192" s="30">
        <v>41487</v>
      </c>
      <c r="Q192" s="31">
        <v>13.3</v>
      </c>
      <c r="R192" s="31">
        <v>11.5</v>
      </c>
    </row>
    <row r="193" spans="12:18" s="31" customFormat="1" ht="13.5">
      <c r="L193" s="35">
        <v>44027</v>
      </c>
      <c r="M193" s="38">
        <v>-7.9812914789118423</v>
      </c>
      <c r="P193" s="30">
        <v>41518</v>
      </c>
      <c r="Q193" s="31">
        <v>13.1</v>
      </c>
      <c r="R193" s="31">
        <v>11.3</v>
      </c>
    </row>
    <row r="194" spans="12:18" s="31" customFormat="1" ht="13.5">
      <c r="L194" s="35">
        <v>44028</v>
      </c>
      <c r="M194" s="38">
        <v>-8.2421535292176742</v>
      </c>
      <c r="P194" s="30">
        <v>41548</v>
      </c>
      <c r="Q194" s="31">
        <v>12.9</v>
      </c>
      <c r="R194" s="31">
        <v>11.2</v>
      </c>
    </row>
    <row r="195" spans="12:18" s="31" customFormat="1" ht="13.5">
      <c r="L195" s="35">
        <v>44029</v>
      </c>
      <c r="M195" s="38">
        <v>-7.9510510070676617</v>
      </c>
      <c r="P195" s="30">
        <v>41579</v>
      </c>
      <c r="Q195" s="31">
        <v>12.8</v>
      </c>
      <c r="R195" s="31">
        <v>11.1</v>
      </c>
    </row>
    <row r="196" spans="12:18" s="31" customFormat="1" ht="13.5">
      <c r="L196" s="35">
        <v>44030</v>
      </c>
      <c r="M196" s="38">
        <v>-7.8462375340639881</v>
      </c>
      <c r="P196" s="30">
        <v>41609</v>
      </c>
      <c r="Q196" s="31">
        <v>12.8</v>
      </c>
      <c r="R196" s="31">
        <v>11</v>
      </c>
    </row>
    <row r="197" spans="12:18" s="31" customFormat="1" ht="13.5">
      <c r="L197" s="35">
        <v>44031</v>
      </c>
      <c r="M197" s="38">
        <v>-7.9832710642180871</v>
      </c>
      <c r="P197" s="30">
        <v>41640</v>
      </c>
      <c r="Q197" s="31">
        <v>12.9</v>
      </c>
      <c r="R197" s="31">
        <v>11.1</v>
      </c>
    </row>
    <row r="198" spans="12:18" s="31" customFormat="1" ht="13.5">
      <c r="L198" s="35">
        <v>44032</v>
      </c>
      <c r="M198" s="38">
        <v>-8.147204910224545</v>
      </c>
      <c r="P198" s="30">
        <v>41671</v>
      </c>
      <c r="Q198" s="31">
        <v>12.9</v>
      </c>
      <c r="R198" s="31">
        <v>11</v>
      </c>
    </row>
    <row r="199" spans="12:18" s="31" customFormat="1" ht="13.5">
      <c r="L199" s="35">
        <v>44033</v>
      </c>
      <c r="M199" s="38">
        <v>-8.2863796622590513</v>
      </c>
      <c r="P199" s="30">
        <v>41699</v>
      </c>
      <c r="Q199" s="31">
        <v>12.7</v>
      </c>
      <c r="R199" s="31">
        <v>10.9</v>
      </c>
    </row>
    <row r="200" spans="12:18" s="31" customFormat="1" ht="13.5">
      <c r="L200" s="35">
        <v>44034</v>
      </c>
      <c r="M200" s="38">
        <v>-8.5402711863082175</v>
      </c>
      <c r="P200" s="30">
        <v>41730</v>
      </c>
      <c r="Q200" s="31">
        <v>12.4</v>
      </c>
      <c r="R200" s="31">
        <v>10.7</v>
      </c>
    </row>
    <row r="201" spans="12:18" s="31" customFormat="1" ht="13.5">
      <c r="L201" s="35">
        <v>44035</v>
      </c>
      <c r="M201" s="38">
        <v>-7.9879828580589987</v>
      </c>
      <c r="P201" s="30">
        <v>41760</v>
      </c>
      <c r="Q201" s="31">
        <v>12.2</v>
      </c>
      <c r="R201" s="31">
        <v>10.5</v>
      </c>
    </row>
    <row r="202" spans="12:18" s="31" customFormat="1" ht="13.5">
      <c r="L202" s="35">
        <v>44036</v>
      </c>
      <c r="M202" s="38">
        <v>-7.184015968988021</v>
      </c>
      <c r="P202" s="30">
        <v>41791</v>
      </c>
      <c r="Q202" s="31">
        <v>12</v>
      </c>
      <c r="R202" s="31">
        <v>10.4</v>
      </c>
    </row>
    <row r="203" spans="12:18" s="31" customFormat="1" ht="13.5">
      <c r="L203" s="35">
        <v>44037</v>
      </c>
      <c r="M203" s="38">
        <v>-6.5802699523378863</v>
      </c>
      <c r="P203" s="30">
        <v>41821</v>
      </c>
      <c r="Q203" s="31">
        <v>11.8</v>
      </c>
      <c r="R203" s="31">
        <v>10.3</v>
      </c>
    </row>
    <row r="204" spans="12:18" s="31" customFormat="1" ht="13.5">
      <c r="L204" s="35">
        <v>44038</v>
      </c>
      <c r="M204" s="38">
        <v>-5.9155331544191228</v>
      </c>
      <c r="P204" s="30">
        <v>41852</v>
      </c>
      <c r="Q204" s="31">
        <v>11.7</v>
      </c>
      <c r="R204" s="31">
        <v>10.199999999999999</v>
      </c>
    </row>
    <row r="205" spans="12:18" s="31" customFormat="1" ht="13.5">
      <c r="L205" s="35">
        <v>44039</v>
      </c>
      <c r="M205" s="38">
        <v>-4.9235963558315774</v>
      </c>
      <c r="P205" s="30">
        <v>41883</v>
      </c>
      <c r="Q205" s="31">
        <v>11.5</v>
      </c>
      <c r="R205" s="31">
        <v>10.1</v>
      </c>
    </row>
    <row r="206" spans="12:18" s="31" customFormat="1" ht="13.5">
      <c r="L206" s="35">
        <v>44040</v>
      </c>
      <c r="M206" s="38">
        <v>-3.9590503507337189</v>
      </c>
      <c r="P206" s="30">
        <v>41913</v>
      </c>
      <c r="Q206" s="31">
        <v>11.1</v>
      </c>
      <c r="R206" s="31">
        <v>9.6999999999999993</v>
      </c>
    </row>
    <row r="207" spans="12:18" s="31" customFormat="1" ht="13.5">
      <c r="L207" s="35">
        <v>44041</v>
      </c>
      <c r="M207" s="38">
        <v>-2.9343897467102522</v>
      </c>
      <c r="P207" s="30">
        <v>41944</v>
      </c>
      <c r="Q207" s="31">
        <v>10.8</v>
      </c>
      <c r="R207" s="31">
        <v>9.5</v>
      </c>
    </row>
    <row r="208" spans="12:18" s="31" customFormat="1" ht="13.5">
      <c r="L208" s="35">
        <v>44042</v>
      </c>
      <c r="M208" s="38">
        <v>-1.7173760250949641</v>
      </c>
      <c r="P208" s="30">
        <v>41974</v>
      </c>
      <c r="Q208" s="31">
        <v>10.7</v>
      </c>
      <c r="R208" s="31">
        <v>9.3000000000000007</v>
      </c>
    </row>
    <row r="209" spans="12:18" s="31" customFormat="1" ht="13.5">
      <c r="L209" s="35">
        <v>44043</v>
      </c>
      <c r="M209" s="38">
        <v>-0.34827772059927042</v>
      </c>
      <c r="P209" s="30">
        <v>42005</v>
      </c>
      <c r="Q209" s="31">
        <v>10.8</v>
      </c>
      <c r="R209" s="31">
        <v>9.1</v>
      </c>
    </row>
    <row r="210" spans="12:18" s="31" customFormat="1" ht="13.5">
      <c r="L210" s="35">
        <v>44044</v>
      </c>
      <c r="M210" s="38">
        <v>1.0978375788383516</v>
      </c>
      <c r="P210" s="30">
        <v>42036</v>
      </c>
      <c r="Q210" s="31">
        <v>10.7</v>
      </c>
      <c r="R210" s="31">
        <v>9</v>
      </c>
    </row>
    <row r="211" spans="12:18" s="31" customFormat="1" ht="13.5">
      <c r="L211" s="35">
        <v>44045</v>
      </c>
      <c r="M211" s="38">
        <v>1.9853791303752217</v>
      </c>
      <c r="P211" s="30">
        <v>42064</v>
      </c>
      <c r="Q211" s="31">
        <v>10.5</v>
      </c>
      <c r="R211" s="31">
        <v>9</v>
      </c>
    </row>
    <row r="212" spans="12:18" s="31" customFormat="1" ht="13.5">
      <c r="L212" s="35">
        <v>44046</v>
      </c>
      <c r="M212" s="38">
        <v>-0.68333057914713891</v>
      </c>
      <c r="P212" s="30">
        <v>42095</v>
      </c>
      <c r="Q212" s="31">
        <v>10.4</v>
      </c>
      <c r="R212" s="31">
        <v>8.9</v>
      </c>
    </row>
    <row r="213" spans="12:18" s="31" customFormat="1" ht="13.5">
      <c r="L213" s="35">
        <v>44047</v>
      </c>
      <c r="M213" s="38">
        <v>0.78118467283125881</v>
      </c>
      <c r="P213" s="30">
        <v>42125</v>
      </c>
      <c r="Q213" s="31">
        <v>10.1</v>
      </c>
      <c r="R213" s="31">
        <v>8.8000000000000007</v>
      </c>
    </row>
    <row r="214" spans="12:18" s="31" customFormat="1" ht="13.5">
      <c r="L214" s="35">
        <v>44048</v>
      </c>
      <c r="M214" s="38">
        <v>1.5091871234534437</v>
      </c>
      <c r="P214" s="30">
        <v>42156</v>
      </c>
      <c r="Q214" s="31">
        <v>9.9</v>
      </c>
      <c r="R214" s="31">
        <v>8.6999999999999993</v>
      </c>
    </row>
    <row r="215" spans="12:18" s="31" customFormat="1" ht="13.5">
      <c r="L215" s="35">
        <v>44049</v>
      </c>
      <c r="M215" s="38">
        <v>1.5084087322865258</v>
      </c>
      <c r="P215" s="30">
        <v>42186</v>
      </c>
      <c r="Q215" s="31">
        <v>9.6</v>
      </c>
      <c r="R215" s="31">
        <v>8.4</v>
      </c>
    </row>
    <row r="216" spans="12:18" s="31" customFormat="1" ht="13.5">
      <c r="L216" s="35">
        <v>44050</v>
      </c>
      <c r="M216" s="38">
        <v>0.54282967285040229</v>
      </c>
      <c r="P216" s="30">
        <v>42217</v>
      </c>
      <c r="Q216" s="31">
        <v>9.6</v>
      </c>
      <c r="R216" s="31">
        <v>8.1999999999999993</v>
      </c>
    </row>
    <row r="217" spans="12:18" s="31" customFormat="1" ht="13.5">
      <c r="L217" s="35">
        <v>44051</v>
      </c>
      <c r="M217" s="38">
        <v>-1.0218849144237367</v>
      </c>
      <c r="P217" s="30">
        <v>42248</v>
      </c>
      <c r="Q217" s="31">
        <v>9.5</v>
      </c>
      <c r="R217" s="31">
        <v>8.1999999999999993</v>
      </c>
    </row>
    <row r="218" spans="12:18" s="31" customFormat="1" ht="13.5">
      <c r="L218" s="35">
        <v>44052</v>
      </c>
      <c r="M218" s="38">
        <v>-1.4621321086390964</v>
      </c>
      <c r="P218" s="30">
        <v>42278</v>
      </c>
      <c r="Q218" s="31">
        <v>9.5</v>
      </c>
      <c r="R218" s="31">
        <v>8.1999999999999993</v>
      </c>
    </row>
    <row r="219" spans="12:18" s="31" customFormat="1" ht="13.5">
      <c r="L219" s="35">
        <v>44053</v>
      </c>
      <c r="M219" s="38">
        <v>1.6633690935980354</v>
      </c>
      <c r="P219" s="30">
        <v>42309</v>
      </c>
      <c r="Q219" s="31">
        <v>9.4</v>
      </c>
      <c r="R219" s="31">
        <v>8.1999999999999993</v>
      </c>
    </row>
    <row r="220" spans="12:18" s="31" customFormat="1" ht="13.5">
      <c r="L220" s="35">
        <v>44054</v>
      </c>
      <c r="M220" s="38">
        <v>6.3480720409785363E-2</v>
      </c>
      <c r="P220" s="30">
        <v>42339</v>
      </c>
      <c r="Q220" s="31">
        <v>9.3000000000000007</v>
      </c>
      <c r="R220" s="31">
        <v>7.8</v>
      </c>
    </row>
    <row r="221" spans="12:18" s="31" customFormat="1" ht="13.5">
      <c r="L221" s="35">
        <v>44055</v>
      </c>
      <c r="M221" s="38">
        <v>-0.78834738865279519</v>
      </c>
      <c r="P221" s="30">
        <v>42370</v>
      </c>
      <c r="Q221" s="31">
        <v>9</v>
      </c>
      <c r="R221" s="31">
        <v>7.9</v>
      </c>
    </row>
    <row r="222" spans="12:18" s="31" customFormat="1" ht="13.5">
      <c r="L222" s="35">
        <v>44056</v>
      </c>
      <c r="M222" s="38">
        <v>-1.3439385378653697</v>
      </c>
      <c r="P222" s="30">
        <v>42401</v>
      </c>
      <c r="Q222" s="31">
        <v>8.9</v>
      </c>
      <c r="R222" s="31">
        <v>7.7</v>
      </c>
    </row>
    <row r="223" spans="12:18" s="31" customFormat="1" ht="13.5">
      <c r="L223" s="35">
        <v>44057</v>
      </c>
      <c r="M223" s="38">
        <v>-1.2181442669068758</v>
      </c>
      <c r="P223" s="30">
        <v>42430</v>
      </c>
      <c r="Q223" s="31">
        <v>8.9</v>
      </c>
      <c r="R223" s="31">
        <v>7.7</v>
      </c>
    </row>
    <row r="224" spans="12:18" s="31" customFormat="1" ht="13.5">
      <c r="L224" s="35">
        <v>44058</v>
      </c>
      <c r="M224" s="38">
        <v>-0.83323410893551397</v>
      </c>
      <c r="P224" s="30">
        <v>42461</v>
      </c>
      <c r="Q224" s="31">
        <v>8.9</v>
      </c>
      <c r="R224" s="31">
        <v>7.8</v>
      </c>
    </row>
    <row r="225" spans="12:18" s="31" customFormat="1" ht="13.5">
      <c r="L225" s="35">
        <v>44059</v>
      </c>
      <c r="M225" s="38">
        <v>-0.54396801571088815</v>
      </c>
      <c r="P225" s="30">
        <v>42491</v>
      </c>
      <c r="Q225" s="31">
        <v>8.9</v>
      </c>
      <c r="R225" s="31">
        <v>7.7</v>
      </c>
    </row>
    <row r="226" spans="12:18" s="31" customFormat="1" ht="13.5">
      <c r="L226" s="35">
        <v>44060</v>
      </c>
      <c r="M226" s="38">
        <v>-0.58106058103356872</v>
      </c>
      <c r="P226" s="30">
        <v>42522</v>
      </c>
      <c r="Q226" s="31">
        <v>8.8000000000000007</v>
      </c>
      <c r="R226" s="31">
        <v>7.6</v>
      </c>
    </row>
    <row r="227" spans="12:18" s="31" customFormat="1" ht="13.5">
      <c r="L227" s="35">
        <v>44061</v>
      </c>
      <c r="M227" s="38">
        <v>-0.58495575690811563</v>
      </c>
      <c r="P227" s="30">
        <v>42552</v>
      </c>
      <c r="Q227" s="31">
        <v>8.5</v>
      </c>
      <c r="R227" s="31">
        <v>7.3</v>
      </c>
    </row>
    <row r="228" spans="12:18" s="31" customFormat="1" ht="13.5">
      <c r="L228" s="35">
        <v>44062</v>
      </c>
      <c r="M228" s="38">
        <v>-1.0493046260733934</v>
      </c>
      <c r="P228" s="30">
        <v>42583</v>
      </c>
      <c r="Q228" s="31">
        <v>8.3000000000000007</v>
      </c>
      <c r="R228" s="31">
        <v>7.1</v>
      </c>
    </row>
    <row r="229" spans="12:18" s="31" customFormat="1" ht="13.5">
      <c r="L229" s="35">
        <v>44063</v>
      </c>
      <c r="M229" s="38">
        <v>-1.6618169788847013</v>
      </c>
      <c r="P229" s="30">
        <v>42614</v>
      </c>
      <c r="Q229" s="31">
        <v>7.9</v>
      </c>
      <c r="R229" s="31">
        <v>6.7</v>
      </c>
    </row>
    <row r="230" spans="12:18" s="31" customFormat="1" ht="13.5">
      <c r="L230" s="35">
        <v>44064</v>
      </c>
      <c r="M230" s="38">
        <v>-2.0686367771659064</v>
      </c>
      <c r="P230" s="30">
        <v>42644</v>
      </c>
      <c r="Q230" s="31">
        <v>7.6</v>
      </c>
      <c r="R230" s="31">
        <v>6.4</v>
      </c>
    </row>
    <row r="231" spans="12:18" s="31" customFormat="1" ht="13.5">
      <c r="L231" s="35">
        <v>44065</v>
      </c>
      <c r="M231" s="38">
        <v>-1.6764837742390171</v>
      </c>
      <c r="P231" s="30">
        <v>42675</v>
      </c>
      <c r="Q231" s="31">
        <v>7.5</v>
      </c>
      <c r="R231" s="31">
        <v>6.2</v>
      </c>
    </row>
    <row r="232" spans="12:18" s="31" customFormat="1" ht="13.5">
      <c r="L232" s="35">
        <v>44066</v>
      </c>
      <c r="M232" s="38">
        <v>-1.6191303851399681</v>
      </c>
      <c r="P232" s="30">
        <v>42705</v>
      </c>
      <c r="Q232" s="31">
        <v>7.4</v>
      </c>
      <c r="R232" s="31">
        <v>6.2</v>
      </c>
    </row>
    <row r="233" spans="12:18" s="31" customFormat="1" ht="13.5">
      <c r="L233" s="35">
        <v>44067</v>
      </c>
      <c r="M233" s="38">
        <v>-1.5697463193466064</v>
      </c>
      <c r="P233" s="30">
        <v>42736</v>
      </c>
      <c r="Q233" s="31">
        <v>7.4</v>
      </c>
      <c r="R233" s="31">
        <v>6.4</v>
      </c>
    </row>
    <row r="234" spans="12:18" s="31" customFormat="1" ht="13.5">
      <c r="L234" s="35">
        <v>44068</v>
      </c>
      <c r="M234" s="38">
        <v>-1.0064553397362346</v>
      </c>
      <c r="P234" s="30">
        <v>42767</v>
      </c>
      <c r="Q234" s="31">
        <v>7.4</v>
      </c>
      <c r="R234" s="31">
        <v>6.4</v>
      </c>
    </row>
    <row r="235" spans="12:18" s="31" customFormat="1" ht="13.5">
      <c r="L235" s="35">
        <v>44069</v>
      </c>
      <c r="M235" s="38">
        <v>0.1317527648536867</v>
      </c>
      <c r="P235" s="30">
        <v>42795</v>
      </c>
      <c r="Q235" s="31">
        <v>7.1</v>
      </c>
      <c r="R235" s="31">
        <v>6.1</v>
      </c>
    </row>
    <row r="236" spans="12:18" s="31" customFormat="1" ht="13.5">
      <c r="L236" s="35">
        <v>44070</v>
      </c>
      <c r="M236" s="38">
        <v>1.6335489623751585</v>
      </c>
      <c r="P236" s="30">
        <v>42826</v>
      </c>
      <c r="Q236" s="31">
        <v>6.8</v>
      </c>
      <c r="R236" s="31">
        <v>5.8</v>
      </c>
    </row>
    <row r="237" spans="12:18" s="31" customFormat="1" ht="13.5">
      <c r="L237" s="35">
        <v>44071</v>
      </c>
      <c r="M237" s="38">
        <v>3.3512110093082157</v>
      </c>
      <c r="P237" s="30">
        <v>42856</v>
      </c>
      <c r="Q237" s="31">
        <v>6.6</v>
      </c>
      <c r="R237" s="31">
        <v>5.5</v>
      </c>
    </row>
    <row r="238" spans="12:18" s="31" customFormat="1" ht="13.5">
      <c r="L238" s="35">
        <v>44072</v>
      </c>
      <c r="M238" s="38">
        <v>4.4766117955924614</v>
      </c>
      <c r="P238" s="30">
        <v>42887</v>
      </c>
      <c r="Q238" s="31">
        <v>6.6</v>
      </c>
      <c r="R238" s="31">
        <v>5.5</v>
      </c>
    </row>
    <row r="239" spans="12:18" s="31" customFormat="1" ht="13.5">
      <c r="L239" s="35">
        <v>44073</v>
      </c>
      <c r="M239" s="38">
        <v>5.1524071931082318</v>
      </c>
      <c r="P239" s="30">
        <v>42917</v>
      </c>
      <c r="Q239" s="31">
        <v>6.7</v>
      </c>
      <c r="R239" s="31">
        <v>5.6</v>
      </c>
    </row>
    <row r="240" spans="12:18" s="31" customFormat="1" ht="13.5">
      <c r="L240" s="35">
        <v>44074</v>
      </c>
      <c r="M240" s="38">
        <v>6.3649100475232245</v>
      </c>
      <c r="P240" s="30">
        <v>42948</v>
      </c>
      <c r="Q240" s="31">
        <v>6.6</v>
      </c>
      <c r="R240" s="31">
        <v>5.6</v>
      </c>
    </row>
    <row r="241" spans="12:18" s="31" customFormat="1" ht="13.5">
      <c r="L241" s="35">
        <v>44075</v>
      </c>
      <c r="M241" s="38" t="s">
        <v>11</v>
      </c>
      <c r="P241" s="30">
        <v>42979</v>
      </c>
      <c r="Q241" s="31">
        <v>6.6</v>
      </c>
      <c r="R241" s="31">
        <v>5.6</v>
      </c>
    </row>
    <row r="242" spans="12:18" s="31" customFormat="1" ht="13.5">
      <c r="L242" s="35">
        <v>44076</v>
      </c>
      <c r="M242" s="38" t="s">
        <v>11</v>
      </c>
      <c r="P242" s="30">
        <v>43009</v>
      </c>
      <c r="Q242" s="31">
        <v>6.5</v>
      </c>
      <c r="R242" s="31">
        <v>5.5</v>
      </c>
    </row>
    <row r="243" spans="12:18" s="31" customFormat="1" ht="13.5">
      <c r="L243" s="35">
        <v>44077</v>
      </c>
      <c r="M243" s="38" t="s">
        <v>11</v>
      </c>
      <c r="P243" s="30">
        <v>43040</v>
      </c>
      <c r="Q243" s="31">
        <v>6.3</v>
      </c>
      <c r="R243" s="31">
        <v>5.4</v>
      </c>
    </row>
    <row r="244" spans="12:18" s="31" customFormat="1" ht="13.5">
      <c r="L244" s="35">
        <v>44078</v>
      </c>
      <c r="M244" s="38" t="s">
        <v>11</v>
      </c>
      <c r="P244" s="30">
        <v>43070</v>
      </c>
      <c r="Q244" s="31">
        <v>6.2</v>
      </c>
      <c r="R244" s="31">
        <v>5.2</v>
      </c>
    </row>
    <row r="245" spans="12:18" s="31" customFormat="1" ht="13.5">
      <c r="L245" s="35">
        <v>44079</v>
      </c>
      <c r="M245" s="38" t="s">
        <v>11</v>
      </c>
      <c r="P245" s="30">
        <v>43101</v>
      </c>
      <c r="Q245" s="31">
        <v>6</v>
      </c>
      <c r="R245" s="31">
        <v>5</v>
      </c>
    </row>
    <row r="246" spans="12:18" s="31" customFormat="1" ht="13.5">
      <c r="L246" s="35">
        <v>44080</v>
      </c>
      <c r="M246" s="38" t="s">
        <v>11</v>
      </c>
      <c r="P246" s="30">
        <v>43132</v>
      </c>
      <c r="Q246" s="31">
        <v>5.9</v>
      </c>
      <c r="R246" s="31">
        <v>4.9000000000000004</v>
      </c>
    </row>
    <row r="247" spans="12:18" s="31" customFormat="1" ht="13.5">
      <c r="L247" s="35">
        <v>44081</v>
      </c>
      <c r="M247" s="38" t="s">
        <v>11</v>
      </c>
      <c r="P247" s="30">
        <v>43160</v>
      </c>
      <c r="Q247" s="31">
        <v>5.9</v>
      </c>
      <c r="R247" s="31">
        <v>4.8</v>
      </c>
    </row>
    <row r="248" spans="12:18" s="31" customFormat="1" ht="13.5">
      <c r="L248" s="35">
        <v>44082</v>
      </c>
      <c r="M248" s="38" t="s">
        <v>11</v>
      </c>
      <c r="P248" s="30">
        <v>43191</v>
      </c>
      <c r="Q248" s="31">
        <v>5.9</v>
      </c>
      <c r="R248" s="31">
        <v>4.8</v>
      </c>
    </row>
    <row r="249" spans="12:18" s="31" customFormat="1" ht="13.5">
      <c r="L249" s="35">
        <v>44083</v>
      </c>
      <c r="M249" s="38" t="s">
        <v>11</v>
      </c>
      <c r="P249" s="30">
        <v>43221</v>
      </c>
      <c r="Q249" s="31">
        <v>5.9</v>
      </c>
      <c r="R249" s="31">
        <v>4.8</v>
      </c>
    </row>
    <row r="250" spans="12:18" s="31" customFormat="1" ht="13.5">
      <c r="L250" s="35">
        <v>44084</v>
      </c>
      <c r="M250" s="38" t="s">
        <v>11</v>
      </c>
      <c r="P250" s="30">
        <v>43252</v>
      </c>
      <c r="Q250" s="31">
        <v>5.8</v>
      </c>
      <c r="R250" s="31">
        <v>4.7</v>
      </c>
    </row>
    <row r="251" spans="12:18" s="31" customFormat="1" ht="13.5">
      <c r="L251" s="35">
        <v>44085</v>
      </c>
      <c r="M251" s="38" t="s">
        <v>11</v>
      </c>
      <c r="P251" s="30">
        <v>43282</v>
      </c>
      <c r="Q251" s="31">
        <v>5.7</v>
      </c>
      <c r="R251" s="31">
        <v>4.5999999999999996</v>
      </c>
    </row>
    <row r="252" spans="12:18" s="31" customFormat="1" ht="13.5">
      <c r="M252" s="37"/>
      <c r="P252" s="30">
        <v>43313</v>
      </c>
      <c r="Q252" s="31">
        <v>5.7</v>
      </c>
      <c r="R252" s="31">
        <v>4.5</v>
      </c>
    </row>
    <row r="253" spans="12:18" s="31" customFormat="1" ht="13.5">
      <c r="M253" s="37"/>
      <c r="P253" s="30">
        <v>43344</v>
      </c>
      <c r="Q253" s="31">
        <v>5.6</v>
      </c>
      <c r="R253" s="31">
        <v>4.5</v>
      </c>
    </row>
    <row r="254" spans="12:18" s="31" customFormat="1" ht="13.5">
      <c r="M254" s="37"/>
      <c r="P254" s="30">
        <v>43374</v>
      </c>
      <c r="Q254" s="31">
        <v>5.7</v>
      </c>
      <c r="R254" s="31">
        <v>4.5999999999999996</v>
      </c>
    </row>
    <row r="255" spans="12:18" s="31" customFormat="1" ht="13.5">
      <c r="M255" s="37"/>
      <c r="P255" s="30">
        <v>43405</v>
      </c>
      <c r="Q255" s="31">
        <v>5.6</v>
      </c>
      <c r="R255" s="31">
        <v>4.5999999999999996</v>
      </c>
    </row>
    <row r="256" spans="12:18" s="31" customFormat="1" ht="13.5">
      <c r="M256" s="37"/>
      <c r="P256" s="30">
        <v>43435</v>
      </c>
      <c r="Q256" s="31">
        <v>5.5</v>
      </c>
      <c r="R256" s="31">
        <v>4.4000000000000004</v>
      </c>
    </row>
    <row r="257" spans="13:20" s="31" customFormat="1" ht="13.5">
      <c r="M257" s="37"/>
      <c r="P257" s="30">
        <v>43466</v>
      </c>
      <c r="Q257" s="31">
        <v>5.0999999999999996</v>
      </c>
      <c r="R257" s="31">
        <v>4.0999999999999996</v>
      </c>
    </row>
    <row r="258" spans="13:20" s="31" customFormat="1" ht="13.5">
      <c r="M258" s="37"/>
      <c r="P258" s="30">
        <v>43497</v>
      </c>
      <c r="Q258" s="31">
        <v>5</v>
      </c>
      <c r="R258" s="31">
        <v>4</v>
      </c>
    </row>
    <row r="259" spans="13:20" s="31" customFormat="1" ht="13.5">
      <c r="M259" s="37"/>
      <c r="P259" s="30">
        <v>43525</v>
      </c>
      <c r="Q259" s="31">
        <v>5</v>
      </c>
      <c r="R259" s="31">
        <v>3.9</v>
      </c>
    </row>
    <row r="260" spans="13:20" s="31" customFormat="1" ht="13.5">
      <c r="M260" s="37"/>
      <c r="P260" s="30">
        <v>43556</v>
      </c>
      <c r="Q260" s="31">
        <v>5.2</v>
      </c>
      <c r="R260" s="31">
        <v>4</v>
      </c>
    </row>
    <row r="261" spans="13:20" s="31" customFormat="1" ht="13.5">
      <c r="M261" s="37"/>
      <c r="P261" s="30">
        <v>43586</v>
      </c>
      <c r="Q261" s="31">
        <v>5.2</v>
      </c>
      <c r="R261" s="31">
        <v>4</v>
      </c>
    </row>
    <row r="262" spans="13:20" s="31" customFormat="1" ht="13.5">
      <c r="M262" s="37"/>
      <c r="P262" s="30">
        <v>43617</v>
      </c>
      <c r="Q262" s="31">
        <v>5.2</v>
      </c>
      <c r="R262" s="31">
        <v>4</v>
      </c>
    </row>
    <row r="263" spans="13:20" s="31" customFormat="1" ht="13.5">
      <c r="M263" s="37"/>
      <c r="P263" s="30">
        <v>43647</v>
      </c>
      <c r="Q263" s="31">
        <v>5.0999999999999996</v>
      </c>
      <c r="R263" s="31">
        <v>4</v>
      </c>
    </row>
    <row r="264" spans="13:20" s="31" customFormat="1" ht="13.5">
      <c r="M264" s="37"/>
      <c r="P264" s="30">
        <v>43678</v>
      </c>
      <c r="Q264" s="31">
        <v>4.9000000000000004</v>
      </c>
      <c r="R264" s="31">
        <v>3.9</v>
      </c>
    </row>
    <row r="265" spans="13:20" s="31" customFormat="1" ht="13.5">
      <c r="M265" s="37"/>
      <c r="P265" s="30">
        <v>43709</v>
      </c>
      <c r="Q265" s="31">
        <v>4.8</v>
      </c>
      <c r="R265" s="31">
        <v>3.9</v>
      </c>
    </row>
    <row r="266" spans="13:20" s="31" customFormat="1" ht="13.5">
      <c r="M266" s="37"/>
      <c r="P266" s="30">
        <v>43739</v>
      </c>
      <c r="Q266" s="31">
        <v>4.7</v>
      </c>
      <c r="R266" s="31">
        <v>3.8</v>
      </c>
    </row>
    <row r="267" spans="13:20" s="31" customFormat="1" ht="13.5">
      <c r="M267" s="37"/>
      <c r="P267" s="30">
        <v>43770</v>
      </c>
      <c r="Q267" s="31">
        <v>4.7</v>
      </c>
      <c r="R267" s="31">
        <v>3.8</v>
      </c>
    </row>
    <row r="268" spans="13:20" s="31" customFormat="1" ht="13.5">
      <c r="M268" s="37"/>
      <c r="P268" s="30">
        <v>43800</v>
      </c>
      <c r="Q268" s="31">
        <v>4.7</v>
      </c>
      <c r="R268" s="31">
        <v>3.9</v>
      </c>
    </row>
    <row r="269" spans="13:20" s="31" customFormat="1" ht="13.5">
      <c r="M269" s="37"/>
      <c r="P269" s="30">
        <v>43831</v>
      </c>
      <c r="Q269" s="31">
        <v>4.9000000000000004</v>
      </c>
      <c r="R269" s="31">
        <v>3.9</v>
      </c>
    </row>
    <row r="270" spans="13:20" s="31" customFormat="1" ht="13.5">
      <c r="M270" s="37"/>
      <c r="P270" s="30">
        <v>43862</v>
      </c>
      <c r="Q270" s="31">
        <v>4.8</v>
      </c>
      <c r="R270" s="31">
        <v>3.9</v>
      </c>
      <c r="S270" s="32">
        <v>4.8</v>
      </c>
      <c r="T270" s="32">
        <v>3.9</v>
      </c>
    </row>
    <row r="271" spans="13:20" s="31" customFormat="1" ht="13.5">
      <c r="M271" s="37"/>
      <c r="P271" s="30">
        <v>43891</v>
      </c>
      <c r="Q271" s="31">
        <v>5.2</v>
      </c>
      <c r="R271" s="31">
        <v>4</v>
      </c>
      <c r="S271" s="32">
        <v>15.6</v>
      </c>
      <c r="T271" s="32">
        <v>14.1</v>
      </c>
    </row>
    <row r="272" spans="13:20" s="31" customFormat="1" ht="13.5">
      <c r="M272" s="37"/>
      <c r="P272" s="30">
        <v>43922</v>
      </c>
      <c r="Q272" s="31">
        <v>5</v>
      </c>
      <c r="R272" s="31">
        <v>3.8</v>
      </c>
      <c r="S272" s="32">
        <v>28.8</v>
      </c>
      <c r="T272" s="32">
        <v>26.5</v>
      </c>
    </row>
    <row r="273" spans="13:20" s="31" customFormat="1" ht="13.5">
      <c r="M273" s="37"/>
      <c r="P273" s="30">
        <v>43952</v>
      </c>
      <c r="Q273" s="31">
        <v>5</v>
      </c>
      <c r="R273" s="31">
        <v>3.8</v>
      </c>
      <c r="S273" s="32">
        <v>26.8</v>
      </c>
      <c r="T273" s="32">
        <v>24.4</v>
      </c>
    </row>
    <row r="274" spans="13:20" s="31" customFormat="1" ht="13.5">
      <c r="M274" s="37"/>
      <c r="P274" s="30">
        <v>43983</v>
      </c>
      <c r="Q274" s="31">
        <v>4.5999999999999996</v>
      </c>
      <c r="R274" s="31">
        <v>3.8</v>
      </c>
      <c r="S274" s="32">
        <v>23.1</v>
      </c>
      <c r="T274" s="32">
        <v>20.399999999999999</v>
      </c>
    </row>
    <row r="275" spans="13:20" s="31" customFormat="1" ht="13.5">
      <c r="M275" s="37"/>
      <c r="P275" s="30">
        <v>44013</v>
      </c>
      <c r="Q275" s="31">
        <v>5</v>
      </c>
      <c r="R275" s="31">
        <v>3.8</v>
      </c>
      <c r="S275" s="32">
        <v>16.7</v>
      </c>
      <c r="T275" s="32">
        <v>14.5</v>
      </c>
    </row>
    <row r="276" spans="13:20" s="31" customFormat="1" ht="13.5">
      <c r="M276" s="37"/>
      <c r="P276" s="30">
        <v>44044</v>
      </c>
      <c r="R276" s="31">
        <v>3.8</v>
      </c>
      <c r="T276" s="32">
        <v>12.6</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CFC9-EA6C-4239-8459-88F716354810}">
  <dimension ref="A1:M5391"/>
  <sheetViews>
    <sheetView topLeftCell="A4" workbookViewId="0">
      <selection activeCell="C24" sqref="C24"/>
    </sheetView>
  </sheetViews>
  <sheetFormatPr defaultColWidth="8.85546875" defaultRowHeight="15"/>
  <cols>
    <col min="1" max="9" width="8.85546875" style="23"/>
    <col min="10" max="10" width="10.140625" style="23" bestFit="1" customWidth="1"/>
    <col min="11" max="16384" width="8.85546875" style="23"/>
  </cols>
  <sheetData>
    <row r="1" spans="1:13">
      <c r="A1" s="41" t="s">
        <v>241</v>
      </c>
    </row>
    <row r="2" spans="1:13">
      <c r="A2" s="25" t="s">
        <v>242</v>
      </c>
    </row>
    <row r="4" spans="1:13">
      <c r="K4" s="23" t="s">
        <v>243</v>
      </c>
      <c r="L4" s="23" t="s">
        <v>244</v>
      </c>
      <c r="M4" s="23" t="s">
        <v>245</v>
      </c>
    </row>
    <row r="5" spans="1:13">
      <c r="J5" s="114">
        <v>43466</v>
      </c>
      <c r="K5" s="23">
        <v>0.61209999999999998</v>
      </c>
      <c r="L5" s="23">
        <v>0.24590000000000001</v>
      </c>
      <c r="M5" s="23">
        <v>0.37</v>
      </c>
    </row>
    <row r="6" spans="1:13">
      <c r="J6" s="114">
        <v>43467</v>
      </c>
      <c r="K6" s="23">
        <v>0.55579999999999996</v>
      </c>
      <c r="L6" s="23">
        <v>0.1701</v>
      </c>
      <c r="M6" s="23">
        <v>0.39</v>
      </c>
    </row>
    <row r="7" spans="1:13">
      <c r="J7" s="114">
        <v>43468</v>
      </c>
      <c r="K7" s="23">
        <v>0.54630000000000001</v>
      </c>
      <c r="L7" s="23">
        <v>0.15129999999999999</v>
      </c>
      <c r="M7" s="23">
        <v>0.4</v>
      </c>
    </row>
    <row r="8" spans="1:13">
      <c r="J8" s="114">
        <v>43469</v>
      </c>
      <c r="K8" s="23">
        <v>0.59260000000000002</v>
      </c>
      <c r="L8" s="23">
        <v>0.20680000000000001</v>
      </c>
      <c r="M8" s="23">
        <v>0.39</v>
      </c>
    </row>
    <row r="9" spans="1:13">
      <c r="J9" s="114">
        <v>43472</v>
      </c>
      <c r="K9" s="23">
        <v>0.62809999999999999</v>
      </c>
      <c r="L9" s="23">
        <v>0.2157</v>
      </c>
      <c r="M9" s="23">
        <v>0.41</v>
      </c>
    </row>
    <row r="10" spans="1:13">
      <c r="J10" s="114">
        <v>43473</v>
      </c>
      <c r="K10" s="23">
        <v>0.64119999999999999</v>
      </c>
      <c r="L10" s="23">
        <v>0.2298</v>
      </c>
      <c r="M10" s="23">
        <v>0.41</v>
      </c>
    </row>
    <row r="11" spans="1:13">
      <c r="J11" s="114">
        <v>43474</v>
      </c>
      <c r="K11" s="23">
        <v>0.59889999999999999</v>
      </c>
      <c r="L11" s="23">
        <v>0.21529999999999999</v>
      </c>
      <c r="M11" s="23">
        <v>0.38</v>
      </c>
    </row>
    <row r="12" spans="1:13">
      <c r="J12" s="114">
        <v>43475</v>
      </c>
      <c r="K12" s="23">
        <v>0.5716</v>
      </c>
      <c r="L12" s="23">
        <v>0.19739999999999999</v>
      </c>
      <c r="M12" s="23">
        <v>0.37</v>
      </c>
    </row>
    <row r="13" spans="1:13">
      <c r="J13" s="114">
        <v>43476</v>
      </c>
      <c r="K13" s="23">
        <v>0.54990000000000006</v>
      </c>
      <c r="L13" s="23">
        <v>0.18160000000000001</v>
      </c>
      <c r="M13" s="23">
        <v>0.37</v>
      </c>
    </row>
    <row r="14" spans="1:13">
      <c r="J14" s="114">
        <v>43479</v>
      </c>
      <c r="K14" s="23">
        <v>0.52010000000000001</v>
      </c>
      <c r="L14" s="23">
        <v>0.1789</v>
      </c>
      <c r="M14" s="23">
        <v>0.34</v>
      </c>
    </row>
    <row r="15" spans="1:13">
      <c r="J15" s="114">
        <v>43480</v>
      </c>
      <c r="K15" s="23">
        <v>0.49530000000000002</v>
      </c>
      <c r="L15" s="23">
        <v>0.1532</v>
      </c>
      <c r="M15" s="23">
        <v>0.34</v>
      </c>
    </row>
    <row r="16" spans="1:13">
      <c r="J16" s="114">
        <v>43481</v>
      </c>
      <c r="K16" s="23">
        <v>0.50580000000000003</v>
      </c>
      <c r="L16" s="23">
        <v>0.17299999999999999</v>
      </c>
      <c r="M16" s="23">
        <v>0.33</v>
      </c>
    </row>
    <row r="17" spans="1:13">
      <c r="J17" s="114">
        <v>43482</v>
      </c>
      <c r="K17" s="23">
        <v>0.52700000000000002</v>
      </c>
      <c r="L17" s="23">
        <v>0.1908</v>
      </c>
      <c r="M17" s="23">
        <v>0.34</v>
      </c>
    </row>
    <row r="18" spans="1:13">
      <c r="A18" s="25" t="s">
        <v>246</v>
      </c>
      <c r="J18" s="114">
        <v>43483</v>
      </c>
      <c r="K18" s="23">
        <v>0.53249999999999997</v>
      </c>
      <c r="L18" s="23">
        <v>0.21299999999999999</v>
      </c>
      <c r="M18" s="23">
        <v>0.32</v>
      </c>
    </row>
    <row r="19" spans="1:13">
      <c r="A19" s="25" t="s">
        <v>247</v>
      </c>
      <c r="J19" s="114">
        <v>43486</v>
      </c>
      <c r="K19" s="23">
        <v>0.52429999999999999</v>
      </c>
      <c r="L19" s="23">
        <v>0.2059</v>
      </c>
      <c r="M19" s="23">
        <v>0.32</v>
      </c>
    </row>
    <row r="20" spans="1:13">
      <c r="J20" s="114">
        <v>43487</v>
      </c>
      <c r="K20" s="23">
        <v>0.50639999999999996</v>
      </c>
      <c r="L20" s="23">
        <v>0.1792</v>
      </c>
      <c r="M20" s="23">
        <v>0.33</v>
      </c>
    </row>
    <row r="21" spans="1:13">
      <c r="J21" s="114">
        <v>43488</v>
      </c>
      <c r="K21" s="23">
        <v>0.4995</v>
      </c>
      <c r="L21" s="23">
        <v>0.1696</v>
      </c>
      <c r="M21" s="23">
        <v>0.33</v>
      </c>
    </row>
    <row r="22" spans="1:13">
      <c r="J22" s="114">
        <v>43489</v>
      </c>
      <c r="K22" s="23">
        <v>0.4541</v>
      </c>
      <c r="L22" s="23">
        <v>0.1231</v>
      </c>
      <c r="M22" s="23">
        <v>0.33</v>
      </c>
    </row>
    <row r="23" spans="1:13">
      <c r="J23" s="114">
        <v>43490</v>
      </c>
      <c r="K23" s="23">
        <v>0.45379999999999998</v>
      </c>
      <c r="L23" s="23">
        <v>0.14230000000000001</v>
      </c>
      <c r="M23" s="23">
        <v>0.31</v>
      </c>
    </row>
    <row r="24" spans="1:13">
      <c r="J24" s="114">
        <v>43493</v>
      </c>
      <c r="K24" s="23">
        <v>0.45829999999999999</v>
      </c>
      <c r="L24" s="23">
        <v>0.15079999999999999</v>
      </c>
      <c r="M24" s="23">
        <v>0.31</v>
      </c>
    </row>
    <row r="25" spans="1:13">
      <c r="J25" s="114">
        <v>43494</v>
      </c>
      <c r="K25" s="23">
        <v>0.46200000000000002</v>
      </c>
      <c r="L25" s="23">
        <v>0.14219999999999999</v>
      </c>
      <c r="M25" s="23">
        <v>0.32</v>
      </c>
    </row>
    <row r="26" spans="1:13">
      <c r="J26" s="114">
        <v>43495</v>
      </c>
      <c r="K26" s="23">
        <v>0.4551</v>
      </c>
      <c r="L26" s="23">
        <v>0.13020000000000001</v>
      </c>
      <c r="M26" s="23">
        <v>0.32</v>
      </c>
    </row>
    <row r="27" spans="1:13">
      <c r="J27" s="114">
        <v>43496</v>
      </c>
      <c r="K27" s="23">
        <v>0.4143</v>
      </c>
      <c r="L27" s="23">
        <v>0.10050000000000001</v>
      </c>
      <c r="M27" s="23">
        <v>0.31</v>
      </c>
    </row>
    <row r="28" spans="1:13">
      <c r="J28" s="114">
        <v>43497</v>
      </c>
      <c r="K28" s="23">
        <v>0.42149999999999999</v>
      </c>
      <c r="L28" s="23">
        <v>0.16639999999999999</v>
      </c>
      <c r="M28" s="23">
        <v>0.26</v>
      </c>
    </row>
    <row r="29" spans="1:13">
      <c r="J29" s="114">
        <v>43500</v>
      </c>
      <c r="K29" s="23">
        <v>0.43680000000000002</v>
      </c>
      <c r="L29" s="23">
        <v>0.18010000000000001</v>
      </c>
      <c r="M29" s="23">
        <v>0.26</v>
      </c>
    </row>
    <row r="30" spans="1:13">
      <c r="J30" s="114">
        <v>43501</v>
      </c>
      <c r="K30" s="23">
        <v>0.42920000000000003</v>
      </c>
      <c r="L30" s="23">
        <v>0.16569999999999999</v>
      </c>
      <c r="M30" s="23">
        <v>0.26</v>
      </c>
    </row>
    <row r="31" spans="1:13">
      <c r="J31" s="114">
        <v>43502</v>
      </c>
      <c r="K31" s="23">
        <v>0.43219999999999997</v>
      </c>
      <c r="L31" s="23">
        <v>0.16639999999999999</v>
      </c>
      <c r="M31" s="23">
        <v>0.27</v>
      </c>
    </row>
    <row r="32" spans="1:13">
      <c r="J32" s="114">
        <v>43503</v>
      </c>
      <c r="K32" s="23">
        <v>0.40239999999999998</v>
      </c>
      <c r="L32" s="23">
        <v>0.11409999999999999</v>
      </c>
      <c r="M32" s="23">
        <v>0.28999999999999998</v>
      </c>
    </row>
    <row r="33" spans="10:13">
      <c r="J33" s="114">
        <v>43504</v>
      </c>
      <c r="K33" s="23">
        <v>0.3962</v>
      </c>
      <c r="L33" s="23">
        <v>8.48E-2</v>
      </c>
      <c r="M33" s="23">
        <v>0.31</v>
      </c>
    </row>
    <row r="34" spans="10:13">
      <c r="J34" s="114">
        <v>43507</v>
      </c>
      <c r="K34" s="23">
        <v>0.41810000000000003</v>
      </c>
      <c r="L34" s="23">
        <v>0.1145</v>
      </c>
      <c r="M34" s="23">
        <v>0.3</v>
      </c>
    </row>
    <row r="35" spans="10:13">
      <c r="J35" s="114">
        <v>43508</v>
      </c>
      <c r="K35" s="23">
        <v>0.42499999999999999</v>
      </c>
      <c r="L35" s="23">
        <v>0.1328</v>
      </c>
      <c r="M35" s="23">
        <v>0.28999999999999998</v>
      </c>
    </row>
    <row r="36" spans="10:13">
      <c r="J36" s="114">
        <v>43509</v>
      </c>
      <c r="K36" s="23">
        <v>0.42549999999999999</v>
      </c>
      <c r="L36" s="23">
        <v>0.1231</v>
      </c>
      <c r="M36" s="23">
        <v>0.3</v>
      </c>
    </row>
    <row r="37" spans="10:13">
      <c r="J37" s="114">
        <v>43510</v>
      </c>
      <c r="K37" s="23">
        <v>0.40910000000000002</v>
      </c>
      <c r="L37" s="23">
        <v>0.10290000000000001</v>
      </c>
      <c r="M37" s="23">
        <v>0.31</v>
      </c>
    </row>
    <row r="38" spans="10:13">
      <c r="J38" s="114">
        <v>43511</v>
      </c>
      <c r="K38" s="23">
        <v>0.41370000000000001</v>
      </c>
      <c r="L38" s="23">
        <v>0.10290000000000001</v>
      </c>
      <c r="M38" s="23">
        <v>0.31</v>
      </c>
    </row>
    <row r="39" spans="10:13">
      <c r="J39" s="114">
        <v>43514</v>
      </c>
      <c r="K39" s="23">
        <v>0.4133</v>
      </c>
      <c r="L39" s="23">
        <v>0.10979999999999999</v>
      </c>
      <c r="M39" s="23">
        <v>0.3</v>
      </c>
    </row>
    <row r="40" spans="10:13">
      <c r="J40" s="114">
        <v>43515</v>
      </c>
      <c r="K40" s="23">
        <v>0.40129999999999999</v>
      </c>
      <c r="L40" s="23">
        <v>9.9599999999999994E-2</v>
      </c>
      <c r="M40" s="23">
        <v>0.3</v>
      </c>
    </row>
    <row r="41" spans="10:13">
      <c r="J41" s="114">
        <v>43516</v>
      </c>
      <c r="K41" s="23">
        <v>0.39250000000000002</v>
      </c>
      <c r="L41" s="23">
        <v>0.1013</v>
      </c>
      <c r="M41" s="23">
        <v>0.28999999999999998</v>
      </c>
    </row>
    <row r="42" spans="10:13">
      <c r="J42" s="114">
        <v>43517</v>
      </c>
      <c r="K42" s="23">
        <v>0.41010000000000002</v>
      </c>
      <c r="L42" s="23">
        <v>0.1298</v>
      </c>
      <c r="M42" s="23">
        <v>0.28000000000000003</v>
      </c>
    </row>
    <row r="43" spans="10:13">
      <c r="J43" s="114">
        <v>43518</v>
      </c>
      <c r="K43" s="23">
        <v>0.3891</v>
      </c>
      <c r="L43" s="23">
        <v>9.9699999999999997E-2</v>
      </c>
      <c r="M43" s="23">
        <v>0.28999999999999998</v>
      </c>
    </row>
    <row r="44" spans="10:13">
      <c r="J44" s="114">
        <v>43521</v>
      </c>
      <c r="K44" s="23">
        <v>0.3679</v>
      </c>
      <c r="L44" s="23">
        <v>0.1075</v>
      </c>
      <c r="M44" s="23">
        <v>0.26</v>
      </c>
    </row>
    <row r="45" spans="10:13">
      <c r="J45" s="114">
        <v>43522</v>
      </c>
      <c r="K45" s="23">
        <v>0.3523</v>
      </c>
      <c r="L45" s="23">
        <v>0.1142</v>
      </c>
      <c r="M45" s="23">
        <v>0.24</v>
      </c>
    </row>
    <row r="46" spans="10:13">
      <c r="J46" s="114">
        <v>43523</v>
      </c>
      <c r="K46" s="23">
        <v>0.36599999999999999</v>
      </c>
      <c r="L46" s="23">
        <v>0.15260000000000001</v>
      </c>
      <c r="M46" s="23">
        <v>0.21</v>
      </c>
    </row>
    <row r="47" spans="10:13">
      <c r="J47" s="114">
        <v>43524</v>
      </c>
      <c r="K47" s="23">
        <v>0.38200000000000001</v>
      </c>
      <c r="L47" s="23">
        <v>0.18590000000000001</v>
      </c>
      <c r="M47" s="23">
        <v>0.2</v>
      </c>
    </row>
    <row r="48" spans="10:13">
      <c r="J48" s="114">
        <v>43525</v>
      </c>
      <c r="K48" s="23">
        <v>0.38890000000000002</v>
      </c>
      <c r="L48" s="23">
        <v>0.18679999999999999</v>
      </c>
      <c r="M48" s="23">
        <v>0.2</v>
      </c>
    </row>
    <row r="49" spans="10:13">
      <c r="J49" s="114">
        <v>43528</v>
      </c>
      <c r="K49" s="23">
        <v>0.37169999999999997</v>
      </c>
      <c r="L49" s="23">
        <v>0.15870000000000001</v>
      </c>
      <c r="M49" s="23">
        <v>0.21</v>
      </c>
    </row>
    <row r="50" spans="10:13">
      <c r="J50" s="114">
        <v>43529</v>
      </c>
      <c r="K50" s="23">
        <v>0.37459999999999999</v>
      </c>
      <c r="L50" s="23">
        <v>0.1638</v>
      </c>
      <c r="M50" s="23">
        <v>0.21</v>
      </c>
    </row>
    <row r="51" spans="10:13">
      <c r="J51" s="114">
        <v>43530</v>
      </c>
      <c r="K51" s="23">
        <v>0.33</v>
      </c>
      <c r="L51" s="23">
        <v>0.1295</v>
      </c>
      <c r="M51" s="23">
        <v>0.2</v>
      </c>
    </row>
    <row r="52" spans="10:13">
      <c r="J52" s="114">
        <v>43531</v>
      </c>
      <c r="K52" s="23">
        <v>0.26090000000000002</v>
      </c>
      <c r="L52" s="23">
        <v>6.6900000000000001E-2</v>
      </c>
      <c r="M52" s="23">
        <v>0.19</v>
      </c>
    </row>
    <row r="53" spans="10:13">
      <c r="J53" s="114">
        <v>43532</v>
      </c>
      <c r="K53" s="23">
        <v>0.25790000000000002</v>
      </c>
      <c r="L53" s="23">
        <v>7.4200000000000002E-2</v>
      </c>
      <c r="M53" s="23">
        <v>0.18</v>
      </c>
    </row>
    <row r="54" spans="10:13">
      <c r="J54" s="114">
        <v>43535</v>
      </c>
      <c r="K54" s="23">
        <v>0.27889999999999998</v>
      </c>
      <c r="L54" s="23">
        <v>6.2100000000000002E-2</v>
      </c>
      <c r="M54" s="23">
        <v>0.22</v>
      </c>
    </row>
    <row r="55" spans="10:13">
      <c r="J55" s="114">
        <v>43536</v>
      </c>
      <c r="K55" s="23">
        <v>0.30380000000000001</v>
      </c>
      <c r="L55" s="23">
        <v>5.9200000000000003E-2</v>
      </c>
      <c r="M55" s="23">
        <v>0.24</v>
      </c>
    </row>
    <row r="56" spans="10:13">
      <c r="J56" s="114">
        <v>43537</v>
      </c>
      <c r="K56" s="23">
        <v>0.29370000000000002</v>
      </c>
      <c r="L56" s="23">
        <v>6.54E-2</v>
      </c>
      <c r="M56" s="23">
        <v>0.23</v>
      </c>
    </row>
    <row r="57" spans="10:13">
      <c r="J57" s="114">
        <v>43538</v>
      </c>
      <c r="K57" s="23">
        <v>0.27179999999999999</v>
      </c>
      <c r="L57" s="23">
        <v>8.2799999999999999E-2</v>
      </c>
      <c r="M57" s="23">
        <v>0.19</v>
      </c>
    </row>
    <row r="58" spans="10:13">
      <c r="J58" s="114">
        <v>43539</v>
      </c>
      <c r="K58" s="23">
        <v>0.27200000000000002</v>
      </c>
      <c r="L58" s="23">
        <v>8.5599999999999996E-2</v>
      </c>
      <c r="M58" s="23">
        <v>0.19</v>
      </c>
    </row>
    <row r="59" spans="10:13">
      <c r="J59" s="114">
        <v>43542</v>
      </c>
      <c r="K59" s="23">
        <v>0.26779999999999998</v>
      </c>
      <c r="L59" s="23">
        <v>8.0100000000000005E-2</v>
      </c>
      <c r="M59" s="23">
        <v>0.19</v>
      </c>
    </row>
    <row r="60" spans="10:13">
      <c r="J60" s="114">
        <v>43543</v>
      </c>
      <c r="K60" s="23">
        <v>0.28949999999999998</v>
      </c>
      <c r="L60" s="23">
        <v>0.1038</v>
      </c>
      <c r="M60" s="23">
        <v>0.19</v>
      </c>
    </row>
    <row r="61" spans="10:13">
      <c r="J61" s="114">
        <v>43544</v>
      </c>
      <c r="K61" s="23">
        <v>0.2823</v>
      </c>
      <c r="L61" s="23">
        <v>8.1100000000000005E-2</v>
      </c>
      <c r="M61" s="23">
        <v>0.2</v>
      </c>
    </row>
    <row r="62" spans="10:13">
      <c r="J62" s="114">
        <v>43545</v>
      </c>
      <c r="K62" s="23">
        <v>0.23749999999999999</v>
      </c>
      <c r="L62" s="23">
        <v>3.8899999999999997E-2</v>
      </c>
      <c r="M62" s="23">
        <v>0.2</v>
      </c>
    </row>
    <row r="63" spans="10:13">
      <c r="J63" s="114">
        <v>43546</v>
      </c>
      <c r="K63" s="23">
        <v>0.1953</v>
      </c>
      <c r="L63" s="23">
        <v>-2.4799999999999999E-2</v>
      </c>
      <c r="M63" s="23">
        <v>0.22</v>
      </c>
    </row>
    <row r="64" spans="10:13">
      <c r="J64" s="114">
        <v>43549</v>
      </c>
      <c r="K64" s="23">
        <v>0.2069</v>
      </c>
      <c r="L64" s="23">
        <v>-2.41E-2</v>
      </c>
      <c r="M64" s="23">
        <v>0.23</v>
      </c>
    </row>
    <row r="65" spans="10:13">
      <c r="J65" s="114">
        <v>43550</v>
      </c>
      <c r="K65" s="23">
        <v>0.2127</v>
      </c>
      <c r="L65" s="23">
        <v>-1.38E-2</v>
      </c>
      <c r="M65" s="23">
        <v>0.23</v>
      </c>
    </row>
    <row r="66" spans="10:13">
      <c r="J66" s="114">
        <v>43551</v>
      </c>
      <c r="K66" s="23">
        <v>0.14000000000000001</v>
      </c>
      <c r="L66" s="23">
        <v>-8.0600000000000005E-2</v>
      </c>
      <c r="M66" s="23">
        <v>0.22</v>
      </c>
    </row>
    <row r="67" spans="10:13">
      <c r="J67" s="114">
        <v>43552</v>
      </c>
      <c r="K67" s="23">
        <v>0.16439999999999999</v>
      </c>
      <c r="L67" s="23">
        <v>-7.0400000000000004E-2</v>
      </c>
      <c r="M67" s="23">
        <v>0.23</v>
      </c>
    </row>
    <row r="68" spans="10:13">
      <c r="J68" s="114">
        <v>43553</v>
      </c>
      <c r="K68" s="23">
        <v>0.16350000000000001</v>
      </c>
      <c r="L68" s="23">
        <v>-6.8199999999999997E-2</v>
      </c>
      <c r="M68" s="23">
        <v>0.23</v>
      </c>
    </row>
    <row r="69" spans="10:13">
      <c r="J69" s="114">
        <v>43556</v>
      </c>
      <c r="K69" s="23">
        <v>0.2102</v>
      </c>
      <c r="L69" s="23">
        <v>-2.53E-2</v>
      </c>
      <c r="M69" s="23">
        <v>0.24</v>
      </c>
    </row>
    <row r="70" spans="10:13">
      <c r="J70" s="114">
        <v>43557</v>
      </c>
      <c r="K70" s="23">
        <v>0.19040000000000001</v>
      </c>
      <c r="L70" s="23">
        <v>-4.8099999999999997E-2</v>
      </c>
      <c r="M70" s="23">
        <v>0.24</v>
      </c>
    </row>
    <row r="71" spans="10:13">
      <c r="J71" s="114">
        <v>43558</v>
      </c>
      <c r="K71" s="23">
        <v>0.22539999999999999</v>
      </c>
      <c r="L71" s="23">
        <v>-2E-3</v>
      </c>
      <c r="M71" s="23">
        <v>0.23</v>
      </c>
    </row>
    <row r="72" spans="10:13">
      <c r="J72" s="114">
        <v>43559</v>
      </c>
      <c r="K72" s="23">
        <v>0.21079999999999999</v>
      </c>
      <c r="L72" s="23">
        <v>-5.5999999999999999E-3</v>
      </c>
      <c r="M72" s="23">
        <v>0.22</v>
      </c>
    </row>
    <row r="73" spans="10:13">
      <c r="J73" s="114">
        <v>43560</v>
      </c>
      <c r="K73" s="23">
        <v>0.20430000000000001</v>
      </c>
      <c r="L73" s="23">
        <v>4.0000000000000001E-3</v>
      </c>
      <c r="M73" s="23">
        <v>0.2</v>
      </c>
    </row>
    <row r="74" spans="10:13">
      <c r="J74" s="114">
        <v>43563</v>
      </c>
      <c r="K74" s="23">
        <v>0.1951</v>
      </c>
      <c r="L74" s="23">
        <v>1.6000000000000001E-3</v>
      </c>
      <c r="M74" s="23">
        <v>0.19</v>
      </c>
    </row>
    <row r="75" spans="10:13">
      <c r="J75" s="114">
        <v>43564</v>
      </c>
      <c r="K75" s="23">
        <v>0.17810000000000001</v>
      </c>
      <c r="L75" s="23">
        <v>-5.4000000000000003E-3</v>
      </c>
      <c r="M75" s="23">
        <v>0.18</v>
      </c>
    </row>
    <row r="76" spans="10:13">
      <c r="J76" s="114">
        <v>43565</v>
      </c>
      <c r="K76" s="23">
        <v>0.1507</v>
      </c>
      <c r="L76" s="23">
        <v>-3.2500000000000001E-2</v>
      </c>
      <c r="M76" s="23">
        <v>0.18</v>
      </c>
    </row>
    <row r="77" spans="10:13">
      <c r="J77" s="114">
        <v>43566</v>
      </c>
      <c r="K77" s="23">
        <v>0.16020000000000001</v>
      </c>
      <c r="L77" s="23">
        <v>-5.1000000000000004E-3</v>
      </c>
      <c r="M77" s="23">
        <v>0.17</v>
      </c>
    </row>
    <row r="78" spans="10:13">
      <c r="J78" s="114">
        <v>43567</v>
      </c>
      <c r="K78" s="23">
        <v>0.2102</v>
      </c>
      <c r="L78" s="23">
        <v>5.4800000000000001E-2</v>
      </c>
      <c r="M78" s="23">
        <v>0.16</v>
      </c>
    </row>
    <row r="79" spans="10:13">
      <c r="J79" s="114">
        <v>43570</v>
      </c>
      <c r="K79" s="23">
        <v>0.20369999999999999</v>
      </c>
      <c r="L79" s="23">
        <v>5.4100000000000002E-2</v>
      </c>
      <c r="M79" s="23">
        <v>0.15</v>
      </c>
    </row>
    <row r="80" spans="10:13">
      <c r="J80" s="114">
        <v>43571</v>
      </c>
      <c r="K80" s="23">
        <v>0.20069999999999999</v>
      </c>
      <c r="L80" s="23">
        <v>6.3200000000000006E-2</v>
      </c>
      <c r="M80" s="23">
        <v>0.14000000000000001</v>
      </c>
    </row>
    <row r="81" spans="10:13">
      <c r="J81" s="114">
        <v>43572</v>
      </c>
      <c r="K81" s="23">
        <v>0.18559999999999999</v>
      </c>
      <c r="L81" s="23">
        <v>8.2799999999999999E-2</v>
      </c>
      <c r="M81" s="23">
        <v>0.1</v>
      </c>
    </row>
    <row r="82" spans="10:13">
      <c r="J82" s="114">
        <v>43573</v>
      </c>
      <c r="K82" s="23">
        <v>0.1474</v>
      </c>
      <c r="L82" s="23">
        <v>2.4299999999999999E-2</v>
      </c>
      <c r="M82" s="23">
        <v>0.12</v>
      </c>
    </row>
    <row r="83" spans="10:13">
      <c r="J83" s="114">
        <v>43574</v>
      </c>
      <c r="K83" s="23">
        <v>0.14649999999999999</v>
      </c>
      <c r="L83" s="23">
        <v>2.4299999999999999E-2</v>
      </c>
      <c r="M83" s="23">
        <v>0.12</v>
      </c>
    </row>
    <row r="84" spans="10:13">
      <c r="J84" s="114">
        <v>43577</v>
      </c>
      <c r="K84" s="23">
        <v>0.14530000000000001</v>
      </c>
      <c r="L84" s="23">
        <v>2.4199999999999999E-2</v>
      </c>
      <c r="M84" s="23">
        <v>0.12</v>
      </c>
    </row>
    <row r="85" spans="10:13">
      <c r="J85" s="114">
        <v>43578</v>
      </c>
      <c r="K85" s="23">
        <v>0.17150000000000001</v>
      </c>
      <c r="L85" s="23">
        <v>4.19E-2</v>
      </c>
      <c r="M85" s="23">
        <v>0.13</v>
      </c>
    </row>
    <row r="86" spans="10:13">
      <c r="J86" s="114">
        <v>43579</v>
      </c>
      <c r="K86" s="23">
        <v>0.12909999999999999</v>
      </c>
      <c r="L86" s="23">
        <v>-1.37E-2</v>
      </c>
      <c r="M86" s="23">
        <v>0.14000000000000001</v>
      </c>
    </row>
    <row r="87" spans="10:13">
      <c r="J87" s="114">
        <v>43580</v>
      </c>
      <c r="K87" s="23">
        <v>0.16350000000000001</v>
      </c>
      <c r="L87" s="23">
        <v>-9.2999999999999992E-3</v>
      </c>
      <c r="M87" s="23">
        <v>0.17</v>
      </c>
    </row>
    <row r="88" spans="10:13">
      <c r="J88" s="114">
        <v>43581</v>
      </c>
      <c r="K88" s="23">
        <v>0.15490000000000001</v>
      </c>
      <c r="L88" s="23">
        <v>-1.8599999999999998E-2</v>
      </c>
      <c r="M88" s="23">
        <v>0.17</v>
      </c>
    </row>
    <row r="89" spans="10:13">
      <c r="J89" s="114">
        <v>43584</v>
      </c>
      <c r="K89" s="23">
        <v>0.17849999999999999</v>
      </c>
      <c r="L89" s="23">
        <v>1.1999999999999999E-3</v>
      </c>
      <c r="M89" s="23">
        <v>0.18</v>
      </c>
    </row>
    <row r="90" spans="10:13">
      <c r="J90" s="114">
        <v>43585</v>
      </c>
      <c r="K90" s="23">
        <v>0.1678</v>
      </c>
      <c r="L90" s="23">
        <v>1.11E-2</v>
      </c>
      <c r="M90" s="23">
        <v>0.16</v>
      </c>
    </row>
    <row r="91" spans="10:13">
      <c r="J91" s="114">
        <v>43586</v>
      </c>
      <c r="K91" s="23">
        <v>0.16750000000000001</v>
      </c>
      <c r="L91" s="23">
        <v>1.0999999999999999E-2</v>
      </c>
      <c r="M91" s="23">
        <v>0.16</v>
      </c>
    </row>
    <row r="92" spans="10:13">
      <c r="J92" s="114">
        <v>43587</v>
      </c>
      <c r="K92" s="23">
        <v>0.1739</v>
      </c>
      <c r="L92" s="23">
        <v>2.4400000000000002E-2</v>
      </c>
      <c r="M92" s="23">
        <v>0.15</v>
      </c>
    </row>
    <row r="93" spans="10:13">
      <c r="J93" s="114">
        <v>43588</v>
      </c>
      <c r="K93" s="23">
        <v>0.1598</v>
      </c>
      <c r="L93" s="23">
        <v>2.2700000000000001E-2</v>
      </c>
      <c r="M93" s="23">
        <v>0.14000000000000001</v>
      </c>
    </row>
    <row r="94" spans="10:13">
      <c r="J94" s="114">
        <v>43591</v>
      </c>
      <c r="K94" s="23">
        <v>0.15909999999999999</v>
      </c>
      <c r="L94" s="23">
        <v>1.2500000000000001E-2</v>
      </c>
      <c r="M94" s="23">
        <v>0.15</v>
      </c>
    </row>
    <row r="95" spans="10:13">
      <c r="J95" s="114">
        <v>43592</v>
      </c>
      <c r="K95" s="23">
        <v>0.127</v>
      </c>
      <c r="L95" s="23">
        <v>-3.5900000000000001E-2</v>
      </c>
      <c r="M95" s="23">
        <v>0.16</v>
      </c>
    </row>
    <row r="96" spans="10:13">
      <c r="J96" s="114">
        <v>43593</v>
      </c>
      <c r="K96" s="23">
        <v>0.13100000000000001</v>
      </c>
      <c r="L96" s="23">
        <v>-4.5600000000000002E-2</v>
      </c>
      <c r="M96" s="23">
        <v>0.18</v>
      </c>
    </row>
    <row r="97" spans="10:13">
      <c r="J97" s="114">
        <v>43594</v>
      </c>
      <c r="K97" s="23">
        <v>0.1348</v>
      </c>
      <c r="L97" s="23">
        <v>-4.9700000000000001E-2</v>
      </c>
      <c r="M97" s="23">
        <v>0.18</v>
      </c>
    </row>
    <row r="98" spans="10:13">
      <c r="J98" s="114">
        <v>43595</v>
      </c>
      <c r="K98" s="23">
        <v>0.14460000000000001</v>
      </c>
      <c r="L98" s="23">
        <v>-4.8300000000000003E-2</v>
      </c>
      <c r="M98" s="23">
        <v>0.19</v>
      </c>
    </row>
    <row r="99" spans="10:13">
      <c r="J99" s="114">
        <v>43598</v>
      </c>
      <c r="K99" s="23">
        <v>0.13070000000000001</v>
      </c>
      <c r="L99" s="23">
        <v>-7.4099999999999999E-2</v>
      </c>
      <c r="M99" s="23">
        <v>0.2</v>
      </c>
    </row>
    <row r="100" spans="10:13">
      <c r="J100" s="114">
        <v>43599</v>
      </c>
      <c r="K100" s="23">
        <v>0.12889999999999999</v>
      </c>
      <c r="L100" s="23">
        <v>-7.1400000000000005E-2</v>
      </c>
      <c r="M100" s="23">
        <v>0.2</v>
      </c>
    </row>
    <row r="101" spans="10:13">
      <c r="J101" s="114">
        <v>43600</v>
      </c>
      <c r="K101" s="23">
        <v>0.10680000000000001</v>
      </c>
      <c r="L101" s="23">
        <v>-9.5899999999999999E-2</v>
      </c>
      <c r="M101" s="23">
        <v>0.2</v>
      </c>
    </row>
    <row r="102" spans="10:13">
      <c r="J102" s="114">
        <v>43601</v>
      </c>
      <c r="K102" s="23">
        <v>9.9900000000000003E-2</v>
      </c>
      <c r="L102" s="23">
        <v>-9.2200000000000004E-2</v>
      </c>
      <c r="M102" s="23">
        <v>0.19</v>
      </c>
    </row>
    <row r="103" spans="10:13">
      <c r="J103" s="114">
        <v>43602</v>
      </c>
      <c r="K103" s="23">
        <v>9.3100000000000002E-2</v>
      </c>
      <c r="L103" s="23">
        <v>-0.1036</v>
      </c>
      <c r="M103" s="23">
        <v>0.2</v>
      </c>
    </row>
    <row r="104" spans="10:13">
      <c r="J104" s="114">
        <v>43605</v>
      </c>
      <c r="K104" s="23">
        <v>0.1173</v>
      </c>
      <c r="L104" s="23">
        <v>-8.7999999999999995E-2</v>
      </c>
      <c r="M104" s="23">
        <v>0.21</v>
      </c>
    </row>
    <row r="105" spans="10:13">
      <c r="J105" s="114">
        <v>43606</v>
      </c>
      <c r="K105" s="23">
        <v>0.1305</v>
      </c>
      <c r="L105" s="23">
        <v>-5.9299999999999999E-2</v>
      </c>
      <c r="M105" s="23">
        <v>0.19</v>
      </c>
    </row>
    <row r="106" spans="10:13">
      <c r="J106" s="114">
        <v>43607</v>
      </c>
      <c r="K106" s="23">
        <v>0.1217</v>
      </c>
      <c r="L106" s="23">
        <v>-8.2500000000000004E-2</v>
      </c>
      <c r="M106" s="23">
        <v>0.2</v>
      </c>
    </row>
    <row r="107" spans="10:13">
      <c r="J107" s="114">
        <v>43608</v>
      </c>
      <c r="K107" s="23">
        <v>0.1076</v>
      </c>
      <c r="L107" s="23">
        <v>-0.12039999999999999</v>
      </c>
      <c r="M107" s="23">
        <v>0.23</v>
      </c>
    </row>
    <row r="108" spans="10:13">
      <c r="J108" s="114">
        <v>43609</v>
      </c>
      <c r="K108" s="23">
        <v>0.10639999999999999</v>
      </c>
      <c r="L108" s="23">
        <v>-0.1167</v>
      </c>
      <c r="M108" s="23">
        <v>0.22</v>
      </c>
    </row>
    <row r="109" spans="10:13">
      <c r="J109" s="114">
        <v>43612</v>
      </c>
      <c r="K109" s="23">
        <v>9.0200000000000002E-2</v>
      </c>
      <c r="L109" s="23">
        <v>-0.1434</v>
      </c>
      <c r="M109" s="23">
        <v>0.23</v>
      </c>
    </row>
    <row r="110" spans="10:13">
      <c r="J110" s="114">
        <v>43613</v>
      </c>
      <c r="K110" s="23">
        <v>8.4699999999999998E-2</v>
      </c>
      <c r="L110" s="23">
        <v>-0.1545</v>
      </c>
      <c r="M110" s="23">
        <v>0.24</v>
      </c>
    </row>
    <row r="111" spans="10:13">
      <c r="J111" s="114">
        <v>43614</v>
      </c>
      <c r="K111" s="23">
        <v>6.5799999999999997E-2</v>
      </c>
      <c r="L111" s="23">
        <v>-0.1739</v>
      </c>
      <c r="M111" s="23">
        <v>0.24</v>
      </c>
    </row>
    <row r="112" spans="10:13">
      <c r="J112" s="114">
        <v>43615</v>
      </c>
      <c r="K112" s="23">
        <v>6.7900000000000002E-2</v>
      </c>
      <c r="L112" s="23">
        <v>-0.1704</v>
      </c>
      <c r="M112" s="23">
        <v>0.24</v>
      </c>
    </row>
    <row r="113" spans="10:13">
      <c r="J113" s="114">
        <v>43616</v>
      </c>
      <c r="K113" s="23">
        <v>3.95E-2</v>
      </c>
      <c r="L113" s="23">
        <v>-0.19670000000000001</v>
      </c>
      <c r="M113" s="23">
        <v>0.24</v>
      </c>
    </row>
    <row r="114" spans="10:13">
      <c r="J114" s="114">
        <v>43619</v>
      </c>
      <c r="K114" s="23">
        <v>4.2299999999999997E-2</v>
      </c>
      <c r="L114" s="23">
        <v>-0.19900000000000001</v>
      </c>
      <c r="M114" s="23">
        <v>0.24</v>
      </c>
    </row>
    <row r="115" spans="10:13">
      <c r="J115" s="114">
        <v>43620</v>
      </c>
      <c r="K115" s="23">
        <v>3.1099999999999999E-2</v>
      </c>
      <c r="L115" s="23">
        <v>-0.2072</v>
      </c>
      <c r="M115" s="23">
        <v>0.24</v>
      </c>
    </row>
    <row r="116" spans="10:13">
      <c r="J116" s="114">
        <v>43621</v>
      </c>
      <c r="K116" s="23">
        <v>-1.2800000000000001E-2</v>
      </c>
      <c r="L116" s="23">
        <v>-0.22</v>
      </c>
      <c r="M116" s="23">
        <v>0.21</v>
      </c>
    </row>
    <row r="117" spans="10:13">
      <c r="J117" s="114">
        <v>43622</v>
      </c>
      <c r="K117" s="23">
        <v>-5.6000000000000001E-2</v>
      </c>
      <c r="L117" s="23">
        <v>-0.23430000000000001</v>
      </c>
      <c r="M117" s="23">
        <v>0.18</v>
      </c>
    </row>
    <row r="118" spans="10:13">
      <c r="J118" s="114">
        <v>43623</v>
      </c>
      <c r="K118" s="23">
        <v>-9.2799999999999994E-2</v>
      </c>
      <c r="L118" s="23">
        <v>-0.25609999999999999</v>
      </c>
      <c r="M118" s="23">
        <v>0.16</v>
      </c>
    </row>
    <row r="119" spans="10:13">
      <c r="J119" s="114">
        <v>43626</v>
      </c>
      <c r="K119" s="23">
        <v>-4.0899999999999999E-2</v>
      </c>
      <c r="L119" s="23">
        <v>-0.21859999999999999</v>
      </c>
      <c r="M119" s="23">
        <v>0.18</v>
      </c>
    </row>
    <row r="120" spans="10:13">
      <c r="J120" s="114">
        <v>43627</v>
      </c>
      <c r="K120" s="23">
        <v>-5.8299999999999998E-2</v>
      </c>
      <c r="L120" s="23">
        <v>-0.23130000000000001</v>
      </c>
      <c r="M120" s="23">
        <v>0.17</v>
      </c>
    </row>
    <row r="121" spans="10:13">
      <c r="J121" s="114">
        <v>43628</v>
      </c>
      <c r="K121" s="23">
        <v>-5.4199999999999998E-2</v>
      </c>
      <c r="L121" s="23">
        <v>-0.2354</v>
      </c>
      <c r="M121" s="23">
        <v>0.18</v>
      </c>
    </row>
    <row r="122" spans="10:13">
      <c r="J122" s="114">
        <v>43629</v>
      </c>
      <c r="K122" s="23">
        <v>-5.4100000000000002E-2</v>
      </c>
      <c r="L122" s="23">
        <v>-0.24279999999999999</v>
      </c>
      <c r="M122" s="23">
        <v>0.19</v>
      </c>
    </row>
    <row r="123" spans="10:13">
      <c r="J123" s="114">
        <v>43630</v>
      </c>
      <c r="K123" s="23">
        <v>-6.7299999999999999E-2</v>
      </c>
      <c r="L123" s="23">
        <v>-0.25719999999999998</v>
      </c>
      <c r="M123" s="23">
        <v>0.19</v>
      </c>
    </row>
    <row r="124" spans="10:13">
      <c r="J124" s="114">
        <v>43633</v>
      </c>
      <c r="K124" s="23">
        <v>-4.9700000000000001E-2</v>
      </c>
      <c r="L124" s="23">
        <v>-0.24590000000000001</v>
      </c>
      <c r="M124" s="23">
        <v>0.2</v>
      </c>
    </row>
    <row r="125" spans="10:13">
      <c r="J125" s="114">
        <v>43634</v>
      </c>
      <c r="K125" s="23">
        <v>-0.14030000000000001</v>
      </c>
      <c r="L125" s="23">
        <v>-0.32200000000000001</v>
      </c>
      <c r="M125" s="23">
        <v>0.18</v>
      </c>
    </row>
    <row r="126" spans="10:13">
      <c r="J126" s="114">
        <v>43635</v>
      </c>
      <c r="K126" s="23">
        <v>-8.5199999999999998E-2</v>
      </c>
      <c r="L126" s="23">
        <v>-0.28599999999999998</v>
      </c>
      <c r="M126" s="23">
        <v>0.2</v>
      </c>
    </row>
    <row r="127" spans="10:13">
      <c r="J127" s="114">
        <v>43636</v>
      </c>
      <c r="K127" s="23">
        <v>-0.126</v>
      </c>
      <c r="L127" s="23">
        <v>-0.31990000000000002</v>
      </c>
      <c r="M127" s="23">
        <v>0.19</v>
      </c>
    </row>
    <row r="128" spans="10:13">
      <c r="J128" s="114">
        <v>43637</v>
      </c>
      <c r="K128" s="23">
        <v>-9.7199999999999995E-2</v>
      </c>
      <c r="L128" s="23">
        <v>-0.28560000000000002</v>
      </c>
      <c r="M128" s="23">
        <v>0.19</v>
      </c>
    </row>
    <row r="129" spans="10:13">
      <c r="J129" s="114">
        <v>43640</v>
      </c>
      <c r="K129" s="23">
        <v>-0.14130000000000001</v>
      </c>
      <c r="L129" s="23">
        <v>-0.30769999999999997</v>
      </c>
      <c r="M129" s="23">
        <v>0.17</v>
      </c>
    </row>
    <row r="130" spans="10:13">
      <c r="J130" s="114">
        <v>43641</v>
      </c>
      <c r="K130" s="23">
        <v>-0.16320000000000001</v>
      </c>
      <c r="L130" s="23">
        <v>-0.33169999999999999</v>
      </c>
      <c r="M130" s="23">
        <v>0.17</v>
      </c>
    </row>
    <row r="131" spans="10:13">
      <c r="J131" s="114">
        <v>43642</v>
      </c>
      <c r="K131" s="23">
        <v>-0.14180000000000001</v>
      </c>
      <c r="L131" s="23">
        <v>-0.3044</v>
      </c>
      <c r="M131" s="23">
        <v>0.16</v>
      </c>
    </row>
    <row r="132" spans="10:13">
      <c r="J132" s="114">
        <v>43643</v>
      </c>
      <c r="K132" s="23">
        <v>-0.14810000000000001</v>
      </c>
      <c r="L132" s="23">
        <v>-0.31680000000000003</v>
      </c>
      <c r="M132" s="23">
        <v>0.17</v>
      </c>
    </row>
    <row r="133" spans="10:13">
      <c r="J133" s="114">
        <v>43644</v>
      </c>
      <c r="K133" s="23">
        <v>-0.16239999999999999</v>
      </c>
      <c r="L133" s="23">
        <v>-0.32390000000000002</v>
      </c>
      <c r="M133" s="23">
        <v>0.16</v>
      </c>
    </row>
    <row r="134" spans="10:13">
      <c r="J134" s="114">
        <v>43647</v>
      </c>
      <c r="K134" s="23">
        <v>-0.19589999999999999</v>
      </c>
      <c r="L134" s="23">
        <v>-0.35570000000000002</v>
      </c>
      <c r="M134" s="23">
        <v>0.16</v>
      </c>
    </row>
    <row r="135" spans="10:13">
      <c r="J135" s="114">
        <v>43648</v>
      </c>
      <c r="K135" s="23">
        <v>-0.2019</v>
      </c>
      <c r="L135" s="23">
        <v>-0.3649</v>
      </c>
      <c r="M135" s="23">
        <v>0.16</v>
      </c>
    </row>
    <row r="136" spans="10:13">
      <c r="J136" s="114">
        <v>43649</v>
      </c>
      <c r="K136" s="23">
        <v>-0.2258</v>
      </c>
      <c r="L136" s="23">
        <v>-0.3841</v>
      </c>
      <c r="M136" s="23">
        <v>0.16</v>
      </c>
    </row>
    <row r="137" spans="10:13">
      <c r="J137" s="114">
        <v>43650</v>
      </c>
      <c r="K137" s="23">
        <v>-0.24610000000000001</v>
      </c>
      <c r="L137" s="23">
        <v>-0.39900000000000002</v>
      </c>
      <c r="M137" s="23">
        <v>0.15</v>
      </c>
    </row>
    <row r="138" spans="10:13">
      <c r="J138" s="114">
        <v>43651</v>
      </c>
      <c r="K138" s="23">
        <v>-0.2152</v>
      </c>
      <c r="L138" s="23">
        <v>-0.3589</v>
      </c>
      <c r="M138" s="23">
        <v>0.14000000000000001</v>
      </c>
    </row>
    <row r="139" spans="10:13">
      <c r="J139" s="114">
        <v>43654</v>
      </c>
      <c r="K139" s="23">
        <v>-0.20330000000000001</v>
      </c>
      <c r="L139" s="23">
        <v>-0.37369999999999998</v>
      </c>
      <c r="M139" s="23">
        <v>0.17</v>
      </c>
    </row>
    <row r="140" spans="10:13">
      <c r="J140" s="114">
        <v>43655</v>
      </c>
      <c r="K140" s="23">
        <v>-0.18149999999999999</v>
      </c>
      <c r="L140" s="23">
        <v>-0.35570000000000002</v>
      </c>
      <c r="M140" s="23">
        <v>0.17</v>
      </c>
    </row>
    <row r="141" spans="10:13">
      <c r="J141" s="114">
        <v>43656</v>
      </c>
      <c r="K141" s="23">
        <v>-0.14510000000000001</v>
      </c>
      <c r="L141" s="23">
        <v>-0.3049</v>
      </c>
      <c r="M141" s="23">
        <v>0.16</v>
      </c>
    </row>
    <row r="142" spans="10:13">
      <c r="J142" s="114">
        <v>43657</v>
      </c>
      <c r="K142" s="23">
        <v>-0.1108</v>
      </c>
      <c r="L142" s="23">
        <v>-0.2611</v>
      </c>
      <c r="M142" s="23">
        <v>0.15</v>
      </c>
    </row>
    <row r="143" spans="10:13">
      <c r="J143" s="114">
        <v>43658</v>
      </c>
      <c r="K143" s="23">
        <v>-6.9000000000000006E-2</v>
      </c>
      <c r="L143" s="23">
        <v>-0.24729999999999999</v>
      </c>
      <c r="M143" s="23">
        <v>0.18</v>
      </c>
    </row>
    <row r="144" spans="10:13">
      <c r="J144" s="114">
        <v>43661</v>
      </c>
      <c r="K144" s="23">
        <v>-0.11070000000000001</v>
      </c>
      <c r="L144" s="23">
        <v>-0.29580000000000001</v>
      </c>
      <c r="M144" s="23">
        <v>0.19</v>
      </c>
    </row>
    <row r="145" spans="10:13">
      <c r="J145" s="114">
        <v>43662</v>
      </c>
      <c r="K145" s="23">
        <v>-0.1195</v>
      </c>
      <c r="L145" s="23">
        <v>-0.29199999999999998</v>
      </c>
      <c r="M145" s="23">
        <v>0.17</v>
      </c>
    </row>
    <row r="146" spans="10:13">
      <c r="J146" s="114">
        <v>43663</v>
      </c>
      <c r="K146" s="23">
        <v>-0.1547</v>
      </c>
      <c r="L146" s="23">
        <v>-0.33260000000000001</v>
      </c>
      <c r="M146" s="23">
        <v>0.18</v>
      </c>
    </row>
    <row r="147" spans="10:13">
      <c r="J147" s="114">
        <v>43664</v>
      </c>
      <c r="K147" s="23">
        <v>-0.1709</v>
      </c>
      <c r="L147" s="23">
        <v>-0.35420000000000001</v>
      </c>
      <c r="M147" s="23">
        <v>0.18</v>
      </c>
    </row>
    <row r="148" spans="10:13">
      <c r="J148" s="114">
        <v>43665</v>
      </c>
      <c r="K148" s="23">
        <v>-0.16159999999999999</v>
      </c>
      <c r="L148" s="23">
        <v>-0.36609999999999998</v>
      </c>
      <c r="M148" s="23">
        <v>0.2</v>
      </c>
    </row>
    <row r="149" spans="10:13">
      <c r="J149" s="114">
        <v>43668</v>
      </c>
      <c r="K149" s="23">
        <v>-0.18859999999999999</v>
      </c>
      <c r="L149" s="23">
        <v>-0.38840000000000002</v>
      </c>
      <c r="M149" s="23">
        <v>0.2</v>
      </c>
    </row>
    <row r="150" spans="10:13">
      <c r="J150" s="114">
        <v>43669</v>
      </c>
      <c r="K150" s="23">
        <v>-0.18609999999999999</v>
      </c>
      <c r="L150" s="23">
        <v>-0.39879999999999999</v>
      </c>
      <c r="M150" s="23">
        <v>0.21</v>
      </c>
    </row>
    <row r="151" spans="10:13">
      <c r="J151" s="114">
        <v>43670</v>
      </c>
      <c r="K151" s="23">
        <v>-0.1938</v>
      </c>
      <c r="L151" s="23">
        <v>-0.42009999999999997</v>
      </c>
      <c r="M151" s="23">
        <v>0.23</v>
      </c>
    </row>
    <row r="152" spans="10:13">
      <c r="J152" s="114">
        <v>43671</v>
      </c>
      <c r="K152" s="23">
        <v>-0.1827</v>
      </c>
      <c r="L152" s="23">
        <v>-0.40479999999999999</v>
      </c>
      <c r="M152" s="23">
        <v>0.22</v>
      </c>
    </row>
    <row r="153" spans="10:13">
      <c r="J153" s="114">
        <v>43672</v>
      </c>
      <c r="K153" s="23">
        <v>-0.17</v>
      </c>
      <c r="L153" s="23">
        <v>-0.4194</v>
      </c>
      <c r="M153" s="23">
        <v>0.25</v>
      </c>
    </row>
    <row r="154" spans="10:13">
      <c r="J154" s="114">
        <v>43675</v>
      </c>
      <c r="K154" s="23">
        <v>-0.15490000000000001</v>
      </c>
      <c r="L154" s="23">
        <v>-0.43169999999999997</v>
      </c>
      <c r="M154" s="23">
        <v>0.28000000000000003</v>
      </c>
    </row>
    <row r="155" spans="10:13">
      <c r="J155" s="114">
        <v>43676</v>
      </c>
      <c r="K155" s="23">
        <v>-0.1356</v>
      </c>
      <c r="L155" s="23">
        <v>-0.43969999999999998</v>
      </c>
      <c r="M155" s="23">
        <v>0.3</v>
      </c>
    </row>
    <row r="156" spans="10:13">
      <c r="J156" s="114">
        <v>43677</v>
      </c>
      <c r="K156" s="23">
        <v>-0.2046</v>
      </c>
      <c r="L156" s="23">
        <v>-0.4773</v>
      </c>
      <c r="M156" s="23">
        <v>0.27</v>
      </c>
    </row>
    <row r="157" spans="10:13">
      <c r="J157" s="114">
        <v>43678</v>
      </c>
      <c r="K157" s="23">
        <v>-0.1928</v>
      </c>
      <c r="L157" s="23">
        <v>-0.45119999999999999</v>
      </c>
      <c r="M157" s="23">
        <v>0.26</v>
      </c>
    </row>
    <row r="158" spans="10:13">
      <c r="J158" s="114">
        <v>43679</v>
      </c>
      <c r="K158" s="23">
        <v>-0.22170000000000001</v>
      </c>
      <c r="L158" s="23">
        <v>-0.48730000000000001</v>
      </c>
      <c r="M158" s="23">
        <v>0.27</v>
      </c>
    </row>
    <row r="159" spans="10:13">
      <c r="J159" s="114">
        <v>43682</v>
      </c>
      <c r="K159" s="23">
        <v>-0.2329</v>
      </c>
      <c r="L159" s="23">
        <v>-0.51160000000000005</v>
      </c>
      <c r="M159" s="23">
        <v>0.28000000000000003</v>
      </c>
    </row>
    <row r="160" spans="10:13">
      <c r="J160" s="114">
        <v>43683</v>
      </c>
      <c r="K160" s="23">
        <v>-0.2407</v>
      </c>
      <c r="L160" s="23">
        <v>-0.53659999999999997</v>
      </c>
      <c r="M160" s="23">
        <v>0.3</v>
      </c>
    </row>
    <row r="161" spans="10:13">
      <c r="J161" s="114">
        <v>43684</v>
      </c>
      <c r="K161" s="23">
        <v>-0.2944</v>
      </c>
      <c r="L161" s="23">
        <v>-0.58089999999999997</v>
      </c>
      <c r="M161" s="23">
        <v>0.28999999999999998</v>
      </c>
    </row>
    <row r="162" spans="10:13">
      <c r="J162" s="114">
        <v>43685</v>
      </c>
      <c r="K162" s="23">
        <v>-0.26529999999999998</v>
      </c>
      <c r="L162" s="23">
        <v>-0.55840000000000001</v>
      </c>
      <c r="M162" s="23">
        <v>0.28999999999999998</v>
      </c>
    </row>
    <row r="163" spans="10:13">
      <c r="J163" s="114">
        <v>43686</v>
      </c>
      <c r="K163" s="23">
        <v>-0.25419999999999998</v>
      </c>
      <c r="L163" s="23">
        <v>-0.57769999999999999</v>
      </c>
      <c r="M163" s="23">
        <v>0.32</v>
      </c>
    </row>
    <row r="164" spans="10:13">
      <c r="J164" s="114">
        <v>43689</v>
      </c>
      <c r="K164" s="23">
        <v>-0.2707</v>
      </c>
      <c r="L164" s="23">
        <v>-0.59419999999999995</v>
      </c>
      <c r="M164" s="23">
        <v>0.32</v>
      </c>
    </row>
    <row r="165" spans="10:13">
      <c r="J165" s="114">
        <v>43690</v>
      </c>
      <c r="K165" s="23">
        <v>-0.2944</v>
      </c>
      <c r="L165" s="23">
        <v>-0.61080000000000001</v>
      </c>
      <c r="M165" s="23">
        <v>0.32</v>
      </c>
    </row>
    <row r="166" spans="10:13">
      <c r="J166" s="114">
        <v>43691</v>
      </c>
      <c r="K166" s="23">
        <v>-0.32629999999999998</v>
      </c>
      <c r="L166" s="23">
        <v>-0.64829999999999999</v>
      </c>
      <c r="M166" s="23">
        <v>0.32</v>
      </c>
    </row>
    <row r="167" spans="10:13">
      <c r="J167" s="114">
        <v>43692</v>
      </c>
      <c r="K167" s="23">
        <v>-0.38529999999999998</v>
      </c>
      <c r="L167" s="23">
        <v>-0.69889999999999997</v>
      </c>
      <c r="M167" s="23">
        <v>0.31</v>
      </c>
    </row>
    <row r="168" spans="10:13">
      <c r="J168" s="114">
        <v>43693</v>
      </c>
      <c r="K168" s="23">
        <v>-0.35980000000000001</v>
      </c>
      <c r="L168" s="23">
        <v>-0.67749999999999999</v>
      </c>
      <c r="M168" s="23">
        <v>0.32</v>
      </c>
    </row>
    <row r="169" spans="10:13">
      <c r="J169" s="114">
        <v>43696</v>
      </c>
      <c r="K169" s="23">
        <v>-0.33119999999999999</v>
      </c>
      <c r="L169" s="23">
        <v>-0.64639999999999997</v>
      </c>
      <c r="M169" s="23">
        <v>0.32</v>
      </c>
    </row>
    <row r="170" spans="10:13">
      <c r="J170" s="114">
        <v>43697</v>
      </c>
      <c r="K170" s="23">
        <v>-0.36170000000000002</v>
      </c>
      <c r="L170" s="23">
        <v>-0.68700000000000006</v>
      </c>
      <c r="M170" s="23">
        <v>0.33</v>
      </c>
    </row>
    <row r="171" spans="10:13">
      <c r="J171" s="114">
        <v>43698</v>
      </c>
      <c r="K171" s="23">
        <v>-0.3281</v>
      </c>
      <c r="L171" s="23">
        <v>-0.67200000000000004</v>
      </c>
      <c r="M171" s="23">
        <v>0.34</v>
      </c>
    </row>
    <row r="172" spans="10:13">
      <c r="J172" s="114">
        <v>43699</v>
      </c>
      <c r="K172" s="23">
        <v>-0.2893</v>
      </c>
      <c r="L172" s="23">
        <v>-0.64029999999999998</v>
      </c>
      <c r="M172" s="23">
        <v>0.35</v>
      </c>
    </row>
    <row r="173" spans="10:13">
      <c r="J173" s="114">
        <v>43700</v>
      </c>
      <c r="K173" s="23">
        <v>-0.30449999999999999</v>
      </c>
      <c r="L173" s="23">
        <v>-0.66830000000000001</v>
      </c>
      <c r="M173" s="23">
        <v>0.36</v>
      </c>
    </row>
    <row r="174" spans="10:13">
      <c r="J174" s="114">
        <v>43703</v>
      </c>
      <c r="K174" s="23">
        <v>-0.30530000000000002</v>
      </c>
      <c r="L174" s="23">
        <v>-0.66910000000000003</v>
      </c>
      <c r="M174" s="23">
        <v>0.36</v>
      </c>
    </row>
    <row r="175" spans="10:13">
      <c r="J175" s="114">
        <v>43704</v>
      </c>
      <c r="K175" s="23">
        <v>-0.34200000000000003</v>
      </c>
      <c r="L175" s="23">
        <v>-0.69620000000000004</v>
      </c>
      <c r="M175" s="23">
        <v>0.35</v>
      </c>
    </row>
    <row r="176" spans="10:13">
      <c r="J176" s="114">
        <v>43705</v>
      </c>
      <c r="K176" s="23">
        <v>-0.35539999999999999</v>
      </c>
      <c r="L176" s="23">
        <v>-0.71970000000000001</v>
      </c>
      <c r="M176" s="23">
        <v>0.36</v>
      </c>
    </row>
    <row r="177" spans="10:13">
      <c r="J177" s="114">
        <v>43706</v>
      </c>
      <c r="K177" s="23">
        <v>-0.34179999999999999</v>
      </c>
      <c r="L177" s="23">
        <v>-0.6925</v>
      </c>
      <c r="M177" s="23">
        <v>0.35</v>
      </c>
    </row>
    <row r="178" spans="10:13">
      <c r="J178" s="114">
        <v>43707</v>
      </c>
      <c r="K178" s="23">
        <v>-0.36049999999999999</v>
      </c>
      <c r="L178" s="23">
        <v>-0.70740000000000003</v>
      </c>
      <c r="M178" s="23">
        <v>0.35</v>
      </c>
    </row>
    <row r="179" spans="10:13">
      <c r="J179" s="114">
        <v>43710</v>
      </c>
      <c r="K179" s="23">
        <v>-0.3397</v>
      </c>
      <c r="L179" s="23">
        <v>-0.70030000000000003</v>
      </c>
      <c r="M179" s="23">
        <v>0.36</v>
      </c>
    </row>
    <row r="180" spans="10:13">
      <c r="J180" s="114">
        <v>43711</v>
      </c>
      <c r="K180" s="23">
        <v>-0.34710000000000002</v>
      </c>
      <c r="L180" s="23">
        <v>-0.71530000000000005</v>
      </c>
      <c r="M180" s="23">
        <v>0.37</v>
      </c>
    </row>
    <row r="181" spans="10:13">
      <c r="J181" s="114">
        <v>43712</v>
      </c>
      <c r="K181" s="23">
        <v>-0.32569999999999999</v>
      </c>
      <c r="L181" s="23">
        <v>-0.67849999999999999</v>
      </c>
      <c r="M181" s="23">
        <v>0.35</v>
      </c>
    </row>
    <row r="182" spans="10:13">
      <c r="J182" s="114">
        <v>43713</v>
      </c>
      <c r="K182" s="23">
        <v>-0.28299999999999997</v>
      </c>
      <c r="L182" s="23">
        <v>-0.58960000000000001</v>
      </c>
      <c r="M182" s="23">
        <v>0.31</v>
      </c>
    </row>
    <row r="183" spans="10:13">
      <c r="J183" s="114">
        <v>43714</v>
      </c>
      <c r="K183" s="23">
        <v>-0.32090000000000002</v>
      </c>
      <c r="L183" s="23">
        <v>-0.63239999999999996</v>
      </c>
      <c r="M183" s="23">
        <v>0.31</v>
      </c>
    </row>
    <row r="184" spans="10:13">
      <c r="J184" s="114">
        <v>43717</v>
      </c>
      <c r="K184" s="23">
        <v>-0.27810000000000001</v>
      </c>
      <c r="L184" s="23">
        <v>-0.58430000000000004</v>
      </c>
      <c r="M184" s="23">
        <v>0.31</v>
      </c>
    </row>
    <row r="185" spans="10:13">
      <c r="J185" s="114">
        <v>43718</v>
      </c>
      <c r="K185" s="23">
        <v>-0.25669999999999998</v>
      </c>
      <c r="L185" s="23">
        <v>-0.5484</v>
      </c>
      <c r="M185" s="23">
        <v>0.28999999999999998</v>
      </c>
    </row>
    <row r="186" spans="10:13">
      <c r="J186" s="114">
        <v>43719</v>
      </c>
      <c r="K186" s="23">
        <v>-0.28549999999999998</v>
      </c>
      <c r="L186" s="23">
        <v>-0.56779999999999997</v>
      </c>
      <c r="M186" s="23">
        <v>0.28000000000000003</v>
      </c>
    </row>
    <row r="187" spans="10:13">
      <c r="J187" s="114">
        <v>43720</v>
      </c>
      <c r="K187" s="23">
        <v>-0.24260000000000001</v>
      </c>
      <c r="L187" s="23">
        <v>-0.53659999999999997</v>
      </c>
      <c r="M187" s="23">
        <v>0.28999999999999998</v>
      </c>
    </row>
    <row r="188" spans="10:13">
      <c r="J188" s="114">
        <v>43721</v>
      </c>
      <c r="K188" s="23">
        <v>-0.20599999999999999</v>
      </c>
      <c r="L188" s="23">
        <v>-0.45269999999999999</v>
      </c>
      <c r="M188" s="23">
        <v>0.25</v>
      </c>
    </row>
    <row r="189" spans="10:13">
      <c r="J189" s="114">
        <v>43724</v>
      </c>
      <c r="K189" s="23">
        <v>-0.2268</v>
      </c>
      <c r="L189" s="23">
        <v>-0.47389999999999999</v>
      </c>
      <c r="M189" s="23">
        <v>0.25</v>
      </c>
    </row>
    <row r="190" spans="10:13">
      <c r="J190" s="114">
        <v>43725</v>
      </c>
      <c r="K190" s="23">
        <v>-0.2165</v>
      </c>
      <c r="L190" s="23">
        <v>-0.47210000000000002</v>
      </c>
      <c r="M190" s="23">
        <v>0.26</v>
      </c>
    </row>
    <row r="191" spans="10:13">
      <c r="J191" s="114">
        <v>43726</v>
      </c>
      <c r="K191" s="23">
        <v>-0.24030000000000001</v>
      </c>
      <c r="L191" s="23">
        <v>-0.50960000000000005</v>
      </c>
      <c r="M191" s="23">
        <v>0.27</v>
      </c>
    </row>
    <row r="192" spans="10:13">
      <c r="J192" s="114">
        <v>43727</v>
      </c>
      <c r="K192" s="23">
        <v>-0.2102</v>
      </c>
      <c r="L192" s="23">
        <v>-0.50470000000000004</v>
      </c>
      <c r="M192" s="23">
        <v>0.28999999999999998</v>
      </c>
    </row>
    <row r="193" spans="10:13">
      <c r="J193" s="114">
        <v>43728</v>
      </c>
      <c r="K193" s="23">
        <v>-0.21990000000000001</v>
      </c>
      <c r="L193" s="23">
        <v>-0.51890000000000003</v>
      </c>
      <c r="M193" s="23">
        <v>0.3</v>
      </c>
    </row>
    <row r="194" spans="10:13">
      <c r="J194" s="114">
        <v>43731</v>
      </c>
      <c r="K194" s="23">
        <v>-0.27739999999999998</v>
      </c>
      <c r="L194" s="23">
        <v>-0.5827</v>
      </c>
      <c r="M194" s="23">
        <v>0.31</v>
      </c>
    </row>
    <row r="195" spans="10:13">
      <c r="J195" s="114">
        <v>43732</v>
      </c>
      <c r="K195" s="23">
        <v>-0.2797</v>
      </c>
      <c r="L195" s="23">
        <v>-0.60229999999999995</v>
      </c>
      <c r="M195" s="23">
        <v>0.32</v>
      </c>
    </row>
    <row r="196" spans="10:13">
      <c r="J196" s="114">
        <v>43733</v>
      </c>
      <c r="K196" s="23">
        <v>-0.27129999999999999</v>
      </c>
      <c r="L196" s="23">
        <v>-0.58199999999999996</v>
      </c>
      <c r="M196" s="23">
        <v>0.31</v>
      </c>
    </row>
    <row r="197" spans="10:13">
      <c r="J197" s="114">
        <v>43734</v>
      </c>
      <c r="K197" s="23">
        <v>-0.26960000000000001</v>
      </c>
      <c r="L197" s="23">
        <v>-0.57869999999999999</v>
      </c>
      <c r="M197" s="23">
        <v>0.31</v>
      </c>
    </row>
    <row r="198" spans="10:13">
      <c r="J198" s="114">
        <v>43735</v>
      </c>
      <c r="K198" s="23">
        <v>-0.27860000000000001</v>
      </c>
      <c r="L198" s="23">
        <v>-0.57679999999999998</v>
      </c>
      <c r="M198" s="23">
        <v>0.3</v>
      </c>
    </row>
    <row r="199" spans="10:13">
      <c r="J199" s="114">
        <v>43738</v>
      </c>
      <c r="K199" s="23">
        <v>-0.27789999999999998</v>
      </c>
      <c r="L199" s="23">
        <v>-0.57050000000000001</v>
      </c>
      <c r="M199" s="23">
        <v>0.28999999999999998</v>
      </c>
    </row>
    <row r="200" spans="10:13">
      <c r="J200" s="114">
        <v>43739</v>
      </c>
      <c r="K200" s="23">
        <v>-0.27610000000000001</v>
      </c>
      <c r="L200" s="23">
        <v>-0.55730000000000002</v>
      </c>
      <c r="M200" s="23">
        <v>0.28000000000000003</v>
      </c>
    </row>
    <row r="201" spans="10:13">
      <c r="J201" s="114">
        <v>43740</v>
      </c>
      <c r="K201" s="23">
        <v>-0.2545</v>
      </c>
      <c r="L201" s="23">
        <v>-0.54430000000000001</v>
      </c>
      <c r="M201" s="23">
        <v>0.28999999999999998</v>
      </c>
    </row>
    <row r="202" spans="10:13">
      <c r="J202" s="114">
        <v>43741</v>
      </c>
      <c r="K202" s="23">
        <v>-0.27800000000000002</v>
      </c>
      <c r="L202" s="23">
        <v>-0.5837</v>
      </c>
      <c r="M202" s="23">
        <v>0.31</v>
      </c>
    </row>
    <row r="203" spans="10:13">
      <c r="J203" s="114">
        <v>43742</v>
      </c>
      <c r="K203" s="23">
        <v>-0.27229999999999999</v>
      </c>
      <c r="L203" s="23">
        <v>-0.58489999999999998</v>
      </c>
      <c r="M203" s="23">
        <v>0.31</v>
      </c>
    </row>
    <row r="204" spans="10:13">
      <c r="J204" s="114">
        <v>43745</v>
      </c>
      <c r="K204" s="23">
        <v>-0.25969999999999999</v>
      </c>
      <c r="L204" s="23">
        <v>-0.57499999999999996</v>
      </c>
      <c r="M204" s="23">
        <v>0.32</v>
      </c>
    </row>
    <row r="205" spans="10:13">
      <c r="J205" s="114">
        <v>43746</v>
      </c>
      <c r="K205" s="23">
        <v>-0.2843</v>
      </c>
      <c r="L205" s="23">
        <v>-0.59460000000000002</v>
      </c>
      <c r="M205" s="23">
        <v>0.31</v>
      </c>
    </row>
    <row r="206" spans="10:13">
      <c r="J206" s="114">
        <v>43747</v>
      </c>
      <c r="K206" s="23">
        <v>-0.2424</v>
      </c>
      <c r="L206" s="23">
        <v>-0.55679999999999996</v>
      </c>
      <c r="M206" s="23">
        <v>0.31</v>
      </c>
    </row>
    <row r="207" spans="10:13">
      <c r="J207" s="114">
        <v>43748</v>
      </c>
      <c r="K207" s="23">
        <v>-0.16839999999999999</v>
      </c>
      <c r="L207" s="23">
        <v>-0.49009999999999998</v>
      </c>
      <c r="M207" s="23">
        <v>0.32</v>
      </c>
    </row>
    <row r="208" spans="10:13">
      <c r="J208" s="114">
        <v>43749</v>
      </c>
      <c r="K208" s="23">
        <v>-0.18779999999999999</v>
      </c>
      <c r="L208" s="23">
        <v>-0.43880000000000002</v>
      </c>
      <c r="M208" s="23">
        <v>0.25</v>
      </c>
    </row>
    <row r="209" spans="10:13">
      <c r="J209" s="114">
        <v>43752</v>
      </c>
      <c r="K209" s="23">
        <v>-0.1981</v>
      </c>
      <c r="L209" s="23">
        <v>-0.45729999999999998</v>
      </c>
      <c r="M209" s="23">
        <v>0.26</v>
      </c>
    </row>
    <row r="210" spans="10:13">
      <c r="J210" s="114">
        <v>43753</v>
      </c>
      <c r="K210" s="23">
        <v>-0.20430000000000001</v>
      </c>
      <c r="L210" s="23">
        <v>-0.42349999999999999</v>
      </c>
      <c r="M210" s="23">
        <v>0.22</v>
      </c>
    </row>
    <row r="211" spans="10:13">
      <c r="J211" s="114">
        <v>43754</v>
      </c>
      <c r="K211" s="23">
        <v>-0.19769999999999999</v>
      </c>
      <c r="L211" s="23">
        <v>-0.3876</v>
      </c>
      <c r="M211" s="23">
        <v>0.19</v>
      </c>
    </row>
    <row r="212" spans="10:13">
      <c r="J212" s="114">
        <v>43755</v>
      </c>
      <c r="K212" s="23">
        <v>-0.19800000000000001</v>
      </c>
      <c r="L212" s="23">
        <v>-0.40300000000000002</v>
      </c>
      <c r="M212" s="23">
        <v>0.21</v>
      </c>
    </row>
    <row r="213" spans="10:13">
      <c r="J213" s="114">
        <v>43756</v>
      </c>
      <c r="K213" s="23">
        <v>-0.192</v>
      </c>
      <c r="L213" s="23">
        <v>-0.38869999999999999</v>
      </c>
      <c r="M213" s="23">
        <v>0.2</v>
      </c>
    </row>
    <row r="214" spans="10:13">
      <c r="J214" s="114">
        <v>43759</v>
      </c>
      <c r="K214" s="23">
        <v>-0.17610000000000001</v>
      </c>
      <c r="L214" s="23">
        <v>-0.34110000000000001</v>
      </c>
      <c r="M214" s="23">
        <v>0.17</v>
      </c>
    </row>
    <row r="215" spans="10:13">
      <c r="J215" s="114">
        <v>43760</v>
      </c>
      <c r="K215" s="23">
        <v>-0.18759999999999999</v>
      </c>
      <c r="L215" s="23">
        <v>-0.36959999999999998</v>
      </c>
      <c r="M215" s="23">
        <v>0.18</v>
      </c>
    </row>
    <row r="216" spans="10:13">
      <c r="J216" s="114">
        <v>43761</v>
      </c>
      <c r="K216" s="23">
        <v>-0.19800000000000001</v>
      </c>
      <c r="L216" s="23">
        <v>-0.39419999999999999</v>
      </c>
      <c r="M216" s="23">
        <v>0.2</v>
      </c>
    </row>
    <row r="217" spans="10:13">
      <c r="J217" s="114">
        <v>43762</v>
      </c>
      <c r="K217" s="23">
        <v>-0.2092</v>
      </c>
      <c r="L217" s="23">
        <v>-0.40439999999999998</v>
      </c>
      <c r="M217" s="23">
        <v>0.2</v>
      </c>
    </row>
    <row r="218" spans="10:13">
      <c r="J218" s="114">
        <v>43763</v>
      </c>
      <c r="K218" s="23">
        <v>-0.18690000000000001</v>
      </c>
      <c r="L218" s="23">
        <v>-0.37309999999999999</v>
      </c>
      <c r="M218" s="23">
        <v>0.19</v>
      </c>
    </row>
    <row r="219" spans="10:13">
      <c r="J219" s="114">
        <v>43766</v>
      </c>
      <c r="K219" s="23">
        <v>-0.13830000000000001</v>
      </c>
      <c r="L219" s="23">
        <v>-0.32840000000000003</v>
      </c>
      <c r="M219" s="23">
        <v>0.19</v>
      </c>
    </row>
    <row r="220" spans="10:13">
      <c r="J220" s="114">
        <v>43767</v>
      </c>
      <c r="K220" s="23">
        <v>-0.1595</v>
      </c>
      <c r="L220" s="23">
        <v>-0.35659999999999997</v>
      </c>
      <c r="M220" s="23">
        <v>0.2</v>
      </c>
    </row>
    <row r="221" spans="10:13">
      <c r="J221" s="114">
        <v>43768</v>
      </c>
      <c r="K221" s="23">
        <v>-0.1618</v>
      </c>
      <c r="L221" s="23">
        <v>-0.35659999999999997</v>
      </c>
      <c r="M221" s="23">
        <v>0.19</v>
      </c>
    </row>
    <row r="222" spans="10:13">
      <c r="J222" s="114">
        <v>43769</v>
      </c>
      <c r="K222" s="23">
        <v>-0.21029999999999999</v>
      </c>
      <c r="L222" s="23">
        <v>-0.40129999999999999</v>
      </c>
      <c r="M222" s="23">
        <v>0.19</v>
      </c>
    </row>
    <row r="223" spans="10:13">
      <c r="J223" s="114">
        <v>43770</v>
      </c>
      <c r="K223" s="23">
        <v>-0.19170000000000001</v>
      </c>
      <c r="L223" s="23">
        <v>-0.37740000000000001</v>
      </c>
      <c r="M223" s="23">
        <v>0.19</v>
      </c>
    </row>
    <row r="224" spans="10:13">
      <c r="J224" s="114">
        <v>43773</v>
      </c>
      <c r="K224" s="23">
        <v>-0.16450000000000001</v>
      </c>
      <c r="L224" s="23">
        <v>-0.3458</v>
      </c>
      <c r="M224" s="23">
        <v>0.18</v>
      </c>
    </row>
    <row r="225" spans="10:13">
      <c r="J225" s="114">
        <v>43774</v>
      </c>
      <c r="K225" s="23">
        <v>-0.15190000000000001</v>
      </c>
      <c r="L225" s="23">
        <v>-0.31850000000000001</v>
      </c>
      <c r="M225" s="23">
        <v>0.17</v>
      </c>
    </row>
    <row r="226" spans="10:13">
      <c r="J226" s="114">
        <v>43775</v>
      </c>
      <c r="K226" s="23">
        <v>-0.13619999999999999</v>
      </c>
      <c r="L226" s="23">
        <v>-0.32369999999999999</v>
      </c>
      <c r="M226" s="23">
        <v>0.19</v>
      </c>
    </row>
    <row r="227" spans="10:13">
      <c r="J227" s="114">
        <v>43776</v>
      </c>
      <c r="K227" s="23">
        <v>-6.9699999999999998E-2</v>
      </c>
      <c r="L227" s="23">
        <v>-0.24859999999999999</v>
      </c>
      <c r="M227" s="23">
        <v>0.18</v>
      </c>
    </row>
    <row r="228" spans="10:13">
      <c r="J228" s="114">
        <v>43777</v>
      </c>
      <c r="K228" s="23">
        <v>-7.1999999999999995E-2</v>
      </c>
      <c r="L228" s="23">
        <v>-0.26369999999999999</v>
      </c>
      <c r="M228" s="23">
        <v>0.19</v>
      </c>
    </row>
    <row r="229" spans="10:13">
      <c r="J229" s="114">
        <v>43780</v>
      </c>
      <c r="K229" s="23">
        <v>-5.9799999999999999E-2</v>
      </c>
      <c r="L229" s="23">
        <v>-0.24879999999999999</v>
      </c>
      <c r="M229" s="23">
        <v>0.19</v>
      </c>
    </row>
    <row r="230" spans="10:13">
      <c r="J230" s="114">
        <v>43781</v>
      </c>
      <c r="K230" s="23">
        <v>-4.9299999999999997E-2</v>
      </c>
      <c r="L230" s="23">
        <v>-0.24510000000000001</v>
      </c>
      <c r="M230" s="23">
        <v>0.2</v>
      </c>
    </row>
    <row r="231" spans="10:13">
      <c r="J231" s="114">
        <v>43782</v>
      </c>
      <c r="K231" s="23">
        <v>-0.1051</v>
      </c>
      <c r="L231" s="23">
        <v>-0.30170000000000002</v>
      </c>
      <c r="M231" s="23">
        <v>0.2</v>
      </c>
    </row>
    <row r="232" spans="10:13">
      <c r="J232" s="114">
        <v>43783</v>
      </c>
      <c r="K232" s="23">
        <v>-0.1134</v>
      </c>
      <c r="L232" s="23">
        <v>-0.34560000000000002</v>
      </c>
      <c r="M232" s="23">
        <v>0.23</v>
      </c>
    </row>
    <row r="233" spans="10:13">
      <c r="J233" s="114">
        <v>43784</v>
      </c>
      <c r="K233" s="23">
        <v>-0.108</v>
      </c>
      <c r="L233" s="23">
        <v>-0.33410000000000001</v>
      </c>
      <c r="M233" s="23">
        <v>0.23</v>
      </c>
    </row>
    <row r="234" spans="10:13">
      <c r="J234" s="114">
        <v>43787</v>
      </c>
      <c r="K234" s="23">
        <v>-0.1148</v>
      </c>
      <c r="L234" s="23">
        <v>-0.3352</v>
      </c>
      <c r="M234" s="23">
        <v>0.22</v>
      </c>
    </row>
    <row r="235" spans="10:13">
      <c r="J235" s="114">
        <v>43788</v>
      </c>
      <c r="K235" s="23">
        <v>-0.11269999999999999</v>
      </c>
      <c r="L235" s="23">
        <v>-0.3397</v>
      </c>
      <c r="M235" s="23">
        <v>0.23</v>
      </c>
    </row>
    <row r="236" spans="10:13">
      <c r="J236" s="114">
        <v>43789</v>
      </c>
      <c r="K236" s="23">
        <v>-0.12130000000000001</v>
      </c>
      <c r="L236" s="23">
        <v>-0.35270000000000001</v>
      </c>
      <c r="M236" s="23">
        <v>0.23</v>
      </c>
    </row>
    <row r="237" spans="10:13">
      <c r="J237" s="114">
        <v>43790</v>
      </c>
      <c r="K237" s="23">
        <v>-9.6299999999999997E-2</v>
      </c>
      <c r="L237" s="23">
        <v>-0.32369999999999999</v>
      </c>
      <c r="M237" s="23">
        <v>0.23</v>
      </c>
    </row>
    <row r="238" spans="10:13">
      <c r="J238" s="114">
        <v>43791</v>
      </c>
      <c r="K238" s="23">
        <v>-0.121</v>
      </c>
      <c r="L238" s="23">
        <v>-0.35859999999999997</v>
      </c>
      <c r="M238" s="23">
        <v>0.24</v>
      </c>
    </row>
    <row r="239" spans="10:13">
      <c r="J239" s="114">
        <v>43794</v>
      </c>
      <c r="K239" s="23">
        <v>-0.1206</v>
      </c>
      <c r="L239" s="23">
        <v>-0.35020000000000001</v>
      </c>
      <c r="M239" s="23">
        <v>0.23</v>
      </c>
    </row>
    <row r="240" spans="10:13">
      <c r="J240" s="114">
        <v>43795</v>
      </c>
      <c r="K240" s="23">
        <v>-0.1434</v>
      </c>
      <c r="L240" s="23">
        <v>-0.376</v>
      </c>
      <c r="M240" s="23">
        <v>0.23</v>
      </c>
    </row>
    <row r="241" spans="10:13">
      <c r="J241" s="114">
        <v>43796</v>
      </c>
      <c r="K241" s="23">
        <v>-0.1472</v>
      </c>
      <c r="L241" s="23">
        <v>-0.36749999999999999</v>
      </c>
      <c r="M241" s="23">
        <v>0.22</v>
      </c>
    </row>
    <row r="242" spans="10:13">
      <c r="J242" s="114">
        <v>43797</v>
      </c>
      <c r="K242" s="23">
        <v>-0.1487</v>
      </c>
      <c r="L242" s="23">
        <v>-0.36370000000000002</v>
      </c>
      <c r="M242" s="23">
        <v>0.22</v>
      </c>
    </row>
    <row r="243" spans="10:13">
      <c r="J243" s="114">
        <v>43798</v>
      </c>
      <c r="K243" s="23">
        <v>-0.15129999999999999</v>
      </c>
      <c r="L243" s="23">
        <v>-0.35239999999999999</v>
      </c>
      <c r="M243" s="23">
        <v>0.2</v>
      </c>
    </row>
    <row r="244" spans="10:13">
      <c r="J244" s="114">
        <v>43801</v>
      </c>
      <c r="K244" s="23">
        <v>-0.12280000000000001</v>
      </c>
      <c r="L244" s="23">
        <v>-0.27839999999999998</v>
      </c>
      <c r="M244" s="23">
        <v>0.16</v>
      </c>
    </row>
    <row r="245" spans="10:13">
      <c r="J245" s="114">
        <v>43802</v>
      </c>
      <c r="K245" s="23">
        <v>-0.2203</v>
      </c>
      <c r="L245" s="23">
        <v>-0.34599999999999997</v>
      </c>
      <c r="M245" s="23">
        <v>0.13</v>
      </c>
    </row>
    <row r="246" spans="10:13">
      <c r="J246" s="114">
        <v>43803</v>
      </c>
      <c r="K246" s="23">
        <v>-0.1963</v>
      </c>
      <c r="L246" s="23">
        <v>-0.3155</v>
      </c>
      <c r="M246" s="23">
        <v>0.12</v>
      </c>
    </row>
    <row r="247" spans="10:13">
      <c r="J247" s="114">
        <v>43804</v>
      </c>
      <c r="K247" s="23">
        <v>-0.16400000000000001</v>
      </c>
      <c r="L247" s="23">
        <v>-0.29360000000000003</v>
      </c>
      <c r="M247" s="23">
        <v>0.13</v>
      </c>
    </row>
    <row r="248" spans="10:13">
      <c r="J248" s="114">
        <v>43805</v>
      </c>
      <c r="K248" s="23">
        <v>-0.16320000000000001</v>
      </c>
      <c r="L248" s="23">
        <v>-0.2908</v>
      </c>
      <c r="M248" s="23">
        <v>0.13</v>
      </c>
    </row>
    <row r="249" spans="10:13">
      <c r="J249" s="114">
        <v>43808</v>
      </c>
      <c r="K249" s="23">
        <v>-0.17610000000000001</v>
      </c>
      <c r="L249" s="23">
        <v>-0.30459999999999998</v>
      </c>
      <c r="M249" s="23">
        <v>0.13</v>
      </c>
    </row>
    <row r="250" spans="10:13">
      <c r="J250" s="114">
        <v>43809</v>
      </c>
      <c r="K250" s="23">
        <v>-0.20030000000000001</v>
      </c>
      <c r="L250" s="23">
        <v>-0.2964</v>
      </c>
      <c r="M250" s="23">
        <v>0.1</v>
      </c>
    </row>
    <row r="251" spans="10:13">
      <c r="J251" s="114">
        <v>43810</v>
      </c>
      <c r="K251" s="23">
        <v>-0.20630000000000001</v>
      </c>
      <c r="L251" s="23">
        <v>-0.32190000000000002</v>
      </c>
      <c r="M251" s="23">
        <v>0.12</v>
      </c>
    </row>
    <row r="252" spans="10:13">
      <c r="J252" s="114">
        <v>43811</v>
      </c>
      <c r="K252" s="23">
        <v>-0.155</v>
      </c>
      <c r="L252" s="23">
        <v>-0.26319999999999999</v>
      </c>
      <c r="M252" s="23">
        <v>0.11</v>
      </c>
    </row>
    <row r="253" spans="10:13">
      <c r="J253" s="114">
        <v>43812</v>
      </c>
      <c r="K253" s="23">
        <v>-0.2014</v>
      </c>
      <c r="L253" s="23">
        <v>-0.29509999999999997</v>
      </c>
      <c r="M253" s="23">
        <v>0.09</v>
      </c>
    </row>
    <row r="254" spans="10:13">
      <c r="J254" s="114">
        <v>43815</v>
      </c>
      <c r="K254" s="23">
        <v>-0.17829999999999999</v>
      </c>
      <c r="L254" s="23">
        <v>-0.27260000000000001</v>
      </c>
      <c r="M254" s="23">
        <v>0.09</v>
      </c>
    </row>
    <row r="255" spans="10:13">
      <c r="J255" s="114">
        <v>43816</v>
      </c>
      <c r="K255" s="23">
        <v>-0.18820000000000001</v>
      </c>
      <c r="L255" s="23">
        <v>-0.29039999999999999</v>
      </c>
      <c r="M255" s="23">
        <v>0.1</v>
      </c>
    </row>
    <row r="256" spans="10:13">
      <c r="J256" s="114">
        <v>43817</v>
      </c>
      <c r="K256" s="23">
        <v>-0.14430000000000001</v>
      </c>
      <c r="L256" s="23">
        <v>-0.25119999999999998</v>
      </c>
      <c r="M256" s="23">
        <v>0.11</v>
      </c>
    </row>
    <row r="257" spans="10:13">
      <c r="J257" s="114">
        <v>43818</v>
      </c>
      <c r="K257" s="23">
        <v>-0.1205</v>
      </c>
      <c r="L257" s="23">
        <v>-0.2354</v>
      </c>
      <c r="M257" s="23">
        <v>0.11</v>
      </c>
    </row>
    <row r="258" spans="10:13">
      <c r="J258" s="114">
        <v>43819</v>
      </c>
      <c r="K258" s="23">
        <v>-0.1298</v>
      </c>
      <c r="L258" s="23">
        <v>-0.24560000000000001</v>
      </c>
      <c r="M258" s="23">
        <v>0.12</v>
      </c>
    </row>
    <row r="259" spans="10:13">
      <c r="J259" s="114">
        <v>43822</v>
      </c>
      <c r="K259" s="23">
        <v>-0.1181</v>
      </c>
      <c r="L259" s="23">
        <v>-0.2397</v>
      </c>
      <c r="M259" s="23">
        <v>0.12</v>
      </c>
    </row>
    <row r="260" spans="10:13">
      <c r="J260" s="114">
        <v>43823</v>
      </c>
      <c r="K260" s="23">
        <v>-0.121</v>
      </c>
      <c r="L260" s="23">
        <v>-0.23980000000000001</v>
      </c>
      <c r="M260" s="23">
        <v>0.12</v>
      </c>
    </row>
    <row r="261" spans="10:13">
      <c r="J261" s="114">
        <v>43824</v>
      </c>
      <c r="K261" s="23">
        <v>-0.1215</v>
      </c>
      <c r="L261" s="23">
        <v>-0.2399</v>
      </c>
      <c r="M261" s="23">
        <v>0.12</v>
      </c>
    </row>
    <row r="262" spans="10:13">
      <c r="J262" s="114">
        <v>43825</v>
      </c>
      <c r="K262" s="23">
        <v>-0.1242</v>
      </c>
      <c r="L262" s="23">
        <v>-0.24010000000000001</v>
      </c>
      <c r="M262" s="23">
        <v>0.12</v>
      </c>
    </row>
    <row r="263" spans="10:13">
      <c r="J263" s="114">
        <v>43826</v>
      </c>
      <c r="K263" s="23">
        <v>-0.14940000000000001</v>
      </c>
      <c r="L263" s="23">
        <v>-0.25609999999999999</v>
      </c>
      <c r="M263" s="23">
        <v>0.11</v>
      </c>
    </row>
    <row r="264" spans="10:13">
      <c r="J264" s="114">
        <v>43829</v>
      </c>
      <c r="K264" s="23">
        <v>-9.5100000000000004E-2</v>
      </c>
      <c r="L264" s="23">
        <v>-0.1812</v>
      </c>
      <c r="M264" s="23">
        <v>0.09</v>
      </c>
    </row>
    <row r="265" spans="10:13">
      <c r="J265" s="114">
        <v>43830</v>
      </c>
      <c r="K265" s="23">
        <v>-9.1800000000000007E-2</v>
      </c>
      <c r="L265" s="23">
        <v>-0.18709999999999999</v>
      </c>
      <c r="M265" s="23">
        <v>0.1</v>
      </c>
    </row>
    <row r="266" spans="10:13">
      <c r="J266" s="114">
        <v>43831</v>
      </c>
      <c r="K266" s="23">
        <v>-9.2200000000000004E-2</v>
      </c>
      <c r="L266" s="23">
        <v>-0.18720000000000001</v>
      </c>
      <c r="M266" s="23">
        <v>0.1</v>
      </c>
    </row>
    <row r="267" spans="10:13">
      <c r="J267" s="114">
        <v>43832</v>
      </c>
      <c r="K267" s="23">
        <v>-0.1158</v>
      </c>
      <c r="L267" s="23">
        <v>-0.22220000000000001</v>
      </c>
      <c r="M267" s="23">
        <v>0.11</v>
      </c>
    </row>
    <row r="268" spans="10:13">
      <c r="J268" s="114">
        <v>43833</v>
      </c>
      <c r="K268" s="23">
        <v>-0.1724</v>
      </c>
      <c r="L268" s="23">
        <v>-0.28949999999999998</v>
      </c>
      <c r="M268" s="23">
        <v>0.12</v>
      </c>
    </row>
    <row r="269" spans="10:13">
      <c r="J269" s="114">
        <v>43836</v>
      </c>
      <c r="K269" s="23">
        <v>-0.1542</v>
      </c>
      <c r="L269" s="23">
        <v>-0.28739999999999999</v>
      </c>
      <c r="M269" s="23">
        <v>0.13</v>
      </c>
    </row>
    <row r="270" spans="10:13">
      <c r="J270" s="114">
        <v>43837</v>
      </c>
      <c r="K270" s="23">
        <v>-0.21049999999999999</v>
      </c>
      <c r="L270" s="23">
        <v>-0.28179999999999999</v>
      </c>
      <c r="M270" s="23">
        <v>7.0000000000000007E-2</v>
      </c>
    </row>
    <row r="271" spans="10:13">
      <c r="J271" s="114">
        <v>43838</v>
      </c>
      <c r="K271" s="23">
        <v>-0.1888</v>
      </c>
      <c r="L271" s="23">
        <v>-0.25800000000000001</v>
      </c>
      <c r="M271" s="23">
        <v>7.0000000000000007E-2</v>
      </c>
    </row>
    <row r="272" spans="10:13">
      <c r="J272" s="114">
        <v>43839</v>
      </c>
      <c r="K272" s="23">
        <v>-0.1618</v>
      </c>
      <c r="L272" s="23">
        <v>-0.22159999999999999</v>
      </c>
      <c r="M272" s="23">
        <v>0.06</v>
      </c>
    </row>
    <row r="273" spans="10:13">
      <c r="J273" s="114">
        <v>43840</v>
      </c>
      <c r="K273" s="23">
        <v>-0.16600000000000001</v>
      </c>
      <c r="L273" s="23">
        <v>-0.2329</v>
      </c>
      <c r="M273" s="23">
        <v>7.0000000000000007E-2</v>
      </c>
    </row>
    <row r="274" spans="10:13">
      <c r="J274" s="114">
        <v>43843</v>
      </c>
      <c r="K274" s="23">
        <v>-0.1333</v>
      </c>
      <c r="L274" s="23">
        <v>-0.1948</v>
      </c>
      <c r="M274" s="23">
        <v>0.06</v>
      </c>
    </row>
    <row r="275" spans="10:13">
      <c r="J275" s="114">
        <v>43844</v>
      </c>
      <c r="K275" s="23">
        <v>-0.13139999999999999</v>
      </c>
      <c r="L275" s="23">
        <v>-0.20930000000000001</v>
      </c>
      <c r="M275" s="23">
        <v>0.08</v>
      </c>
    </row>
    <row r="276" spans="10:13">
      <c r="J276" s="114">
        <v>43845</v>
      </c>
      <c r="K276" s="23">
        <v>-0.14510000000000001</v>
      </c>
      <c r="L276" s="23">
        <v>-0.24360000000000001</v>
      </c>
      <c r="M276" s="23">
        <v>0.1</v>
      </c>
    </row>
    <row r="277" spans="10:13">
      <c r="J277" s="114">
        <v>43846</v>
      </c>
      <c r="K277" s="23">
        <v>-0.14979999999999999</v>
      </c>
      <c r="L277" s="23">
        <v>-0.25219999999999998</v>
      </c>
      <c r="M277" s="23">
        <v>0.1</v>
      </c>
    </row>
    <row r="278" spans="10:13">
      <c r="J278" s="114">
        <v>43847</v>
      </c>
      <c r="K278" s="23">
        <v>-0.1484</v>
      </c>
      <c r="L278" s="23">
        <v>-0.25309999999999999</v>
      </c>
      <c r="M278" s="23">
        <v>0.1</v>
      </c>
    </row>
    <row r="279" spans="10:13">
      <c r="J279" s="114">
        <v>43850</v>
      </c>
      <c r="K279" s="23">
        <v>-0.16159999999999999</v>
      </c>
      <c r="L279" s="23">
        <v>-0.25369999999999998</v>
      </c>
      <c r="M279" s="23">
        <v>0.09</v>
      </c>
    </row>
    <row r="280" spans="10:13">
      <c r="J280" s="114">
        <v>43851</v>
      </c>
      <c r="K280" s="23">
        <v>-0.17269999999999999</v>
      </c>
      <c r="L280" s="23">
        <v>-0.2868</v>
      </c>
      <c r="M280" s="23">
        <v>0.11</v>
      </c>
    </row>
    <row r="281" spans="10:13">
      <c r="J281" s="114">
        <v>43852</v>
      </c>
      <c r="K281" s="23">
        <v>-0.1913</v>
      </c>
      <c r="L281" s="23">
        <v>-0.29909999999999998</v>
      </c>
      <c r="M281" s="23">
        <v>0.11</v>
      </c>
    </row>
    <row r="282" spans="10:13">
      <c r="J282" s="114">
        <v>43853</v>
      </c>
      <c r="K282" s="23">
        <v>-0.2374</v>
      </c>
      <c r="L282" s="23">
        <v>-0.34770000000000001</v>
      </c>
      <c r="M282" s="23">
        <v>0.11</v>
      </c>
    </row>
    <row r="283" spans="10:13">
      <c r="J283" s="114">
        <v>43854</v>
      </c>
      <c r="K283" s="23">
        <v>-0.26190000000000002</v>
      </c>
      <c r="L283" s="23">
        <v>-0.36649999999999999</v>
      </c>
      <c r="M283" s="23">
        <v>0.1</v>
      </c>
    </row>
    <row r="284" spans="10:13">
      <c r="J284" s="114">
        <v>43857</v>
      </c>
      <c r="K284" s="23">
        <v>-0.31819999999999998</v>
      </c>
      <c r="L284" s="23">
        <v>-0.41610000000000003</v>
      </c>
      <c r="M284" s="23">
        <v>0.1</v>
      </c>
    </row>
    <row r="285" spans="10:13">
      <c r="J285" s="114">
        <v>43858</v>
      </c>
      <c r="K285" s="23">
        <v>-0.29959999999999998</v>
      </c>
      <c r="L285" s="23">
        <v>-0.41420000000000001</v>
      </c>
      <c r="M285" s="23">
        <v>0.11</v>
      </c>
    </row>
    <row r="286" spans="10:13">
      <c r="J286" s="114">
        <v>43859</v>
      </c>
      <c r="K286" s="23">
        <v>-0.29820000000000002</v>
      </c>
      <c r="L286" s="23">
        <v>-0.40579999999999999</v>
      </c>
      <c r="M286" s="23">
        <v>0.11</v>
      </c>
    </row>
    <row r="287" spans="10:13">
      <c r="J287" s="114">
        <v>43860</v>
      </c>
      <c r="K287" s="23">
        <v>-0.31259999999999999</v>
      </c>
      <c r="L287" s="23">
        <v>-0.43940000000000001</v>
      </c>
      <c r="M287" s="23">
        <v>0.13</v>
      </c>
    </row>
    <row r="288" spans="10:13">
      <c r="J288" s="114">
        <v>43861</v>
      </c>
      <c r="K288" s="23">
        <v>-0.33260000000000001</v>
      </c>
      <c r="L288" s="23">
        <v>-0.47489999999999999</v>
      </c>
      <c r="M288" s="23">
        <v>0.14000000000000001</v>
      </c>
    </row>
    <row r="289" spans="10:13">
      <c r="J289" s="114">
        <v>43864</v>
      </c>
      <c r="K289" s="23">
        <v>-0.30259999999999998</v>
      </c>
      <c r="L289" s="23">
        <v>-0.43519999999999998</v>
      </c>
      <c r="M289" s="23">
        <v>0.13</v>
      </c>
    </row>
    <row r="290" spans="10:13">
      <c r="J290" s="114">
        <v>43865</v>
      </c>
      <c r="K290" s="23">
        <v>-0.2828</v>
      </c>
      <c r="L290" s="23">
        <v>-0.40539999999999998</v>
      </c>
      <c r="M290" s="23">
        <v>0.12</v>
      </c>
    </row>
    <row r="291" spans="10:13">
      <c r="J291" s="114">
        <v>43866</v>
      </c>
      <c r="K291" s="23">
        <v>-0.2722</v>
      </c>
      <c r="L291" s="23">
        <v>-0.36930000000000002</v>
      </c>
      <c r="M291" s="23">
        <v>0.1</v>
      </c>
    </row>
    <row r="292" spans="10:13">
      <c r="J292" s="114">
        <v>43867</v>
      </c>
      <c r="K292" s="23">
        <v>-0.25729999999999997</v>
      </c>
      <c r="L292" s="23">
        <v>-0.36499999999999999</v>
      </c>
      <c r="M292" s="23">
        <v>0.11</v>
      </c>
    </row>
    <row r="293" spans="10:13">
      <c r="J293" s="114">
        <v>43868</v>
      </c>
      <c r="K293" s="23">
        <v>-0.29559999999999997</v>
      </c>
      <c r="L293" s="23">
        <v>-0.38159999999999999</v>
      </c>
      <c r="M293" s="23">
        <v>0.09</v>
      </c>
    </row>
    <row r="294" spans="10:13">
      <c r="J294" s="114">
        <v>43871</v>
      </c>
      <c r="K294" s="23">
        <v>-0.29010000000000002</v>
      </c>
      <c r="L294" s="23">
        <v>-0.41099999999999998</v>
      </c>
      <c r="M294" s="23">
        <v>0.12</v>
      </c>
    </row>
    <row r="295" spans="10:13">
      <c r="J295" s="114">
        <v>43872</v>
      </c>
      <c r="K295" s="23">
        <v>-0.27979999999999999</v>
      </c>
      <c r="L295" s="23">
        <v>-0.38729999999999998</v>
      </c>
      <c r="M295" s="23">
        <v>0.11</v>
      </c>
    </row>
    <row r="296" spans="10:13">
      <c r="J296" s="114">
        <v>43873</v>
      </c>
      <c r="K296" s="23">
        <v>-0.2752</v>
      </c>
      <c r="L296" s="23">
        <v>-0.37469999999999998</v>
      </c>
      <c r="M296" s="23">
        <v>0.1</v>
      </c>
    </row>
    <row r="297" spans="10:13">
      <c r="J297" s="114">
        <v>43874</v>
      </c>
      <c r="K297" s="23">
        <v>-0.26889999999999997</v>
      </c>
      <c r="L297" s="23">
        <v>-0.38790000000000002</v>
      </c>
      <c r="M297" s="23">
        <v>0.12</v>
      </c>
    </row>
    <row r="298" spans="10:13">
      <c r="J298" s="114">
        <v>43875</v>
      </c>
      <c r="K298" s="23">
        <v>-0.3004</v>
      </c>
      <c r="L298" s="23">
        <v>-0.40029999999999999</v>
      </c>
      <c r="M298" s="23">
        <v>0.1</v>
      </c>
    </row>
    <row r="299" spans="10:13">
      <c r="J299" s="114">
        <v>43878</v>
      </c>
      <c r="K299" s="23">
        <v>-0.31140000000000001</v>
      </c>
      <c r="L299" s="23">
        <v>-0.39850000000000002</v>
      </c>
      <c r="M299" s="23">
        <v>0.09</v>
      </c>
    </row>
    <row r="300" spans="10:13">
      <c r="J300" s="114">
        <v>43879</v>
      </c>
      <c r="K300" s="23">
        <v>-0.31730000000000003</v>
      </c>
      <c r="L300" s="23">
        <v>-0.40910000000000002</v>
      </c>
      <c r="M300" s="23">
        <v>0.09</v>
      </c>
    </row>
    <row r="301" spans="10:13">
      <c r="J301" s="114">
        <v>43880</v>
      </c>
      <c r="K301" s="23">
        <v>-0.29409999999999997</v>
      </c>
      <c r="L301" s="23">
        <v>-0.41610000000000003</v>
      </c>
      <c r="M301" s="23">
        <v>0.12</v>
      </c>
    </row>
    <row r="302" spans="10:13">
      <c r="J302" s="114">
        <v>43881</v>
      </c>
      <c r="K302" s="23">
        <v>-0.32990000000000003</v>
      </c>
      <c r="L302" s="23">
        <v>-0.44109999999999999</v>
      </c>
      <c r="M302" s="23">
        <v>0.11</v>
      </c>
    </row>
    <row r="303" spans="10:13">
      <c r="J303" s="114">
        <v>43882</v>
      </c>
      <c r="K303" s="23">
        <v>-0.31809999999999999</v>
      </c>
      <c r="L303" s="23">
        <v>-0.43259999999999998</v>
      </c>
      <c r="M303" s="23">
        <v>0.11</v>
      </c>
    </row>
    <row r="304" spans="10:13">
      <c r="J304" s="114">
        <v>43885</v>
      </c>
      <c r="K304" s="23">
        <v>-0.35170000000000001</v>
      </c>
      <c r="L304" s="23">
        <v>-0.48039999999999999</v>
      </c>
      <c r="M304" s="23">
        <v>0.13</v>
      </c>
    </row>
    <row r="305" spans="10:13">
      <c r="J305" s="114">
        <v>43886</v>
      </c>
      <c r="K305" s="23">
        <v>-0.34360000000000002</v>
      </c>
      <c r="L305" s="23">
        <v>-0.51160000000000005</v>
      </c>
      <c r="M305" s="23">
        <v>0.17</v>
      </c>
    </row>
    <row r="306" spans="10:13">
      <c r="J306" s="114">
        <v>43887</v>
      </c>
      <c r="K306" s="23">
        <v>-0.33510000000000001</v>
      </c>
      <c r="L306" s="23">
        <v>-0.495</v>
      </c>
      <c r="M306" s="23">
        <v>0.16</v>
      </c>
    </row>
    <row r="307" spans="10:13">
      <c r="J307" s="114">
        <v>43888</v>
      </c>
      <c r="K307" s="23">
        <v>-0.31759999999999999</v>
      </c>
      <c r="L307" s="23">
        <v>-0.55230000000000001</v>
      </c>
      <c r="M307" s="23">
        <v>0.23</v>
      </c>
    </row>
    <row r="308" spans="10:13">
      <c r="J308" s="114">
        <v>43889</v>
      </c>
      <c r="K308" s="23">
        <v>-0.32719999999999999</v>
      </c>
      <c r="L308" s="23">
        <v>-0.61180000000000001</v>
      </c>
      <c r="M308" s="23">
        <v>0.28000000000000003</v>
      </c>
    </row>
    <row r="309" spans="10:13">
      <c r="J309" s="114">
        <v>43892</v>
      </c>
      <c r="K309" s="23">
        <v>-0.35360000000000003</v>
      </c>
      <c r="L309" s="23">
        <v>-0.61939999999999995</v>
      </c>
      <c r="M309" s="23">
        <v>0.27</v>
      </c>
    </row>
    <row r="310" spans="10:13">
      <c r="J310" s="114">
        <v>43893</v>
      </c>
      <c r="K310" s="23">
        <v>-0.37230000000000002</v>
      </c>
      <c r="L310" s="23">
        <v>-0.64090000000000003</v>
      </c>
      <c r="M310" s="23">
        <v>0.27</v>
      </c>
    </row>
    <row r="311" spans="10:13">
      <c r="J311" s="114">
        <v>43894</v>
      </c>
      <c r="K311" s="23">
        <v>-0.39350000000000002</v>
      </c>
      <c r="L311" s="23">
        <v>-0.63419999999999999</v>
      </c>
      <c r="M311" s="23">
        <v>0.24</v>
      </c>
    </row>
    <row r="312" spans="10:13">
      <c r="J312" s="114">
        <v>43895</v>
      </c>
      <c r="K312" s="23">
        <v>-0.39079999999999998</v>
      </c>
      <c r="L312" s="23">
        <v>-0.67710000000000004</v>
      </c>
      <c r="M312" s="23">
        <v>0.28999999999999998</v>
      </c>
    </row>
    <row r="313" spans="10:13">
      <c r="J313" s="114">
        <v>43896</v>
      </c>
      <c r="K313" s="23">
        <v>-0.36699999999999999</v>
      </c>
      <c r="L313" s="23">
        <v>-0.72599999999999998</v>
      </c>
      <c r="M313" s="23">
        <v>0.36</v>
      </c>
    </row>
    <row r="314" spans="10:13">
      <c r="J314" s="114">
        <v>43899</v>
      </c>
      <c r="K314" s="23">
        <v>-0.38329999999999997</v>
      </c>
      <c r="L314" s="23">
        <v>-0.83809999999999996</v>
      </c>
      <c r="M314" s="23">
        <v>0.45</v>
      </c>
    </row>
    <row r="315" spans="10:13">
      <c r="J315" s="114">
        <v>43900</v>
      </c>
      <c r="K315" s="23">
        <v>-0.27239999999999998</v>
      </c>
      <c r="L315" s="23">
        <v>-0.80149999999999999</v>
      </c>
      <c r="M315" s="23">
        <v>0.53</v>
      </c>
    </row>
    <row r="316" spans="10:13">
      <c r="J316" s="114">
        <v>43901</v>
      </c>
      <c r="K316" s="23">
        <v>-0.26600000000000001</v>
      </c>
      <c r="L316" s="23">
        <v>-0.75029999999999997</v>
      </c>
      <c r="M316" s="23">
        <v>0.48</v>
      </c>
    </row>
    <row r="317" spans="10:13">
      <c r="J317" s="114">
        <v>43902</v>
      </c>
      <c r="K317" s="23">
        <v>-0.1484</v>
      </c>
      <c r="L317" s="23">
        <v>-0.74029999999999996</v>
      </c>
      <c r="M317" s="23">
        <v>0.59</v>
      </c>
    </row>
    <row r="318" spans="10:13">
      <c r="J318" s="114">
        <v>43903</v>
      </c>
      <c r="K318" s="23">
        <v>-1.78E-2</v>
      </c>
      <c r="L318" s="23">
        <v>-0.58479999999999999</v>
      </c>
      <c r="M318" s="23">
        <v>0.56999999999999995</v>
      </c>
    </row>
    <row r="319" spans="10:13">
      <c r="J319" s="114">
        <v>43906</v>
      </c>
      <c r="K319" s="23">
        <v>9.6100000000000005E-2</v>
      </c>
      <c r="L319" s="23">
        <v>-0.45519999999999999</v>
      </c>
      <c r="M319" s="23">
        <v>0.55000000000000004</v>
      </c>
    </row>
    <row r="320" spans="10:13">
      <c r="J320" s="114">
        <v>43907</v>
      </c>
      <c r="K320" s="23">
        <v>0.16819999999999999</v>
      </c>
      <c r="L320" s="23">
        <v>-0.42649999999999999</v>
      </c>
      <c r="M320" s="23">
        <v>0.59</v>
      </c>
    </row>
    <row r="321" spans="10:13">
      <c r="J321" s="114">
        <v>43908</v>
      </c>
      <c r="K321" s="23">
        <v>0.27079999999999999</v>
      </c>
      <c r="L321" s="23">
        <v>-0.22570000000000001</v>
      </c>
      <c r="M321" s="23">
        <v>0.5</v>
      </c>
    </row>
    <row r="322" spans="10:13">
      <c r="J322" s="114">
        <v>43909</v>
      </c>
      <c r="K322" s="23">
        <v>0.26250000000000001</v>
      </c>
      <c r="L322" s="23">
        <v>-0.1671</v>
      </c>
      <c r="M322" s="23">
        <v>0.43</v>
      </c>
    </row>
    <row r="323" spans="10:13">
      <c r="J323" s="114">
        <v>43910</v>
      </c>
      <c r="K323" s="23">
        <v>0.1022</v>
      </c>
      <c r="L323" s="23">
        <v>-0.33910000000000001</v>
      </c>
      <c r="M323" s="23">
        <v>0.44</v>
      </c>
    </row>
    <row r="324" spans="10:13">
      <c r="J324" s="114">
        <v>43913</v>
      </c>
      <c r="K324" s="23">
        <v>0.1003</v>
      </c>
      <c r="L324" s="23">
        <v>-0.3745</v>
      </c>
      <c r="M324" s="23">
        <v>0.47</v>
      </c>
    </row>
    <row r="325" spans="10:13">
      <c r="J325" s="114">
        <v>43914</v>
      </c>
      <c r="K325" s="23">
        <v>0.16919999999999999</v>
      </c>
      <c r="L325" s="23">
        <v>-0.32279999999999998</v>
      </c>
      <c r="M325" s="23">
        <v>0.49</v>
      </c>
    </row>
    <row r="326" spans="10:13">
      <c r="J326" s="114">
        <v>43915</v>
      </c>
      <c r="K326" s="23">
        <v>0.1825</v>
      </c>
      <c r="L326" s="23">
        <v>-0.28649999999999998</v>
      </c>
      <c r="M326" s="23">
        <v>0.47</v>
      </c>
    </row>
    <row r="327" spans="10:13">
      <c r="J327" s="114">
        <v>43916</v>
      </c>
      <c r="K327" s="23">
        <v>1.41E-2</v>
      </c>
      <c r="L327" s="23">
        <v>-0.36890000000000001</v>
      </c>
      <c r="M327" s="23">
        <v>0.38</v>
      </c>
    </row>
    <row r="328" spans="10:13">
      <c r="J328" s="114">
        <v>43917</v>
      </c>
      <c r="K328" s="23">
        <v>-0.13420000000000001</v>
      </c>
      <c r="L328" s="23">
        <v>-0.48399999999999999</v>
      </c>
      <c r="M328" s="23">
        <v>0.35</v>
      </c>
    </row>
    <row r="329" spans="10:13">
      <c r="J329" s="114">
        <v>43920</v>
      </c>
      <c r="K329" s="23">
        <v>-0.1431</v>
      </c>
      <c r="L329" s="23">
        <v>-0.52939999999999998</v>
      </c>
      <c r="M329" s="23">
        <v>0.39</v>
      </c>
    </row>
    <row r="330" spans="10:13">
      <c r="J330" s="114">
        <v>43921</v>
      </c>
      <c r="K330" s="23">
        <v>-7.0199999999999999E-2</v>
      </c>
      <c r="L330" s="23">
        <v>-0.45729999999999998</v>
      </c>
      <c r="M330" s="23">
        <v>0.39</v>
      </c>
    </row>
    <row r="331" spans="10:13">
      <c r="J331" s="114">
        <v>43922</v>
      </c>
      <c r="K331" s="23">
        <v>-3.7000000000000002E-3</v>
      </c>
      <c r="L331" s="23">
        <v>-0.46870000000000001</v>
      </c>
      <c r="M331" s="23">
        <v>0.47</v>
      </c>
    </row>
    <row r="332" spans="10:13">
      <c r="J332" s="114">
        <v>43923</v>
      </c>
      <c r="K332" s="23">
        <v>1.14E-2</v>
      </c>
      <c r="L332" s="23">
        <v>-0.43530000000000002</v>
      </c>
      <c r="M332" s="23">
        <v>0.45</v>
      </c>
    </row>
    <row r="333" spans="10:13">
      <c r="J333" s="114">
        <v>43924</v>
      </c>
      <c r="K333" s="23">
        <v>3.6600000000000001E-2</v>
      </c>
      <c r="L333" s="23">
        <v>-0.43719999999999998</v>
      </c>
      <c r="M333" s="23">
        <v>0.47</v>
      </c>
    </row>
    <row r="334" spans="10:13">
      <c r="J334" s="114">
        <v>43927</v>
      </c>
      <c r="K334" s="23">
        <v>7.5499999999999998E-2</v>
      </c>
      <c r="L334" s="23">
        <v>-0.4204</v>
      </c>
      <c r="M334" s="23">
        <v>0.5</v>
      </c>
    </row>
    <row r="335" spans="10:13">
      <c r="J335" s="114">
        <v>43928</v>
      </c>
      <c r="K335" s="23">
        <v>0.1381</v>
      </c>
      <c r="L335" s="23">
        <v>-0.31419999999999998</v>
      </c>
      <c r="M335" s="23">
        <v>0.45</v>
      </c>
    </row>
    <row r="336" spans="10:13">
      <c r="J336" s="114">
        <v>43929</v>
      </c>
      <c r="K336" s="23">
        <v>0.1225</v>
      </c>
      <c r="L336" s="23">
        <v>-0.31140000000000001</v>
      </c>
      <c r="M336" s="23">
        <v>0.43</v>
      </c>
    </row>
    <row r="337" spans="10:13">
      <c r="J337" s="114">
        <v>43930</v>
      </c>
      <c r="K337" s="23">
        <v>7.0800000000000002E-2</v>
      </c>
      <c r="L337" s="23">
        <v>-0.34610000000000002</v>
      </c>
      <c r="M337" s="23">
        <v>0.42</v>
      </c>
    </row>
    <row r="338" spans="10:13">
      <c r="J338" s="114">
        <v>43931</v>
      </c>
      <c r="K338" s="23">
        <v>6.9599999999999995E-2</v>
      </c>
      <c r="L338" s="23">
        <v>-0.34620000000000001</v>
      </c>
      <c r="M338" s="23">
        <v>0.42</v>
      </c>
    </row>
    <row r="339" spans="10:13">
      <c r="J339" s="114">
        <v>43934</v>
      </c>
      <c r="K339" s="23">
        <v>6.9199999999999998E-2</v>
      </c>
      <c r="L339" s="23">
        <v>-0.3463</v>
      </c>
      <c r="M339" s="23">
        <v>0.42</v>
      </c>
    </row>
    <row r="340" spans="10:13">
      <c r="J340" s="114">
        <v>43935</v>
      </c>
      <c r="K340" s="23">
        <v>6.4500000000000002E-2</v>
      </c>
      <c r="L340" s="23">
        <v>-0.37930000000000003</v>
      </c>
      <c r="M340" s="23">
        <v>0.44</v>
      </c>
    </row>
    <row r="341" spans="10:13">
      <c r="J341" s="114">
        <v>43936</v>
      </c>
      <c r="K341" s="23">
        <v>3.3599999999999998E-2</v>
      </c>
      <c r="L341" s="23">
        <v>-0.46460000000000001</v>
      </c>
      <c r="M341" s="23">
        <v>0.5</v>
      </c>
    </row>
    <row r="342" spans="10:13">
      <c r="J342" s="114">
        <v>43937</v>
      </c>
      <c r="K342" s="23">
        <v>4.1399999999999999E-2</v>
      </c>
      <c r="L342" s="23">
        <v>-0.47039999999999998</v>
      </c>
      <c r="M342" s="23">
        <v>0.51</v>
      </c>
    </row>
    <row r="343" spans="10:13">
      <c r="J343" s="114">
        <v>43938</v>
      </c>
      <c r="K343" s="23">
        <v>2.3099999999999999E-2</v>
      </c>
      <c r="L343" s="23">
        <v>-0.47910000000000003</v>
      </c>
      <c r="M343" s="23">
        <v>0.5</v>
      </c>
    </row>
    <row r="344" spans="10:13">
      <c r="J344" s="114">
        <v>43941</v>
      </c>
      <c r="K344" s="23">
        <v>7.0999999999999994E-2</v>
      </c>
      <c r="L344" s="23">
        <v>-0.44629999999999997</v>
      </c>
      <c r="M344" s="23">
        <v>0.52</v>
      </c>
    </row>
    <row r="345" spans="10:13">
      <c r="J345" s="114">
        <v>43942</v>
      </c>
      <c r="K345" s="23">
        <v>7.3999999999999996E-2</v>
      </c>
      <c r="L345" s="23">
        <v>-0.48230000000000001</v>
      </c>
      <c r="M345" s="23">
        <v>0.56000000000000005</v>
      </c>
    </row>
    <row r="346" spans="10:13">
      <c r="J346" s="114">
        <v>43943</v>
      </c>
      <c r="K346" s="23">
        <v>0.11749999999999999</v>
      </c>
      <c r="L346" s="23">
        <v>-0.41980000000000001</v>
      </c>
      <c r="M346" s="23">
        <v>0.54</v>
      </c>
    </row>
    <row r="347" spans="10:13">
      <c r="J347" s="114">
        <v>43944</v>
      </c>
      <c r="K347" s="23">
        <v>7.5499999999999998E-2</v>
      </c>
      <c r="L347" s="23">
        <v>-0.42809999999999998</v>
      </c>
      <c r="M347" s="23">
        <v>0.5</v>
      </c>
    </row>
    <row r="348" spans="10:13">
      <c r="J348" s="114">
        <v>43945</v>
      </c>
      <c r="K348" s="23">
        <v>7.1000000000000004E-3</v>
      </c>
      <c r="L348" s="23">
        <v>-0.46839999999999998</v>
      </c>
      <c r="M348" s="23">
        <v>0.48</v>
      </c>
    </row>
    <row r="349" spans="10:13">
      <c r="J349" s="114">
        <v>43948</v>
      </c>
      <c r="K349" s="23">
        <v>1.7500000000000002E-2</v>
      </c>
      <c r="L349" s="23">
        <v>-0.44619999999999999</v>
      </c>
      <c r="M349" s="23">
        <v>0.46</v>
      </c>
    </row>
    <row r="350" spans="10:13">
      <c r="J350" s="114">
        <v>43949</v>
      </c>
      <c r="K350" s="23">
        <v>-7.7000000000000002E-3</v>
      </c>
      <c r="L350" s="23">
        <v>-0.46379999999999999</v>
      </c>
      <c r="M350" s="23">
        <v>0.46</v>
      </c>
    </row>
    <row r="351" spans="10:13">
      <c r="J351" s="114">
        <v>43950</v>
      </c>
      <c r="K351" s="23">
        <v>-4.07E-2</v>
      </c>
      <c r="L351" s="23">
        <v>-0.4824</v>
      </c>
      <c r="M351" s="23">
        <v>0.44</v>
      </c>
    </row>
    <row r="352" spans="10:13">
      <c r="J352" s="114">
        <v>43951</v>
      </c>
      <c r="K352" s="23">
        <v>-0.1128</v>
      </c>
      <c r="L352" s="23">
        <v>-0.58599999999999997</v>
      </c>
      <c r="M352" s="23">
        <v>0.47</v>
      </c>
    </row>
    <row r="353" spans="10:13">
      <c r="J353" s="114">
        <v>43952</v>
      </c>
      <c r="K353" s="23">
        <v>-0.1143</v>
      </c>
      <c r="L353" s="23">
        <v>-0.58609999999999995</v>
      </c>
      <c r="M353" s="23">
        <v>0.47</v>
      </c>
    </row>
    <row r="354" spans="10:13">
      <c r="J354" s="114">
        <v>43955</v>
      </c>
      <c r="K354" s="23">
        <v>-0.1114</v>
      </c>
      <c r="L354" s="23">
        <v>-0.55840000000000001</v>
      </c>
      <c r="M354" s="23">
        <v>0.45</v>
      </c>
    </row>
    <row r="355" spans="10:13">
      <c r="J355" s="114">
        <v>43956</v>
      </c>
      <c r="K355" s="23">
        <v>-0.1278</v>
      </c>
      <c r="L355" s="23">
        <v>-0.57299999999999995</v>
      </c>
      <c r="M355" s="23">
        <v>0.45</v>
      </c>
    </row>
    <row r="356" spans="10:13">
      <c r="J356" s="114">
        <v>43957</v>
      </c>
      <c r="K356" s="23">
        <v>-4.4999999999999998E-2</v>
      </c>
      <c r="L356" s="23">
        <v>-0.50290000000000001</v>
      </c>
      <c r="M356" s="23">
        <v>0.46</v>
      </c>
    </row>
    <row r="357" spans="10:13">
      <c r="J357" s="114">
        <v>43958</v>
      </c>
      <c r="K357" s="23">
        <v>-8.2100000000000006E-2</v>
      </c>
      <c r="L357" s="23">
        <v>-0.55059999999999998</v>
      </c>
      <c r="M357" s="23">
        <v>0.47</v>
      </c>
    </row>
    <row r="358" spans="10:13">
      <c r="J358" s="114">
        <v>43959</v>
      </c>
      <c r="K358" s="23">
        <v>-9.1999999999999998E-2</v>
      </c>
      <c r="L358" s="23">
        <v>-0.5323</v>
      </c>
      <c r="M358" s="23">
        <v>0.44</v>
      </c>
    </row>
    <row r="359" spans="10:13">
      <c r="J359" s="114">
        <v>43962</v>
      </c>
      <c r="K359" s="23">
        <v>-6.3500000000000001E-2</v>
      </c>
      <c r="L359" s="23">
        <v>-0.52029999999999998</v>
      </c>
      <c r="M359" s="23">
        <v>0.46</v>
      </c>
    </row>
    <row r="360" spans="10:13">
      <c r="J360" s="114">
        <v>43963</v>
      </c>
      <c r="K360" s="23">
        <v>-6.4299999999999996E-2</v>
      </c>
      <c r="L360" s="23">
        <v>-0.50729999999999997</v>
      </c>
      <c r="M360" s="23">
        <v>0.44</v>
      </c>
    </row>
    <row r="361" spans="10:13">
      <c r="J361" s="114">
        <v>43964</v>
      </c>
      <c r="K361" s="23">
        <v>-0.1011</v>
      </c>
      <c r="L361" s="23">
        <v>-0.52310000000000001</v>
      </c>
      <c r="M361" s="23">
        <v>0.42</v>
      </c>
    </row>
    <row r="362" spans="10:13">
      <c r="J362" s="114">
        <v>43965</v>
      </c>
      <c r="K362" s="23">
        <v>-9.7900000000000001E-2</v>
      </c>
      <c r="L362" s="23">
        <v>-0.53769999999999996</v>
      </c>
      <c r="M362" s="23">
        <v>0.44</v>
      </c>
    </row>
    <row r="363" spans="10:13">
      <c r="J363" s="114">
        <v>43966</v>
      </c>
      <c r="K363" s="23">
        <v>-7.5200000000000003E-2</v>
      </c>
      <c r="L363" s="23">
        <v>-0.52470000000000006</v>
      </c>
      <c r="M363" s="23">
        <v>0.45</v>
      </c>
    </row>
    <row r="364" spans="10:13">
      <c r="J364" s="114">
        <v>43969</v>
      </c>
      <c r="K364" s="23">
        <v>-4.7800000000000002E-2</v>
      </c>
      <c r="L364" s="23">
        <v>-0.47620000000000001</v>
      </c>
      <c r="M364" s="23">
        <v>0.43</v>
      </c>
    </row>
    <row r="365" spans="10:13">
      <c r="J365" s="114">
        <v>43970</v>
      </c>
      <c r="K365" s="23">
        <v>-6.0699999999999997E-2</v>
      </c>
      <c r="L365" s="23">
        <v>-0.4607</v>
      </c>
      <c r="M365" s="23">
        <v>0.4</v>
      </c>
    </row>
    <row r="366" spans="10:13">
      <c r="J366" s="114">
        <v>43971</v>
      </c>
      <c r="K366" s="23">
        <v>-9.06E-2</v>
      </c>
      <c r="L366" s="23">
        <v>-0.4637</v>
      </c>
      <c r="M366" s="23">
        <v>0.37</v>
      </c>
    </row>
    <row r="367" spans="10:13">
      <c r="J367" s="114">
        <v>43972</v>
      </c>
      <c r="K367" s="23">
        <v>-0.1177</v>
      </c>
      <c r="L367" s="23">
        <v>-0.49869999999999998</v>
      </c>
      <c r="M367" s="23">
        <v>0.38</v>
      </c>
    </row>
    <row r="368" spans="10:13">
      <c r="J368" s="114">
        <v>43973</v>
      </c>
      <c r="K368" s="23">
        <v>-9.2299999999999993E-2</v>
      </c>
      <c r="L368" s="23">
        <v>-0.4859</v>
      </c>
      <c r="M368" s="23">
        <v>0.39</v>
      </c>
    </row>
    <row r="369" spans="10:13">
      <c r="J369" s="114">
        <v>43976</v>
      </c>
      <c r="K369" s="23">
        <v>-9.1899999999999996E-2</v>
      </c>
      <c r="L369" s="23">
        <v>-0.48820000000000002</v>
      </c>
      <c r="M369" s="23">
        <v>0.4</v>
      </c>
    </row>
    <row r="370" spans="10:13">
      <c r="J370" s="114">
        <v>43977</v>
      </c>
      <c r="K370" s="23">
        <v>-6.9599999999999995E-2</v>
      </c>
      <c r="L370" s="23">
        <v>-0.42630000000000001</v>
      </c>
      <c r="M370" s="23">
        <v>0.36</v>
      </c>
    </row>
    <row r="371" spans="10:13">
      <c r="J371" s="114">
        <v>43978</v>
      </c>
      <c r="K371" s="23">
        <v>-8.4900000000000003E-2</v>
      </c>
      <c r="L371" s="23">
        <v>-0.42049999999999998</v>
      </c>
      <c r="M371" s="23">
        <v>0.34</v>
      </c>
    </row>
    <row r="372" spans="10:13">
      <c r="J372" s="114">
        <v>43979</v>
      </c>
      <c r="K372" s="23">
        <v>-0.1181</v>
      </c>
      <c r="L372" s="23">
        <v>-0.41980000000000001</v>
      </c>
      <c r="M372" s="23">
        <v>0.3</v>
      </c>
    </row>
    <row r="373" spans="10:13">
      <c r="J373" s="114">
        <v>43980</v>
      </c>
      <c r="K373" s="23">
        <v>-0.13569999999999999</v>
      </c>
      <c r="L373" s="23">
        <v>-0.44750000000000001</v>
      </c>
      <c r="M373" s="23">
        <v>0.31</v>
      </c>
    </row>
    <row r="374" spans="10:13">
      <c r="J374" s="114">
        <v>43983</v>
      </c>
      <c r="K374" s="23">
        <v>-0.1038</v>
      </c>
      <c r="L374" s="23">
        <v>-0.39250000000000002</v>
      </c>
      <c r="M374" s="23">
        <v>0.28999999999999998</v>
      </c>
    </row>
    <row r="375" spans="10:13">
      <c r="J375" s="114">
        <v>43984</v>
      </c>
      <c r="K375" s="23">
        <v>-0.1236</v>
      </c>
      <c r="L375" s="23">
        <v>-0.4103</v>
      </c>
      <c r="M375" s="23">
        <v>0.28999999999999998</v>
      </c>
    </row>
    <row r="376" spans="10:13">
      <c r="J376" s="114">
        <v>43985</v>
      </c>
      <c r="K376" s="23">
        <v>-7.6499999999999999E-2</v>
      </c>
      <c r="L376" s="23">
        <v>-0.3483</v>
      </c>
      <c r="M376" s="23">
        <v>0.27</v>
      </c>
    </row>
    <row r="377" spans="10:13">
      <c r="J377" s="114">
        <v>43986</v>
      </c>
      <c r="K377" s="23">
        <v>-0.11210000000000001</v>
      </c>
      <c r="L377" s="23">
        <v>-0.32329999999999998</v>
      </c>
      <c r="M377" s="23">
        <v>0.21</v>
      </c>
    </row>
    <row r="378" spans="10:13">
      <c r="J378" s="114">
        <v>43987</v>
      </c>
      <c r="K378" s="23">
        <v>-0.1069</v>
      </c>
      <c r="L378" s="23">
        <v>-0.26919999999999999</v>
      </c>
      <c r="M378" s="23">
        <v>0.16</v>
      </c>
    </row>
    <row r="379" spans="10:13">
      <c r="J379" s="114">
        <v>43990</v>
      </c>
      <c r="K379" s="23">
        <v>-0.15229999999999999</v>
      </c>
      <c r="L379" s="23">
        <v>-0.3165</v>
      </c>
      <c r="M379" s="23">
        <v>0.16</v>
      </c>
    </row>
    <row r="380" spans="10:13">
      <c r="J380" s="114">
        <v>43991</v>
      </c>
      <c r="K380" s="23">
        <v>-0.13070000000000001</v>
      </c>
      <c r="L380" s="23">
        <v>-0.31</v>
      </c>
      <c r="M380" s="23">
        <v>0.18</v>
      </c>
    </row>
    <row r="381" spans="10:13">
      <c r="J381" s="114">
        <v>43992</v>
      </c>
      <c r="K381" s="23">
        <v>-0.12809999999999999</v>
      </c>
      <c r="L381" s="23">
        <v>-0.33100000000000002</v>
      </c>
      <c r="M381" s="23">
        <v>0.2</v>
      </c>
    </row>
    <row r="382" spans="10:13">
      <c r="J382" s="114">
        <v>43993</v>
      </c>
      <c r="K382" s="23">
        <v>-0.17660000000000001</v>
      </c>
      <c r="L382" s="23">
        <v>-0.41549999999999998</v>
      </c>
      <c r="M382" s="23">
        <v>0.24</v>
      </c>
    </row>
    <row r="383" spans="10:13">
      <c r="J383" s="114">
        <v>43994</v>
      </c>
      <c r="K383" s="23">
        <v>-0.2041</v>
      </c>
      <c r="L383" s="23">
        <v>-0.44409999999999999</v>
      </c>
      <c r="M383" s="23">
        <v>0.24</v>
      </c>
    </row>
    <row r="384" spans="10:13">
      <c r="J384" s="114">
        <v>43997</v>
      </c>
      <c r="K384" s="23">
        <v>-0.2051</v>
      </c>
      <c r="L384" s="23">
        <v>-0.43959999999999999</v>
      </c>
      <c r="M384" s="23">
        <v>0.23</v>
      </c>
    </row>
    <row r="385" spans="10:13">
      <c r="J385" s="114">
        <v>43998</v>
      </c>
      <c r="K385" s="23">
        <v>-0.21479999999999999</v>
      </c>
      <c r="L385" s="23">
        <v>-0.4219</v>
      </c>
      <c r="M385" s="23">
        <v>0.21</v>
      </c>
    </row>
    <row r="386" spans="10:13">
      <c r="J386" s="114">
        <v>43999</v>
      </c>
      <c r="K386" s="23">
        <v>-0.22359999999999999</v>
      </c>
      <c r="L386" s="23">
        <v>-0.42549999999999999</v>
      </c>
      <c r="M386" s="23">
        <v>0.2</v>
      </c>
    </row>
    <row r="387" spans="10:13">
      <c r="J387" s="114">
        <v>44000</v>
      </c>
      <c r="K387" s="23">
        <v>-0.23830000000000001</v>
      </c>
      <c r="L387" s="23">
        <v>-0.4415</v>
      </c>
      <c r="M387" s="23">
        <v>0.2</v>
      </c>
    </row>
    <row r="388" spans="10:13">
      <c r="J388" s="114">
        <v>44001</v>
      </c>
      <c r="K388" s="23">
        <v>-0.24160000000000001</v>
      </c>
      <c r="L388" s="23">
        <v>-0.4486</v>
      </c>
      <c r="M388" s="23">
        <v>0.21</v>
      </c>
    </row>
    <row r="389" spans="10:13">
      <c r="J389" s="114">
        <v>44004</v>
      </c>
      <c r="K389" s="23">
        <v>-0.29099999999999998</v>
      </c>
      <c r="L389" s="23">
        <v>-0.47299999999999998</v>
      </c>
      <c r="M389" s="23">
        <v>0.18</v>
      </c>
    </row>
    <row r="390" spans="10:13">
      <c r="J390" s="114">
        <v>44005</v>
      </c>
      <c r="K390" s="23">
        <v>-0.2495</v>
      </c>
      <c r="L390" s="23">
        <v>-0.43669999999999998</v>
      </c>
      <c r="M390" s="23">
        <v>0.19</v>
      </c>
    </row>
    <row r="391" spans="10:13">
      <c r="J391" s="114">
        <v>44006</v>
      </c>
      <c r="K391" s="23">
        <v>-0.25219999999999998</v>
      </c>
      <c r="L391" s="23">
        <v>-0.46789999999999998</v>
      </c>
      <c r="M391" s="23">
        <v>0.22</v>
      </c>
    </row>
    <row r="392" spans="10:13">
      <c r="J392" s="114">
        <v>44007</v>
      </c>
      <c r="K392" s="23">
        <v>-0.2883</v>
      </c>
      <c r="L392" s="23">
        <v>-0.50319999999999998</v>
      </c>
      <c r="M392" s="23">
        <v>0.21</v>
      </c>
    </row>
    <row r="393" spans="10:13">
      <c r="J393" s="114">
        <v>44008</v>
      </c>
      <c r="K393" s="23">
        <v>-0.29680000000000001</v>
      </c>
      <c r="L393" s="23">
        <v>-0.51139999999999997</v>
      </c>
      <c r="M393" s="23">
        <v>0.21</v>
      </c>
    </row>
    <row r="394" spans="10:13">
      <c r="J394" s="114">
        <v>44011</v>
      </c>
      <c r="K394" s="23">
        <v>-0.29170000000000001</v>
      </c>
      <c r="L394" s="23">
        <v>-0.50570000000000004</v>
      </c>
      <c r="M394" s="23">
        <v>0.21</v>
      </c>
    </row>
    <row r="395" spans="10:13">
      <c r="J395" s="114">
        <v>44012</v>
      </c>
      <c r="K395" s="23">
        <v>-0.29809999999999998</v>
      </c>
      <c r="L395" s="23">
        <v>-0.49780000000000002</v>
      </c>
      <c r="M395" s="23">
        <v>0.2</v>
      </c>
    </row>
    <row r="396" spans="10:13">
      <c r="J396" s="114">
        <v>44013</v>
      </c>
      <c r="K396" s="23">
        <v>-0.23649999999999999</v>
      </c>
      <c r="L396" s="23">
        <v>-0.4325</v>
      </c>
      <c r="M396" s="23">
        <v>0.2</v>
      </c>
    </row>
    <row r="397" spans="10:13">
      <c r="J397" s="114">
        <v>44014</v>
      </c>
      <c r="K397" s="23">
        <v>-0.29670000000000002</v>
      </c>
      <c r="L397" s="23">
        <v>-0.46389999999999998</v>
      </c>
      <c r="M397" s="23">
        <v>0.17</v>
      </c>
    </row>
    <row r="398" spans="10:13">
      <c r="J398" s="114">
        <v>44015</v>
      </c>
      <c r="K398" s="23">
        <v>-0.28349999999999997</v>
      </c>
      <c r="L398" s="23">
        <v>-0.46810000000000002</v>
      </c>
      <c r="M398" s="23">
        <v>0.18</v>
      </c>
    </row>
    <row r="399" spans="10:13">
      <c r="J399" s="114">
        <v>44018</v>
      </c>
      <c r="K399" s="23">
        <v>-0.29809999999999998</v>
      </c>
      <c r="L399" s="23">
        <v>-0.46860000000000002</v>
      </c>
      <c r="M399" s="23">
        <v>0.17</v>
      </c>
    </row>
    <row r="400" spans="10:13">
      <c r="J400" s="114">
        <v>44019</v>
      </c>
      <c r="K400" s="23">
        <v>-0.27979999999999999</v>
      </c>
      <c r="L400" s="23">
        <v>-0.4597</v>
      </c>
      <c r="M400" s="23">
        <v>0.18</v>
      </c>
    </row>
    <row r="401" spans="10:13">
      <c r="J401" s="114">
        <v>44020</v>
      </c>
      <c r="K401" s="23">
        <v>-0.30299999999999999</v>
      </c>
      <c r="L401" s="23">
        <v>-0.4778</v>
      </c>
      <c r="M401" s="23">
        <v>0.17</v>
      </c>
    </row>
    <row r="402" spans="10:13">
      <c r="J402" s="114">
        <v>44021</v>
      </c>
      <c r="K402" s="23">
        <v>-0.3337</v>
      </c>
      <c r="L402" s="23">
        <v>-0.49680000000000002</v>
      </c>
      <c r="M402" s="23">
        <v>0.16</v>
      </c>
    </row>
    <row r="403" spans="10:13">
      <c r="J403" s="114">
        <v>44022</v>
      </c>
      <c r="K403" s="23">
        <v>-0.3352</v>
      </c>
      <c r="L403" s="23">
        <v>-0.50670000000000004</v>
      </c>
      <c r="M403" s="23">
        <v>0.17</v>
      </c>
    </row>
    <row r="404" spans="10:13">
      <c r="J404" s="114">
        <v>44025</v>
      </c>
      <c r="K404" s="23">
        <v>-0.27660000000000001</v>
      </c>
      <c r="L404" s="23">
        <v>-0.44309999999999999</v>
      </c>
      <c r="M404" s="23">
        <v>0.17</v>
      </c>
    </row>
    <row r="405" spans="10:13">
      <c r="J405" s="114">
        <v>44026</v>
      </c>
      <c r="K405" s="23">
        <v>-0.30620000000000003</v>
      </c>
      <c r="L405" s="23">
        <v>-0.47849999999999998</v>
      </c>
      <c r="M405" s="23">
        <v>0.17</v>
      </c>
    </row>
    <row r="406" spans="10:13">
      <c r="J406" s="114">
        <v>44027</v>
      </c>
      <c r="K406" s="23">
        <v>-0.3271</v>
      </c>
      <c r="L406" s="23">
        <v>-0.47839999999999999</v>
      </c>
      <c r="M406" s="23">
        <v>0.15</v>
      </c>
    </row>
    <row r="407" spans="10:13">
      <c r="J407" s="114">
        <v>44028</v>
      </c>
      <c r="K407" s="23">
        <v>-0.35510000000000003</v>
      </c>
      <c r="L407" s="23">
        <v>-0.50139999999999996</v>
      </c>
      <c r="M407" s="23">
        <v>0.15</v>
      </c>
    </row>
    <row r="408" spans="10:13">
      <c r="J408" s="114">
        <v>44029</v>
      </c>
      <c r="K408" s="23">
        <v>-0.3251</v>
      </c>
      <c r="L408" s="23">
        <v>-0.48480000000000001</v>
      </c>
      <c r="M408" s="23">
        <v>0.16</v>
      </c>
    </row>
    <row r="409" spans="10:13">
      <c r="J409" s="114">
        <v>44032</v>
      </c>
      <c r="K409" s="23">
        <v>-0.33779999999999999</v>
      </c>
      <c r="L409" s="23">
        <v>-0.495</v>
      </c>
      <c r="M409" s="23">
        <v>0.16</v>
      </c>
    </row>
    <row r="410" spans="10:13">
      <c r="J410" s="114">
        <v>44033</v>
      </c>
      <c r="K410" s="23">
        <v>-0.3508</v>
      </c>
      <c r="L410" s="23">
        <v>-0.49359999999999998</v>
      </c>
      <c r="M410" s="23">
        <v>0.14000000000000001</v>
      </c>
    </row>
    <row r="411" spans="10:13">
      <c r="J411" s="114">
        <v>44034</v>
      </c>
      <c r="K411" s="23">
        <v>-0.3826</v>
      </c>
      <c r="L411" s="23">
        <v>-0.52559999999999996</v>
      </c>
      <c r="M411" s="23">
        <v>0.14000000000000001</v>
      </c>
    </row>
    <row r="412" spans="10:13">
      <c r="J412" s="114">
        <v>44035</v>
      </c>
      <c r="K412" s="23">
        <v>-0.39090000000000003</v>
      </c>
      <c r="L412" s="23">
        <v>-0.51519999999999999</v>
      </c>
      <c r="M412" s="23">
        <v>0.12</v>
      </c>
    </row>
    <row r="413" spans="10:13">
      <c r="J413" s="114">
        <v>44036</v>
      </c>
      <c r="K413" s="23">
        <v>-0.34710000000000002</v>
      </c>
      <c r="L413" s="23">
        <v>-0.47760000000000002</v>
      </c>
      <c r="M413" s="23">
        <v>0.13</v>
      </c>
    </row>
    <row r="414" spans="10:13">
      <c r="J414" s="114">
        <v>44039</v>
      </c>
      <c r="K414" s="23">
        <v>-0.39550000000000002</v>
      </c>
      <c r="L414" s="23">
        <v>-0.52439999999999998</v>
      </c>
      <c r="M414" s="23">
        <v>0.13</v>
      </c>
    </row>
    <row r="415" spans="10:13">
      <c r="J415" s="114">
        <v>44040</v>
      </c>
      <c r="K415" s="23">
        <v>-0.41710000000000003</v>
      </c>
      <c r="L415" s="23">
        <v>-0.53990000000000005</v>
      </c>
      <c r="M415" s="23">
        <v>0.12</v>
      </c>
    </row>
    <row r="416" spans="10:13">
      <c r="J416" s="114">
        <v>44041</v>
      </c>
      <c r="K416" s="23">
        <v>-0.39610000000000001</v>
      </c>
      <c r="L416" s="23">
        <v>-0.53169999999999995</v>
      </c>
      <c r="M416" s="23">
        <v>0.14000000000000001</v>
      </c>
    </row>
    <row r="417" spans="10:13">
      <c r="J417" s="114">
        <v>44042</v>
      </c>
      <c r="K417" s="23">
        <v>-0.42870000000000003</v>
      </c>
      <c r="L417" s="23">
        <v>-0.57509999999999994</v>
      </c>
      <c r="M417" s="23">
        <v>0.15</v>
      </c>
    </row>
    <row r="418" spans="10:13">
      <c r="J418" s="114">
        <v>44043</v>
      </c>
      <c r="K418" s="23">
        <v>-0.43369999999999997</v>
      </c>
      <c r="L418" s="23">
        <v>-0.56359999999999999</v>
      </c>
      <c r="M418" s="23">
        <v>0.13</v>
      </c>
    </row>
    <row r="419" spans="10:13">
      <c r="J419" s="114">
        <v>44046</v>
      </c>
      <c r="K419" s="23">
        <v>-0.42170000000000002</v>
      </c>
      <c r="L419" s="23">
        <v>-0.55430000000000001</v>
      </c>
      <c r="M419" s="23">
        <v>0.13</v>
      </c>
    </row>
    <row r="420" spans="10:13">
      <c r="J420" s="114">
        <v>44047</v>
      </c>
      <c r="K420" s="23">
        <v>-0.45219999999999999</v>
      </c>
      <c r="L420" s="23">
        <v>-0.58009999999999995</v>
      </c>
      <c r="M420" s="23">
        <v>0.13</v>
      </c>
    </row>
    <row r="421" spans="10:13">
      <c r="J421" s="114">
        <v>44048</v>
      </c>
      <c r="K421" s="23">
        <v>-0.43099999999999999</v>
      </c>
      <c r="L421" s="23">
        <v>-0.5373</v>
      </c>
      <c r="M421" s="23">
        <v>0.11</v>
      </c>
    </row>
    <row r="422" spans="10:13">
      <c r="J422" s="114">
        <v>44049</v>
      </c>
      <c r="K422" s="23">
        <v>-0.43780000000000002</v>
      </c>
      <c r="L422" s="23">
        <v>-0.56830000000000003</v>
      </c>
      <c r="M422" s="23">
        <v>0.13</v>
      </c>
    </row>
    <row r="423" spans="10:13">
      <c r="J423" s="114">
        <v>44050</v>
      </c>
      <c r="K423" s="23">
        <v>-0.43609999999999999</v>
      </c>
      <c r="L423" s="23">
        <v>-0.53720000000000001</v>
      </c>
      <c r="M423" s="23">
        <v>0.1</v>
      </c>
    </row>
    <row r="424" spans="10:13">
      <c r="J424" s="114">
        <v>44053</v>
      </c>
      <c r="K424" s="23">
        <v>-0.46160000000000001</v>
      </c>
      <c r="L424" s="23">
        <v>-0.55720000000000003</v>
      </c>
      <c r="M424" s="23">
        <v>0.1</v>
      </c>
    </row>
    <row r="425" spans="10:13">
      <c r="J425" s="114">
        <v>44054</v>
      </c>
      <c r="K425" s="23">
        <v>-0.42330000000000001</v>
      </c>
      <c r="L425" s="23">
        <v>-0.50490000000000002</v>
      </c>
      <c r="M425" s="23">
        <v>0.08</v>
      </c>
    </row>
    <row r="426" spans="10:13">
      <c r="J426" s="114">
        <v>44055</v>
      </c>
      <c r="K426" s="23">
        <v>-0.41089999999999999</v>
      </c>
      <c r="L426" s="23">
        <v>-0.48</v>
      </c>
      <c r="M426" s="23">
        <v>7.0000000000000007E-2</v>
      </c>
    </row>
    <row r="427" spans="10:13">
      <c r="J427" s="114">
        <v>44056</v>
      </c>
      <c r="K427" s="23">
        <v>-0.3705</v>
      </c>
      <c r="L427" s="23">
        <v>-0.44350000000000001</v>
      </c>
      <c r="M427" s="23">
        <v>7.0000000000000007E-2</v>
      </c>
    </row>
    <row r="428" spans="10:13">
      <c r="J428" s="114">
        <v>44057</v>
      </c>
      <c r="K428" s="23">
        <v>-0.37480000000000002</v>
      </c>
      <c r="L428" s="23">
        <v>-0.44719999999999999</v>
      </c>
      <c r="M428" s="23">
        <v>7.0000000000000007E-2</v>
      </c>
    </row>
    <row r="429" spans="10:13">
      <c r="J429" s="114">
        <v>44060</v>
      </c>
      <c r="K429" s="23">
        <v>-0.41789999999999999</v>
      </c>
      <c r="L429" s="23">
        <v>-0.4834</v>
      </c>
      <c r="M429" s="23">
        <v>7.0000000000000007E-2</v>
      </c>
    </row>
    <row r="430" spans="10:13">
      <c r="J430" s="114">
        <v>44061</v>
      </c>
      <c r="K430" s="23">
        <v>-0.43280000000000002</v>
      </c>
      <c r="L430" s="23">
        <v>-0.48730000000000001</v>
      </c>
      <c r="M430" s="23">
        <v>0.05</v>
      </c>
    </row>
    <row r="431" spans="10:13">
      <c r="J431" s="114">
        <v>44062</v>
      </c>
      <c r="K431" s="23">
        <v>-0.44990000000000002</v>
      </c>
      <c r="L431" s="23">
        <v>-0.50600000000000001</v>
      </c>
      <c r="M431" s="23">
        <v>0.06</v>
      </c>
    </row>
    <row r="432" spans="10:13">
      <c r="J432" s="114">
        <v>44063</v>
      </c>
      <c r="K432" s="23">
        <v>-0.46629999999999999</v>
      </c>
      <c r="L432" s="23">
        <v>-0.5272</v>
      </c>
      <c r="M432" s="23">
        <v>0.06</v>
      </c>
    </row>
    <row r="433" spans="10:13">
      <c r="J433" s="114">
        <v>44064</v>
      </c>
      <c r="K433" s="23">
        <v>-0.46489999999999998</v>
      </c>
      <c r="L433" s="23">
        <v>-0.54100000000000004</v>
      </c>
      <c r="M433" s="23">
        <v>0.08</v>
      </c>
    </row>
    <row r="434" spans="10:13">
      <c r="J434" s="114">
        <v>44067</v>
      </c>
      <c r="K434" s="23">
        <v>-0.4612</v>
      </c>
      <c r="L434" s="23">
        <v>-0.5272</v>
      </c>
      <c r="M434" s="23">
        <v>7.0000000000000007E-2</v>
      </c>
    </row>
    <row r="435" spans="10:13">
      <c r="J435" s="114"/>
    </row>
    <row r="436" spans="10:13">
      <c r="J436" s="114"/>
    </row>
    <row r="437" spans="10:13">
      <c r="J437" s="114"/>
    </row>
    <row r="438" spans="10:13">
      <c r="J438" s="114"/>
    </row>
    <row r="439" spans="10:13">
      <c r="J439" s="114"/>
    </row>
    <row r="440" spans="10:13">
      <c r="J440" s="114"/>
    </row>
    <row r="441" spans="10:13">
      <c r="J441" s="114"/>
    </row>
    <row r="442" spans="10:13">
      <c r="J442" s="114"/>
    </row>
    <row r="443" spans="10:13">
      <c r="J443" s="114"/>
    </row>
    <row r="444" spans="10:13">
      <c r="J444" s="114"/>
    </row>
    <row r="445" spans="10:13">
      <c r="J445" s="114"/>
    </row>
    <row r="446" spans="10:13">
      <c r="J446" s="114"/>
    </row>
    <row r="447" spans="10:13">
      <c r="J447" s="114"/>
    </row>
    <row r="448" spans="10:13">
      <c r="J448" s="114"/>
    </row>
    <row r="449" spans="10:10">
      <c r="J449" s="114"/>
    </row>
    <row r="450" spans="10:10">
      <c r="J450" s="114"/>
    </row>
    <row r="451" spans="10:10">
      <c r="J451" s="114"/>
    </row>
    <row r="452" spans="10:10">
      <c r="J452" s="114"/>
    </row>
    <row r="453" spans="10:10">
      <c r="J453" s="114"/>
    </row>
    <row r="454" spans="10:10">
      <c r="J454" s="114"/>
    </row>
    <row r="455" spans="10:10">
      <c r="J455" s="114"/>
    </row>
    <row r="456" spans="10:10">
      <c r="J456" s="114"/>
    </row>
    <row r="457" spans="10:10">
      <c r="J457" s="114"/>
    </row>
    <row r="458" spans="10:10">
      <c r="J458" s="114"/>
    </row>
    <row r="459" spans="10:10">
      <c r="J459" s="114"/>
    </row>
    <row r="460" spans="10:10">
      <c r="J460" s="114"/>
    </row>
    <row r="461" spans="10:10">
      <c r="J461" s="114"/>
    </row>
    <row r="462" spans="10:10">
      <c r="J462" s="114"/>
    </row>
    <row r="463" spans="10:10">
      <c r="J463" s="114"/>
    </row>
    <row r="464" spans="10:10">
      <c r="J464" s="114"/>
    </row>
    <row r="465" spans="10:10">
      <c r="J465" s="114"/>
    </row>
    <row r="466" spans="10:10">
      <c r="J466" s="114"/>
    </row>
    <row r="467" spans="10:10">
      <c r="J467" s="114"/>
    </row>
    <row r="468" spans="10:10">
      <c r="J468" s="114"/>
    </row>
    <row r="469" spans="10:10">
      <c r="J469" s="114"/>
    </row>
    <row r="470" spans="10:10">
      <c r="J470" s="114"/>
    </row>
    <row r="471" spans="10:10">
      <c r="J471" s="114"/>
    </row>
    <row r="472" spans="10:10">
      <c r="J472" s="114"/>
    </row>
    <row r="473" spans="10:10">
      <c r="J473" s="114"/>
    </row>
    <row r="474" spans="10:10">
      <c r="J474" s="114"/>
    </row>
    <row r="475" spans="10:10">
      <c r="J475" s="114"/>
    </row>
    <row r="476" spans="10:10">
      <c r="J476" s="114"/>
    </row>
    <row r="477" spans="10:10">
      <c r="J477" s="114"/>
    </row>
    <row r="478" spans="10:10">
      <c r="J478" s="114"/>
    </row>
    <row r="479" spans="10:10">
      <c r="J479" s="114"/>
    </row>
    <row r="480" spans="10:10">
      <c r="J480" s="114"/>
    </row>
    <row r="481" spans="10:10">
      <c r="J481" s="114"/>
    </row>
    <row r="482" spans="10:10">
      <c r="J482" s="114"/>
    </row>
    <row r="483" spans="10:10">
      <c r="J483" s="114"/>
    </row>
    <row r="484" spans="10:10">
      <c r="J484" s="114"/>
    </row>
    <row r="485" spans="10:10">
      <c r="J485" s="114"/>
    </row>
    <row r="486" spans="10:10">
      <c r="J486" s="114"/>
    </row>
    <row r="487" spans="10:10">
      <c r="J487" s="114"/>
    </row>
    <row r="488" spans="10:10">
      <c r="J488" s="114"/>
    </row>
    <row r="489" spans="10:10">
      <c r="J489" s="114"/>
    </row>
    <row r="490" spans="10:10">
      <c r="J490" s="114"/>
    </row>
    <row r="491" spans="10:10">
      <c r="J491" s="114"/>
    </row>
    <row r="492" spans="10:10">
      <c r="J492" s="114"/>
    </row>
    <row r="493" spans="10:10">
      <c r="J493" s="114"/>
    </row>
    <row r="494" spans="10:10">
      <c r="J494" s="114"/>
    </row>
    <row r="495" spans="10:10">
      <c r="J495" s="114"/>
    </row>
    <row r="496" spans="10:10">
      <c r="J496" s="114"/>
    </row>
    <row r="497" spans="10:10">
      <c r="J497" s="114"/>
    </row>
    <row r="498" spans="10:10">
      <c r="J498" s="114"/>
    </row>
    <row r="499" spans="10:10">
      <c r="J499" s="114"/>
    </row>
    <row r="500" spans="10:10">
      <c r="J500" s="114"/>
    </row>
    <row r="501" spans="10:10">
      <c r="J501" s="114"/>
    </row>
    <row r="502" spans="10:10">
      <c r="J502" s="114"/>
    </row>
    <row r="503" spans="10:10">
      <c r="J503" s="114"/>
    </row>
    <row r="504" spans="10:10">
      <c r="J504" s="114"/>
    </row>
    <row r="505" spans="10:10">
      <c r="J505" s="114"/>
    </row>
    <row r="506" spans="10:10">
      <c r="J506" s="114"/>
    </row>
    <row r="507" spans="10:10">
      <c r="J507" s="114"/>
    </row>
    <row r="508" spans="10:10">
      <c r="J508" s="114"/>
    </row>
    <row r="509" spans="10:10">
      <c r="J509" s="114"/>
    </row>
    <row r="510" spans="10:10">
      <c r="J510" s="114"/>
    </row>
    <row r="511" spans="10:10">
      <c r="J511" s="114"/>
    </row>
    <row r="512" spans="10:10">
      <c r="J512" s="114"/>
    </row>
    <row r="513" spans="10:10">
      <c r="J513" s="114"/>
    </row>
    <row r="514" spans="10:10">
      <c r="J514" s="114"/>
    </row>
    <row r="515" spans="10:10">
      <c r="J515" s="114"/>
    </row>
    <row r="516" spans="10:10">
      <c r="J516" s="114"/>
    </row>
    <row r="517" spans="10:10">
      <c r="J517" s="114"/>
    </row>
    <row r="518" spans="10:10">
      <c r="J518" s="114"/>
    </row>
    <row r="519" spans="10:10">
      <c r="J519" s="114"/>
    </row>
    <row r="520" spans="10:10">
      <c r="J520" s="114"/>
    </row>
    <row r="521" spans="10:10">
      <c r="J521" s="114"/>
    </row>
    <row r="522" spans="10:10">
      <c r="J522" s="114"/>
    </row>
    <row r="523" spans="10:10">
      <c r="J523" s="114"/>
    </row>
    <row r="524" spans="10:10">
      <c r="J524" s="114"/>
    </row>
    <row r="525" spans="10:10">
      <c r="J525" s="114"/>
    </row>
    <row r="526" spans="10:10">
      <c r="J526" s="114"/>
    </row>
    <row r="527" spans="10:10">
      <c r="J527" s="114"/>
    </row>
    <row r="528" spans="10:10">
      <c r="J528" s="114"/>
    </row>
    <row r="529" spans="10:10">
      <c r="J529" s="114"/>
    </row>
    <row r="530" spans="10:10">
      <c r="J530" s="114"/>
    </row>
    <row r="531" spans="10:10">
      <c r="J531" s="114"/>
    </row>
    <row r="532" spans="10:10">
      <c r="J532" s="114"/>
    </row>
    <row r="533" spans="10:10">
      <c r="J533" s="114"/>
    </row>
    <row r="534" spans="10:10">
      <c r="J534" s="114"/>
    </row>
    <row r="535" spans="10:10">
      <c r="J535" s="114"/>
    </row>
    <row r="536" spans="10:10">
      <c r="J536" s="114"/>
    </row>
    <row r="537" spans="10:10">
      <c r="J537" s="114"/>
    </row>
    <row r="538" spans="10:10">
      <c r="J538" s="114"/>
    </row>
    <row r="539" spans="10:10">
      <c r="J539" s="114"/>
    </row>
    <row r="540" spans="10:10">
      <c r="J540" s="114"/>
    </row>
    <row r="541" spans="10:10">
      <c r="J541" s="114"/>
    </row>
    <row r="542" spans="10:10">
      <c r="J542" s="114"/>
    </row>
    <row r="543" spans="10:10">
      <c r="J543" s="114"/>
    </row>
    <row r="544" spans="10:10">
      <c r="J544" s="114"/>
    </row>
    <row r="545" spans="10:10">
      <c r="J545" s="114"/>
    </row>
    <row r="546" spans="10:10">
      <c r="J546" s="114"/>
    </row>
    <row r="547" spans="10:10">
      <c r="J547" s="114"/>
    </row>
    <row r="548" spans="10:10">
      <c r="J548" s="114"/>
    </row>
    <row r="549" spans="10:10">
      <c r="J549" s="114"/>
    </row>
    <row r="550" spans="10:10">
      <c r="J550" s="114"/>
    </row>
    <row r="551" spans="10:10">
      <c r="J551" s="114"/>
    </row>
    <row r="552" spans="10:10">
      <c r="J552" s="114"/>
    </row>
    <row r="553" spans="10:10">
      <c r="J553" s="114"/>
    </row>
    <row r="554" spans="10:10">
      <c r="J554" s="114"/>
    </row>
    <row r="555" spans="10:10">
      <c r="J555" s="114"/>
    </row>
    <row r="556" spans="10:10">
      <c r="J556" s="114"/>
    </row>
    <row r="557" spans="10:10">
      <c r="J557" s="114"/>
    </row>
    <row r="558" spans="10:10">
      <c r="J558" s="114"/>
    </row>
    <row r="559" spans="10:10">
      <c r="J559" s="114"/>
    </row>
    <row r="560" spans="10:10">
      <c r="J560" s="114"/>
    </row>
    <row r="561" spans="10:10">
      <c r="J561" s="114"/>
    </row>
    <row r="562" spans="10:10">
      <c r="J562" s="114"/>
    </row>
    <row r="563" spans="10:10">
      <c r="J563" s="114"/>
    </row>
    <row r="564" spans="10:10">
      <c r="J564" s="114"/>
    </row>
    <row r="565" spans="10:10">
      <c r="J565" s="114"/>
    </row>
    <row r="566" spans="10:10">
      <c r="J566" s="114"/>
    </row>
    <row r="567" spans="10:10">
      <c r="J567" s="114"/>
    </row>
    <row r="568" spans="10:10">
      <c r="J568" s="114"/>
    </row>
    <row r="569" spans="10:10">
      <c r="J569" s="114"/>
    </row>
    <row r="570" spans="10:10">
      <c r="J570" s="114"/>
    </row>
    <row r="571" spans="10:10">
      <c r="J571" s="114"/>
    </row>
    <row r="572" spans="10:10">
      <c r="J572" s="114"/>
    </row>
    <row r="573" spans="10:10">
      <c r="J573" s="114"/>
    </row>
    <row r="574" spans="10:10">
      <c r="J574" s="114"/>
    </row>
    <row r="575" spans="10:10">
      <c r="J575" s="114"/>
    </row>
    <row r="576" spans="10:10">
      <c r="J576" s="114"/>
    </row>
    <row r="577" spans="10:10">
      <c r="J577" s="114"/>
    </row>
    <row r="578" spans="10:10">
      <c r="J578" s="114"/>
    </row>
    <row r="579" spans="10:10">
      <c r="J579" s="114"/>
    </row>
    <row r="580" spans="10:10">
      <c r="J580" s="114"/>
    </row>
    <row r="581" spans="10:10">
      <c r="J581" s="114"/>
    </row>
    <row r="582" spans="10:10">
      <c r="J582" s="114"/>
    </row>
    <row r="583" spans="10:10">
      <c r="J583" s="114"/>
    </row>
    <row r="584" spans="10:10">
      <c r="J584" s="114"/>
    </row>
    <row r="585" spans="10:10">
      <c r="J585" s="114"/>
    </row>
    <row r="586" spans="10:10">
      <c r="J586" s="114"/>
    </row>
    <row r="587" spans="10:10">
      <c r="J587" s="114"/>
    </row>
    <row r="588" spans="10:10">
      <c r="J588" s="114"/>
    </row>
    <row r="589" spans="10:10">
      <c r="J589" s="114"/>
    </row>
    <row r="590" spans="10:10">
      <c r="J590" s="114"/>
    </row>
    <row r="591" spans="10:10">
      <c r="J591" s="114"/>
    </row>
    <row r="592" spans="10:10">
      <c r="J592" s="114"/>
    </row>
    <row r="593" spans="10:10">
      <c r="J593" s="114"/>
    </row>
    <row r="594" spans="10:10">
      <c r="J594" s="114"/>
    </row>
    <row r="595" spans="10:10">
      <c r="J595" s="114"/>
    </row>
    <row r="596" spans="10:10">
      <c r="J596" s="114"/>
    </row>
    <row r="597" spans="10:10">
      <c r="J597" s="114"/>
    </row>
    <row r="598" spans="10:10">
      <c r="J598" s="114"/>
    </row>
    <row r="599" spans="10:10">
      <c r="J599" s="114"/>
    </row>
    <row r="600" spans="10:10">
      <c r="J600" s="114"/>
    </row>
    <row r="601" spans="10:10">
      <c r="J601" s="114"/>
    </row>
    <row r="602" spans="10:10">
      <c r="J602" s="114"/>
    </row>
    <row r="603" spans="10:10">
      <c r="J603" s="114"/>
    </row>
    <row r="604" spans="10:10">
      <c r="J604" s="114"/>
    </row>
    <row r="605" spans="10:10">
      <c r="J605" s="114"/>
    </row>
    <row r="606" spans="10:10">
      <c r="J606" s="114"/>
    </row>
    <row r="607" spans="10:10">
      <c r="J607" s="114"/>
    </row>
    <row r="608" spans="10:10">
      <c r="J608" s="114"/>
    </row>
    <row r="609" spans="10:10">
      <c r="J609" s="114"/>
    </row>
    <row r="610" spans="10:10">
      <c r="J610" s="114"/>
    </row>
    <row r="611" spans="10:10">
      <c r="J611" s="114"/>
    </row>
    <row r="612" spans="10:10">
      <c r="J612" s="114"/>
    </row>
    <row r="613" spans="10:10">
      <c r="J613" s="114"/>
    </row>
    <row r="614" spans="10:10">
      <c r="J614" s="114"/>
    </row>
    <row r="615" spans="10:10">
      <c r="J615" s="114"/>
    </row>
    <row r="616" spans="10:10">
      <c r="J616" s="114"/>
    </row>
    <row r="617" spans="10:10">
      <c r="J617" s="114"/>
    </row>
    <row r="618" spans="10:10">
      <c r="J618" s="114"/>
    </row>
    <row r="619" spans="10:10">
      <c r="J619" s="114"/>
    </row>
    <row r="620" spans="10:10">
      <c r="J620" s="114"/>
    </row>
    <row r="621" spans="10:10">
      <c r="J621" s="114"/>
    </row>
    <row r="622" spans="10:10">
      <c r="J622" s="114"/>
    </row>
    <row r="623" spans="10:10">
      <c r="J623" s="114"/>
    </row>
    <row r="624" spans="10:10">
      <c r="J624" s="114"/>
    </row>
    <row r="625" spans="10:10">
      <c r="J625" s="114"/>
    </row>
    <row r="626" spans="10:10">
      <c r="J626" s="114"/>
    </row>
    <row r="627" spans="10:10">
      <c r="J627" s="114"/>
    </row>
    <row r="628" spans="10:10">
      <c r="J628" s="114"/>
    </row>
    <row r="629" spans="10:10">
      <c r="J629" s="114"/>
    </row>
    <row r="630" spans="10:10">
      <c r="J630" s="114"/>
    </row>
    <row r="631" spans="10:10">
      <c r="J631" s="114"/>
    </row>
    <row r="632" spans="10:10">
      <c r="J632" s="114"/>
    </row>
    <row r="633" spans="10:10">
      <c r="J633" s="114"/>
    </row>
    <row r="634" spans="10:10">
      <c r="J634" s="114"/>
    </row>
    <row r="635" spans="10:10">
      <c r="J635" s="114"/>
    </row>
    <row r="636" spans="10:10">
      <c r="J636" s="114"/>
    </row>
    <row r="637" spans="10:10">
      <c r="J637" s="114"/>
    </row>
    <row r="638" spans="10:10">
      <c r="J638" s="114"/>
    </row>
    <row r="639" spans="10:10">
      <c r="J639" s="114"/>
    </row>
    <row r="640" spans="10:10">
      <c r="J640" s="114"/>
    </row>
    <row r="641" spans="10:10">
      <c r="J641" s="114"/>
    </row>
    <row r="642" spans="10:10">
      <c r="J642" s="114"/>
    </row>
    <row r="643" spans="10:10">
      <c r="J643" s="114"/>
    </row>
    <row r="644" spans="10:10">
      <c r="J644" s="114"/>
    </row>
    <row r="645" spans="10:10">
      <c r="J645" s="114"/>
    </row>
    <row r="646" spans="10:10">
      <c r="J646" s="114"/>
    </row>
    <row r="647" spans="10:10">
      <c r="J647" s="114"/>
    </row>
    <row r="648" spans="10:10">
      <c r="J648" s="114"/>
    </row>
    <row r="649" spans="10:10">
      <c r="J649" s="114"/>
    </row>
    <row r="650" spans="10:10">
      <c r="J650" s="114"/>
    </row>
    <row r="651" spans="10:10">
      <c r="J651" s="114"/>
    </row>
    <row r="652" spans="10:10">
      <c r="J652" s="114"/>
    </row>
    <row r="653" spans="10:10">
      <c r="J653" s="114"/>
    </row>
    <row r="654" spans="10:10">
      <c r="J654" s="114"/>
    </row>
    <row r="655" spans="10:10">
      <c r="J655" s="114"/>
    </row>
    <row r="656" spans="10:10">
      <c r="J656" s="114"/>
    </row>
    <row r="657" spans="10:10">
      <c r="J657" s="114"/>
    </row>
    <row r="658" spans="10:10">
      <c r="J658" s="114"/>
    </row>
    <row r="659" spans="10:10">
      <c r="J659" s="114"/>
    </row>
    <row r="660" spans="10:10">
      <c r="J660" s="114"/>
    </row>
    <row r="661" spans="10:10">
      <c r="J661" s="114"/>
    </row>
    <row r="662" spans="10:10">
      <c r="J662" s="114"/>
    </row>
    <row r="663" spans="10:10">
      <c r="J663" s="114"/>
    </row>
    <row r="664" spans="10:10">
      <c r="J664" s="114"/>
    </row>
    <row r="665" spans="10:10">
      <c r="J665" s="114"/>
    </row>
    <row r="666" spans="10:10">
      <c r="J666" s="114"/>
    </row>
    <row r="667" spans="10:10">
      <c r="J667" s="114"/>
    </row>
    <row r="668" spans="10:10">
      <c r="J668" s="114"/>
    </row>
    <row r="669" spans="10:10">
      <c r="J669" s="114"/>
    </row>
    <row r="670" spans="10:10">
      <c r="J670" s="114"/>
    </row>
    <row r="671" spans="10:10">
      <c r="J671" s="114"/>
    </row>
    <row r="672" spans="10:10">
      <c r="J672" s="114"/>
    </row>
    <row r="673" spans="10:10">
      <c r="J673" s="114"/>
    </row>
    <row r="674" spans="10:10">
      <c r="J674" s="114"/>
    </row>
    <row r="675" spans="10:10">
      <c r="J675" s="114"/>
    </row>
    <row r="676" spans="10:10">
      <c r="J676" s="114"/>
    </row>
    <row r="677" spans="10:10">
      <c r="J677" s="114"/>
    </row>
    <row r="678" spans="10:10">
      <c r="J678" s="114"/>
    </row>
    <row r="679" spans="10:10">
      <c r="J679" s="114"/>
    </row>
    <row r="680" spans="10:10">
      <c r="J680" s="114"/>
    </row>
    <row r="681" spans="10:10">
      <c r="J681" s="114"/>
    </row>
    <row r="682" spans="10:10">
      <c r="J682" s="114"/>
    </row>
    <row r="683" spans="10:10">
      <c r="J683" s="114"/>
    </row>
    <row r="684" spans="10:10">
      <c r="J684" s="114"/>
    </row>
    <row r="685" spans="10:10">
      <c r="J685" s="114"/>
    </row>
    <row r="686" spans="10:10">
      <c r="J686" s="114"/>
    </row>
    <row r="687" spans="10:10">
      <c r="J687" s="114"/>
    </row>
    <row r="688" spans="10:10">
      <c r="J688" s="114"/>
    </row>
    <row r="689" spans="10:10">
      <c r="J689" s="114"/>
    </row>
    <row r="690" spans="10:10">
      <c r="J690" s="114"/>
    </row>
    <row r="691" spans="10:10">
      <c r="J691" s="114"/>
    </row>
    <row r="692" spans="10:10">
      <c r="J692" s="114"/>
    </row>
    <row r="693" spans="10:10">
      <c r="J693" s="114"/>
    </row>
    <row r="694" spans="10:10">
      <c r="J694" s="114"/>
    </row>
    <row r="695" spans="10:10">
      <c r="J695" s="114"/>
    </row>
    <row r="696" spans="10:10">
      <c r="J696" s="114"/>
    </row>
    <row r="697" spans="10:10">
      <c r="J697" s="114"/>
    </row>
    <row r="698" spans="10:10">
      <c r="J698" s="114"/>
    </row>
    <row r="699" spans="10:10">
      <c r="J699" s="114"/>
    </row>
    <row r="700" spans="10:10">
      <c r="J700" s="114"/>
    </row>
    <row r="701" spans="10:10">
      <c r="J701" s="114"/>
    </row>
    <row r="702" spans="10:10">
      <c r="J702" s="114"/>
    </row>
    <row r="703" spans="10:10">
      <c r="J703" s="114"/>
    </row>
    <row r="704" spans="10:10">
      <c r="J704" s="114"/>
    </row>
    <row r="705" spans="10:10">
      <c r="J705" s="114"/>
    </row>
    <row r="706" spans="10:10">
      <c r="J706" s="114"/>
    </row>
    <row r="707" spans="10:10">
      <c r="J707" s="114"/>
    </row>
    <row r="708" spans="10:10">
      <c r="J708" s="114"/>
    </row>
    <row r="709" spans="10:10">
      <c r="J709" s="114"/>
    </row>
    <row r="710" spans="10:10">
      <c r="J710" s="114"/>
    </row>
    <row r="711" spans="10:10">
      <c r="J711" s="114"/>
    </row>
    <row r="712" spans="10:10">
      <c r="J712" s="114"/>
    </row>
    <row r="713" spans="10:10">
      <c r="J713" s="114"/>
    </row>
    <row r="714" spans="10:10">
      <c r="J714" s="114"/>
    </row>
    <row r="715" spans="10:10">
      <c r="J715" s="114"/>
    </row>
    <row r="716" spans="10:10">
      <c r="J716" s="114"/>
    </row>
    <row r="717" spans="10:10">
      <c r="J717" s="114"/>
    </row>
    <row r="718" spans="10:10">
      <c r="J718" s="114"/>
    </row>
    <row r="719" spans="10:10">
      <c r="J719" s="114"/>
    </row>
    <row r="720" spans="10:10">
      <c r="J720" s="114"/>
    </row>
    <row r="721" spans="10:10">
      <c r="J721" s="114"/>
    </row>
    <row r="722" spans="10:10">
      <c r="J722" s="114"/>
    </row>
    <row r="723" spans="10:10">
      <c r="J723" s="114"/>
    </row>
    <row r="724" spans="10:10">
      <c r="J724" s="114"/>
    </row>
    <row r="725" spans="10:10">
      <c r="J725" s="114"/>
    </row>
    <row r="726" spans="10:10">
      <c r="J726" s="114"/>
    </row>
    <row r="727" spans="10:10">
      <c r="J727" s="114"/>
    </row>
    <row r="728" spans="10:10">
      <c r="J728" s="114"/>
    </row>
    <row r="729" spans="10:10">
      <c r="J729" s="114"/>
    </row>
    <row r="730" spans="10:10">
      <c r="J730" s="114"/>
    </row>
    <row r="731" spans="10:10">
      <c r="J731" s="114"/>
    </row>
    <row r="732" spans="10:10">
      <c r="J732" s="114"/>
    </row>
    <row r="733" spans="10:10">
      <c r="J733" s="114"/>
    </row>
    <row r="734" spans="10:10">
      <c r="J734" s="114"/>
    </row>
    <row r="735" spans="10:10">
      <c r="J735" s="114"/>
    </row>
    <row r="736" spans="10:10">
      <c r="J736" s="114"/>
    </row>
    <row r="737" spans="10:10">
      <c r="J737" s="114"/>
    </row>
    <row r="738" spans="10:10">
      <c r="J738" s="114"/>
    </row>
    <row r="739" spans="10:10">
      <c r="J739" s="114"/>
    </row>
    <row r="740" spans="10:10">
      <c r="J740" s="114"/>
    </row>
    <row r="741" spans="10:10">
      <c r="J741" s="114"/>
    </row>
    <row r="742" spans="10:10">
      <c r="J742" s="114"/>
    </row>
    <row r="743" spans="10:10">
      <c r="J743" s="114"/>
    </row>
    <row r="744" spans="10:10">
      <c r="J744" s="114"/>
    </row>
    <row r="745" spans="10:10">
      <c r="J745" s="114"/>
    </row>
    <row r="746" spans="10:10">
      <c r="J746" s="114"/>
    </row>
    <row r="747" spans="10:10">
      <c r="J747" s="114"/>
    </row>
    <row r="748" spans="10:10">
      <c r="J748" s="114"/>
    </row>
    <row r="749" spans="10:10">
      <c r="J749" s="114"/>
    </row>
    <row r="750" spans="10:10">
      <c r="J750" s="114"/>
    </row>
    <row r="751" spans="10:10">
      <c r="J751" s="114"/>
    </row>
    <row r="752" spans="10:10">
      <c r="J752" s="114"/>
    </row>
    <row r="753" spans="10:10">
      <c r="J753" s="114"/>
    </row>
    <row r="754" spans="10:10">
      <c r="J754" s="114"/>
    </row>
    <row r="755" spans="10:10">
      <c r="J755" s="114"/>
    </row>
    <row r="756" spans="10:10">
      <c r="J756" s="114"/>
    </row>
    <row r="757" spans="10:10">
      <c r="J757" s="114"/>
    </row>
    <row r="758" spans="10:10">
      <c r="J758" s="114"/>
    </row>
    <row r="759" spans="10:10">
      <c r="J759" s="114"/>
    </row>
    <row r="760" spans="10:10">
      <c r="J760" s="114"/>
    </row>
    <row r="761" spans="10:10">
      <c r="J761" s="114"/>
    </row>
    <row r="762" spans="10:10">
      <c r="J762" s="114"/>
    </row>
    <row r="763" spans="10:10">
      <c r="J763" s="114"/>
    </row>
    <row r="764" spans="10:10">
      <c r="J764" s="114"/>
    </row>
    <row r="765" spans="10:10">
      <c r="J765" s="114"/>
    </row>
    <row r="766" spans="10:10">
      <c r="J766" s="114"/>
    </row>
    <row r="767" spans="10:10">
      <c r="J767" s="114"/>
    </row>
    <row r="768" spans="10:10">
      <c r="J768" s="114"/>
    </row>
    <row r="769" spans="10:10">
      <c r="J769" s="114"/>
    </row>
    <row r="770" spans="10:10">
      <c r="J770" s="114"/>
    </row>
    <row r="771" spans="10:10">
      <c r="J771" s="114"/>
    </row>
    <row r="772" spans="10:10">
      <c r="J772" s="114"/>
    </row>
    <row r="773" spans="10:10">
      <c r="J773" s="114"/>
    </row>
    <row r="774" spans="10:10">
      <c r="J774" s="114"/>
    </row>
    <row r="775" spans="10:10">
      <c r="J775" s="114"/>
    </row>
    <row r="776" spans="10:10">
      <c r="J776" s="114"/>
    </row>
    <row r="777" spans="10:10">
      <c r="J777" s="114"/>
    </row>
    <row r="778" spans="10:10">
      <c r="J778" s="114"/>
    </row>
    <row r="779" spans="10:10">
      <c r="J779" s="114"/>
    </row>
    <row r="780" spans="10:10">
      <c r="J780" s="114"/>
    </row>
    <row r="781" spans="10:10">
      <c r="J781" s="114"/>
    </row>
    <row r="782" spans="10:10">
      <c r="J782" s="114"/>
    </row>
    <row r="783" spans="10:10">
      <c r="J783" s="114"/>
    </row>
    <row r="784" spans="10:10">
      <c r="J784" s="114"/>
    </row>
    <row r="785" spans="10:10">
      <c r="J785" s="114"/>
    </row>
    <row r="786" spans="10:10">
      <c r="J786" s="114"/>
    </row>
    <row r="787" spans="10:10">
      <c r="J787" s="114"/>
    </row>
    <row r="788" spans="10:10">
      <c r="J788" s="114"/>
    </row>
    <row r="789" spans="10:10">
      <c r="J789" s="114"/>
    </row>
    <row r="790" spans="10:10">
      <c r="J790" s="114"/>
    </row>
    <row r="791" spans="10:10">
      <c r="J791" s="114"/>
    </row>
    <row r="792" spans="10:10">
      <c r="J792" s="114"/>
    </row>
    <row r="793" spans="10:10">
      <c r="J793" s="114"/>
    </row>
    <row r="794" spans="10:10">
      <c r="J794" s="114"/>
    </row>
    <row r="795" spans="10:10">
      <c r="J795" s="114"/>
    </row>
    <row r="796" spans="10:10">
      <c r="J796" s="114"/>
    </row>
    <row r="797" spans="10:10">
      <c r="J797" s="114"/>
    </row>
    <row r="798" spans="10:10">
      <c r="J798" s="114"/>
    </row>
    <row r="799" spans="10:10">
      <c r="J799" s="114"/>
    </row>
    <row r="800" spans="10:10">
      <c r="J800" s="114"/>
    </row>
    <row r="801" spans="10:10">
      <c r="J801" s="114"/>
    </row>
    <row r="802" spans="10:10">
      <c r="J802" s="114"/>
    </row>
    <row r="803" spans="10:10">
      <c r="J803" s="114"/>
    </row>
    <row r="804" spans="10:10">
      <c r="J804" s="114"/>
    </row>
    <row r="805" spans="10:10">
      <c r="J805" s="114"/>
    </row>
    <row r="806" spans="10:10">
      <c r="J806" s="114"/>
    </row>
    <row r="807" spans="10:10">
      <c r="J807" s="114"/>
    </row>
    <row r="808" spans="10:10">
      <c r="J808" s="114"/>
    </row>
    <row r="809" spans="10:10">
      <c r="J809" s="114"/>
    </row>
    <row r="810" spans="10:10">
      <c r="J810" s="114"/>
    </row>
    <row r="811" spans="10:10">
      <c r="J811" s="114"/>
    </row>
    <row r="812" spans="10:10">
      <c r="J812" s="114"/>
    </row>
    <row r="813" spans="10:10">
      <c r="J813" s="114"/>
    </row>
    <row r="814" spans="10:10">
      <c r="J814" s="114"/>
    </row>
    <row r="815" spans="10:10">
      <c r="J815" s="114"/>
    </row>
    <row r="816" spans="10:10">
      <c r="J816" s="114"/>
    </row>
    <row r="817" spans="10:10">
      <c r="J817" s="114"/>
    </row>
    <row r="818" spans="10:10">
      <c r="J818" s="114"/>
    </row>
    <row r="819" spans="10:10">
      <c r="J819" s="114"/>
    </row>
    <row r="820" spans="10:10">
      <c r="J820" s="114"/>
    </row>
    <row r="821" spans="10:10">
      <c r="J821" s="114"/>
    </row>
    <row r="822" spans="10:10">
      <c r="J822" s="114"/>
    </row>
    <row r="823" spans="10:10">
      <c r="J823" s="114"/>
    </row>
    <row r="824" spans="10:10">
      <c r="J824" s="114"/>
    </row>
    <row r="825" spans="10:10">
      <c r="J825" s="114"/>
    </row>
    <row r="826" spans="10:10">
      <c r="J826" s="114"/>
    </row>
    <row r="827" spans="10:10">
      <c r="J827" s="114"/>
    </row>
    <row r="828" spans="10:10">
      <c r="J828" s="114"/>
    </row>
    <row r="829" spans="10:10">
      <c r="J829" s="114"/>
    </row>
    <row r="830" spans="10:10">
      <c r="J830" s="114"/>
    </row>
    <row r="831" spans="10:10">
      <c r="J831" s="114"/>
    </row>
    <row r="832" spans="10:10">
      <c r="J832" s="114"/>
    </row>
    <row r="833" spans="10:10">
      <c r="J833" s="114"/>
    </row>
    <row r="834" spans="10:10">
      <c r="J834" s="114"/>
    </row>
    <row r="835" spans="10:10">
      <c r="J835" s="114"/>
    </row>
    <row r="836" spans="10:10">
      <c r="J836" s="114"/>
    </row>
    <row r="837" spans="10:10">
      <c r="J837" s="114"/>
    </row>
    <row r="838" spans="10:10">
      <c r="J838" s="114"/>
    </row>
    <row r="839" spans="10:10">
      <c r="J839" s="114"/>
    </row>
    <row r="840" spans="10:10">
      <c r="J840" s="114"/>
    </row>
    <row r="841" spans="10:10">
      <c r="J841" s="114"/>
    </row>
    <row r="842" spans="10:10">
      <c r="J842" s="114"/>
    </row>
    <row r="843" spans="10:10">
      <c r="J843" s="114"/>
    </row>
    <row r="844" spans="10:10">
      <c r="J844" s="114"/>
    </row>
    <row r="845" spans="10:10">
      <c r="J845" s="114"/>
    </row>
    <row r="846" spans="10:10">
      <c r="J846" s="114"/>
    </row>
    <row r="847" spans="10:10">
      <c r="J847" s="114"/>
    </row>
    <row r="848" spans="10:10">
      <c r="J848" s="114"/>
    </row>
    <row r="849" spans="10:10">
      <c r="J849" s="114"/>
    </row>
    <row r="850" spans="10:10">
      <c r="J850" s="114"/>
    </row>
    <row r="851" spans="10:10">
      <c r="J851" s="114"/>
    </row>
    <row r="852" spans="10:10">
      <c r="J852" s="114"/>
    </row>
    <row r="853" spans="10:10">
      <c r="J853" s="114"/>
    </row>
    <row r="854" spans="10:10">
      <c r="J854" s="114"/>
    </row>
    <row r="855" spans="10:10">
      <c r="J855" s="114"/>
    </row>
    <row r="856" spans="10:10">
      <c r="J856" s="114"/>
    </row>
    <row r="857" spans="10:10">
      <c r="J857" s="114"/>
    </row>
    <row r="858" spans="10:10">
      <c r="J858" s="114"/>
    </row>
    <row r="859" spans="10:10">
      <c r="J859" s="114"/>
    </row>
    <row r="860" spans="10:10">
      <c r="J860" s="114"/>
    </row>
    <row r="861" spans="10:10">
      <c r="J861" s="114"/>
    </row>
    <row r="862" spans="10:10">
      <c r="J862" s="114"/>
    </row>
    <row r="863" spans="10:10">
      <c r="J863" s="114"/>
    </row>
    <row r="864" spans="10:10">
      <c r="J864" s="114"/>
    </row>
    <row r="865" spans="10:10">
      <c r="J865" s="114"/>
    </row>
    <row r="866" spans="10:10">
      <c r="J866" s="114"/>
    </row>
    <row r="867" spans="10:10">
      <c r="J867" s="114"/>
    </row>
    <row r="868" spans="10:10">
      <c r="J868" s="114"/>
    </row>
    <row r="869" spans="10:10">
      <c r="J869" s="114"/>
    </row>
    <row r="870" spans="10:10">
      <c r="J870" s="114"/>
    </row>
    <row r="871" spans="10:10">
      <c r="J871" s="114"/>
    </row>
    <row r="872" spans="10:10">
      <c r="J872" s="114"/>
    </row>
    <row r="873" spans="10:10">
      <c r="J873" s="114"/>
    </row>
    <row r="874" spans="10:10">
      <c r="J874" s="114"/>
    </row>
    <row r="875" spans="10:10">
      <c r="J875" s="114"/>
    </row>
    <row r="876" spans="10:10">
      <c r="J876" s="114"/>
    </row>
    <row r="877" spans="10:10">
      <c r="J877" s="114"/>
    </row>
    <row r="878" spans="10:10">
      <c r="J878" s="114"/>
    </row>
    <row r="879" spans="10:10">
      <c r="J879" s="114"/>
    </row>
    <row r="880" spans="10:10">
      <c r="J880" s="114"/>
    </row>
    <row r="881" spans="10:10">
      <c r="J881" s="114"/>
    </row>
    <row r="882" spans="10:10">
      <c r="J882" s="114"/>
    </row>
    <row r="883" spans="10:10">
      <c r="J883" s="114"/>
    </row>
    <row r="884" spans="10:10">
      <c r="J884" s="114"/>
    </row>
    <row r="885" spans="10:10">
      <c r="J885" s="114"/>
    </row>
    <row r="886" spans="10:10">
      <c r="J886" s="114"/>
    </row>
    <row r="887" spans="10:10">
      <c r="J887" s="114"/>
    </row>
    <row r="888" spans="10:10">
      <c r="J888" s="114"/>
    </row>
    <row r="889" spans="10:10">
      <c r="J889" s="114"/>
    </row>
    <row r="890" spans="10:10">
      <c r="J890" s="114"/>
    </row>
    <row r="891" spans="10:10">
      <c r="J891" s="114"/>
    </row>
    <row r="892" spans="10:10">
      <c r="J892" s="114"/>
    </row>
    <row r="893" spans="10:10">
      <c r="J893" s="114"/>
    </row>
    <row r="894" spans="10:10">
      <c r="J894" s="114"/>
    </row>
    <row r="895" spans="10:10">
      <c r="J895" s="114"/>
    </row>
    <row r="896" spans="10:10">
      <c r="J896" s="114"/>
    </row>
    <row r="897" spans="10:10">
      <c r="J897" s="114"/>
    </row>
    <row r="898" spans="10:10">
      <c r="J898" s="114"/>
    </row>
    <row r="899" spans="10:10">
      <c r="J899" s="114"/>
    </row>
    <row r="900" spans="10:10">
      <c r="J900" s="114"/>
    </row>
    <row r="901" spans="10:10">
      <c r="J901" s="114"/>
    </row>
    <row r="902" spans="10:10">
      <c r="J902" s="114"/>
    </row>
    <row r="903" spans="10:10">
      <c r="J903" s="114"/>
    </row>
    <row r="904" spans="10:10">
      <c r="J904" s="114"/>
    </row>
    <row r="905" spans="10:10">
      <c r="J905" s="114"/>
    </row>
    <row r="906" spans="10:10">
      <c r="J906" s="114"/>
    </row>
    <row r="907" spans="10:10">
      <c r="J907" s="114"/>
    </row>
    <row r="908" spans="10:10">
      <c r="J908" s="114"/>
    </row>
    <row r="909" spans="10:10">
      <c r="J909" s="114"/>
    </row>
    <row r="910" spans="10:10">
      <c r="J910" s="114"/>
    </row>
    <row r="911" spans="10:10">
      <c r="J911" s="114"/>
    </row>
    <row r="912" spans="10:10">
      <c r="J912" s="114"/>
    </row>
    <row r="913" spans="10:10">
      <c r="J913" s="114"/>
    </row>
    <row r="914" spans="10:10">
      <c r="J914" s="114"/>
    </row>
    <row r="915" spans="10:10">
      <c r="J915" s="114"/>
    </row>
    <row r="916" spans="10:10">
      <c r="J916" s="114"/>
    </row>
    <row r="917" spans="10:10">
      <c r="J917" s="114"/>
    </row>
    <row r="918" spans="10:10">
      <c r="J918" s="114"/>
    </row>
    <row r="919" spans="10:10">
      <c r="J919" s="114"/>
    </row>
    <row r="920" spans="10:10">
      <c r="J920" s="114"/>
    </row>
    <row r="921" spans="10:10">
      <c r="J921" s="114"/>
    </row>
    <row r="922" spans="10:10">
      <c r="J922" s="114"/>
    </row>
    <row r="923" spans="10:10">
      <c r="J923" s="114"/>
    </row>
    <row r="924" spans="10:10">
      <c r="J924" s="114"/>
    </row>
    <row r="925" spans="10:10">
      <c r="J925" s="114"/>
    </row>
    <row r="926" spans="10:10">
      <c r="J926" s="114"/>
    </row>
    <row r="927" spans="10:10">
      <c r="J927" s="114"/>
    </row>
    <row r="928" spans="10:10">
      <c r="J928" s="114"/>
    </row>
    <row r="929" spans="10:10">
      <c r="J929" s="114"/>
    </row>
    <row r="930" spans="10:10">
      <c r="J930" s="114"/>
    </row>
    <row r="931" spans="10:10">
      <c r="J931" s="114"/>
    </row>
    <row r="932" spans="10:10">
      <c r="J932" s="114"/>
    </row>
    <row r="933" spans="10:10">
      <c r="J933" s="114"/>
    </row>
    <row r="934" spans="10:10">
      <c r="J934" s="114"/>
    </row>
    <row r="935" spans="10:10">
      <c r="J935" s="114"/>
    </row>
    <row r="936" spans="10:10">
      <c r="J936" s="114"/>
    </row>
    <row r="937" spans="10:10">
      <c r="J937" s="114"/>
    </row>
    <row r="938" spans="10:10">
      <c r="J938" s="114"/>
    </row>
    <row r="939" spans="10:10">
      <c r="J939" s="114"/>
    </row>
    <row r="940" spans="10:10">
      <c r="J940" s="114"/>
    </row>
    <row r="941" spans="10:10">
      <c r="J941" s="114"/>
    </row>
    <row r="942" spans="10:10">
      <c r="J942" s="114"/>
    </row>
    <row r="943" spans="10:10">
      <c r="J943" s="114"/>
    </row>
    <row r="944" spans="10:10">
      <c r="J944" s="114"/>
    </row>
    <row r="945" spans="10:10">
      <c r="J945" s="114"/>
    </row>
    <row r="946" spans="10:10">
      <c r="J946" s="114"/>
    </row>
    <row r="947" spans="10:10">
      <c r="J947" s="114"/>
    </row>
    <row r="948" spans="10:10">
      <c r="J948" s="114"/>
    </row>
    <row r="949" spans="10:10">
      <c r="J949" s="114"/>
    </row>
    <row r="950" spans="10:10">
      <c r="J950" s="114"/>
    </row>
    <row r="951" spans="10:10">
      <c r="J951" s="114"/>
    </row>
    <row r="952" spans="10:10">
      <c r="J952" s="114"/>
    </row>
    <row r="953" spans="10:10">
      <c r="J953" s="114"/>
    </row>
    <row r="954" spans="10:10">
      <c r="J954" s="114"/>
    </row>
    <row r="955" spans="10:10">
      <c r="J955" s="114"/>
    </row>
    <row r="956" spans="10:10">
      <c r="J956" s="114"/>
    </row>
    <row r="957" spans="10:10">
      <c r="J957" s="114"/>
    </row>
    <row r="958" spans="10:10">
      <c r="J958" s="114"/>
    </row>
    <row r="959" spans="10:10">
      <c r="J959" s="114"/>
    </row>
    <row r="960" spans="10:10">
      <c r="J960" s="114"/>
    </row>
    <row r="961" spans="10:10">
      <c r="J961" s="114"/>
    </row>
    <row r="962" spans="10:10">
      <c r="J962" s="114"/>
    </row>
    <row r="963" spans="10:10">
      <c r="J963" s="114"/>
    </row>
    <row r="964" spans="10:10">
      <c r="J964" s="114"/>
    </row>
    <row r="965" spans="10:10">
      <c r="J965" s="114"/>
    </row>
    <row r="966" spans="10:10">
      <c r="J966" s="114"/>
    </row>
    <row r="967" spans="10:10">
      <c r="J967" s="114"/>
    </row>
    <row r="968" spans="10:10">
      <c r="J968" s="114"/>
    </row>
    <row r="969" spans="10:10">
      <c r="J969" s="114"/>
    </row>
    <row r="970" spans="10:10">
      <c r="J970" s="114"/>
    </row>
    <row r="971" spans="10:10">
      <c r="J971" s="114"/>
    </row>
    <row r="972" spans="10:10">
      <c r="J972" s="114"/>
    </row>
    <row r="973" spans="10:10">
      <c r="J973" s="114"/>
    </row>
    <row r="974" spans="10:10">
      <c r="J974" s="114"/>
    </row>
    <row r="975" spans="10:10">
      <c r="J975" s="114"/>
    </row>
    <row r="976" spans="10:10">
      <c r="J976" s="114"/>
    </row>
    <row r="977" spans="10:10">
      <c r="J977" s="114"/>
    </row>
    <row r="978" spans="10:10">
      <c r="J978" s="114"/>
    </row>
    <row r="979" spans="10:10">
      <c r="J979" s="114"/>
    </row>
    <row r="980" spans="10:10">
      <c r="J980" s="114"/>
    </row>
    <row r="981" spans="10:10">
      <c r="J981" s="114"/>
    </row>
    <row r="982" spans="10:10">
      <c r="J982" s="114"/>
    </row>
    <row r="983" spans="10:10">
      <c r="J983" s="114"/>
    </row>
    <row r="984" spans="10:10">
      <c r="J984" s="114"/>
    </row>
    <row r="985" spans="10:10">
      <c r="J985" s="114"/>
    </row>
    <row r="986" spans="10:10">
      <c r="J986" s="114"/>
    </row>
    <row r="987" spans="10:10">
      <c r="J987" s="114"/>
    </row>
    <row r="988" spans="10:10">
      <c r="J988" s="114"/>
    </row>
    <row r="989" spans="10:10">
      <c r="J989" s="114"/>
    </row>
    <row r="990" spans="10:10">
      <c r="J990" s="114"/>
    </row>
    <row r="991" spans="10:10">
      <c r="J991" s="114"/>
    </row>
    <row r="992" spans="10:10">
      <c r="J992" s="114"/>
    </row>
    <row r="993" spans="10:10">
      <c r="J993" s="114"/>
    </row>
    <row r="994" spans="10:10">
      <c r="J994" s="114"/>
    </row>
    <row r="995" spans="10:10">
      <c r="J995" s="114"/>
    </row>
    <row r="996" spans="10:10">
      <c r="J996" s="114"/>
    </row>
    <row r="997" spans="10:10">
      <c r="J997" s="114"/>
    </row>
    <row r="998" spans="10:10">
      <c r="J998" s="114"/>
    </row>
    <row r="999" spans="10:10">
      <c r="J999" s="114"/>
    </row>
    <row r="1000" spans="10:10">
      <c r="J1000" s="114"/>
    </row>
    <row r="1001" spans="10:10">
      <c r="J1001" s="114"/>
    </row>
    <row r="1002" spans="10:10">
      <c r="J1002" s="114"/>
    </row>
    <row r="1003" spans="10:10">
      <c r="J1003" s="114"/>
    </row>
    <row r="1004" spans="10:10">
      <c r="J1004" s="114"/>
    </row>
    <row r="1005" spans="10:10">
      <c r="J1005" s="114"/>
    </row>
    <row r="1006" spans="10:10">
      <c r="J1006" s="114"/>
    </row>
    <row r="1007" spans="10:10">
      <c r="J1007" s="114"/>
    </row>
    <row r="1008" spans="10:10">
      <c r="J1008" s="114"/>
    </row>
    <row r="1009" spans="10:10">
      <c r="J1009" s="114"/>
    </row>
    <row r="1010" spans="10:10">
      <c r="J1010" s="114"/>
    </row>
    <row r="1011" spans="10:10">
      <c r="J1011" s="114"/>
    </row>
    <row r="1012" spans="10:10">
      <c r="J1012" s="114"/>
    </row>
    <row r="1013" spans="10:10">
      <c r="J1013" s="114"/>
    </row>
    <row r="1014" spans="10:10">
      <c r="J1014" s="114"/>
    </row>
    <row r="1015" spans="10:10">
      <c r="J1015" s="114"/>
    </row>
    <row r="1016" spans="10:10">
      <c r="J1016" s="114"/>
    </row>
    <row r="1017" spans="10:10">
      <c r="J1017" s="114"/>
    </row>
    <row r="1018" spans="10:10">
      <c r="J1018" s="114"/>
    </row>
    <row r="1019" spans="10:10">
      <c r="J1019" s="114"/>
    </row>
    <row r="1020" spans="10:10">
      <c r="J1020" s="114"/>
    </row>
    <row r="1021" spans="10:10">
      <c r="J1021" s="114"/>
    </row>
    <row r="1022" spans="10:10">
      <c r="J1022" s="114"/>
    </row>
    <row r="1023" spans="10:10">
      <c r="J1023" s="114"/>
    </row>
    <row r="1024" spans="10:10">
      <c r="J1024" s="114"/>
    </row>
    <row r="1025" spans="10:10">
      <c r="J1025" s="114"/>
    </row>
    <row r="1026" spans="10:10">
      <c r="J1026" s="114"/>
    </row>
    <row r="1027" spans="10:10">
      <c r="J1027" s="114"/>
    </row>
    <row r="1028" spans="10:10">
      <c r="J1028" s="114"/>
    </row>
    <row r="1029" spans="10:10">
      <c r="J1029" s="114"/>
    </row>
    <row r="1030" spans="10:10">
      <c r="J1030" s="114"/>
    </row>
    <row r="1031" spans="10:10">
      <c r="J1031" s="114"/>
    </row>
    <row r="1032" spans="10:10">
      <c r="J1032" s="114"/>
    </row>
    <row r="1033" spans="10:10">
      <c r="J1033" s="114"/>
    </row>
    <row r="1034" spans="10:10">
      <c r="J1034" s="114"/>
    </row>
    <row r="1035" spans="10:10">
      <c r="J1035" s="114"/>
    </row>
    <row r="1036" spans="10:10">
      <c r="J1036" s="114"/>
    </row>
    <row r="1037" spans="10:10">
      <c r="J1037" s="114"/>
    </row>
    <row r="1038" spans="10:10">
      <c r="J1038" s="114"/>
    </row>
    <row r="1039" spans="10:10">
      <c r="J1039" s="114"/>
    </row>
    <row r="1040" spans="10:10">
      <c r="J1040" s="114"/>
    </row>
    <row r="1041" spans="10:10">
      <c r="J1041" s="114"/>
    </row>
    <row r="1042" spans="10:10">
      <c r="J1042" s="114"/>
    </row>
    <row r="1043" spans="10:10">
      <c r="J1043" s="114"/>
    </row>
    <row r="1044" spans="10:10">
      <c r="J1044" s="114"/>
    </row>
    <row r="1045" spans="10:10">
      <c r="J1045" s="114"/>
    </row>
    <row r="1046" spans="10:10">
      <c r="J1046" s="114"/>
    </row>
    <row r="1047" spans="10:10">
      <c r="J1047" s="114"/>
    </row>
    <row r="1048" spans="10:10">
      <c r="J1048" s="114"/>
    </row>
    <row r="1049" spans="10:10">
      <c r="J1049" s="114"/>
    </row>
    <row r="1050" spans="10:10">
      <c r="J1050" s="114"/>
    </row>
    <row r="1051" spans="10:10">
      <c r="J1051" s="114"/>
    </row>
    <row r="1052" spans="10:10">
      <c r="J1052" s="114"/>
    </row>
    <row r="1053" spans="10:10">
      <c r="J1053" s="114"/>
    </row>
    <row r="1054" spans="10:10">
      <c r="J1054" s="114"/>
    </row>
    <row r="1055" spans="10:10">
      <c r="J1055" s="114"/>
    </row>
    <row r="1056" spans="10:10">
      <c r="J1056" s="114"/>
    </row>
    <row r="1057" spans="10:10">
      <c r="J1057" s="114"/>
    </row>
    <row r="1058" spans="10:10">
      <c r="J1058" s="114"/>
    </row>
    <row r="1059" spans="10:10">
      <c r="J1059" s="114"/>
    </row>
    <row r="1060" spans="10:10">
      <c r="J1060" s="114"/>
    </row>
    <row r="1061" spans="10:10">
      <c r="J1061" s="114"/>
    </row>
    <row r="1062" spans="10:10">
      <c r="J1062" s="114"/>
    </row>
    <row r="1063" spans="10:10">
      <c r="J1063" s="114"/>
    </row>
    <row r="1064" spans="10:10">
      <c r="J1064" s="114"/>
    </row>
    <row r="1065" spans="10:10">
      <c r="J1065" s="114"/>
    </row>
    <row r="1066" spans="10:10">
      <c r="J1066" s="114"/>
    </row>
    <row r="1067" spans="10:10">
      <c r="J1067" s="114"/>
    </row>
    <row r="1068" spans="10:10">
      <c r="J1068" s="114"/>
    </row>
    <row r="1069" spans="10:10">
      <c r="J1069" s="114"/>
    </row>
    <row r="1070" spans="10:10">
      <c r="J1070" s="114"/>
    </row>
    <row r="1071" spans="10:10">
      <c r="J1071" s="114"/>
    </row>
    <row r="1072" spans="10:10">
      <c r="J1072" s="114"/>
    </row>
    <row r="1073" spans="10:10">
      <c r="J1073" s="114"/>
    </row>
    <row r="1074" spans="10:10">
      <c r="J1074" s="114"/>
    </row>
    <row r="1075" spans="10:10">
      <c r="J1075" s="114"/>
    </row>
    <row r="1076" spans="10:10">
      <c r="J1076" s="114"/>
    </row>
    <row r="1077" spans="10:10">
      <c r="J1077" s="114"/>
    </row>
    <row r="1078" spans="10:10">
      <c r="J1078" s="114"/>
    </row>
    <row r="1079" spans="10:10">
      <c r="J1079" s="114"/>
    </row>
    <row r="1080" spans="10:10">
      <c r="J1080" s="114"/>
    </row>
    <row r="1081" spans="10:10">
      <c r="J1081" s="114"/>
    </row>
    <row r="1082" spans="10:10">
      <c r="J1082" s="114"/>
    </row>
    <row r="1083" spans="10:10">
      <c r="J1083" s="114"/>
    </row>
    <row r="1084" spans="10:10">
      <c r="J1084" s="114"/>
    </row>
    <row r="1085" spans="10:10">
      <c r="J1085" s="114"/>
    </row>
    <row r="1086" spans="10:10">
      <c r="J1086" s="114"/>
    </row>
    <row r="1087" spans="10:10">
      <c r="J1087" s="114"/>
    </row>
    <row r="1088" spans="10:10">
      <c r="J1088" s="114"/>
    </row>
    <row r="1089" spans="10:10">
      <c r="J1089" s="114"/>
    </row>
    <row r="1090" spans="10:10">
      <c r="J1090" s="114"/>
    </row>
    <row r="1091" spans="10:10">
      <c r="J1091" s="114"/>
    </row>
    <row r="1092" spans="10:10">
      <c r="J1092" s="114"/>
    </row>
    <row r="1093" spans="10:10">
      <c r="J1093" s="114"/>
    </row>
    <row r="1094" spans="10:10">
      <c r="J1094" s="114"/>
    </row>
    <row r="1095" spans="10:10">
      <c r="J1095" s="114"/>
    </row>
    <row r="1096" spans="10:10">
      <c r="J1096" s="114"/>
    </row>
    <row r="1097" spans="10:10">
      <c r="J1097" s="114"/>
    </row>
    <row r="1098" spans="10:10">
      <c r="J1098" s="114"/>
    </row>
    <row r="1099" spans="10:10">
      <c r="J1099" s="114"/>
    </row>
    <row r="1100" spans="10:10">
      <c r="J1100" s="114"/>
    </row>
    <row r="1101" spans="10:10">
      <c r="J1101" s="114"/>
    </row>
    <row r="1102" spans="10:10">
      <c r="J1102" s="114"/>
    </row>
    <row r="1103" spans="10:10">
      <c r="J1103" s="114"/>
    </row>
    <row r="1104" spans="10:10">
      <c r="J1104" s="114"/>
    </row>
    <row r="1105" spans="10:10">
      <c r="J1105" s="114"/>
    </row>
    <row r="1106" spans="10:10">
      <c r="J1106" s="114"/>
    </row>
    <row r="1107" spans="10:10">
      <c r="J1107" s="114"/>
    </row>
    <row r="1108" spans="10:10">
      <c r="J1108" s="114"/>
    </row>
    <row r="1109" spans="10:10">
      <c r="J1109" s="114"/>
    </row>
    <row r="1110" spans="10:10">
      <c r="J1110" s="114"/>
    </row>
    <row r="1111" spans="10:10">
      <c r="J1111" s="114"/>
    </row>
    <row r="1112" spans="10:10">
      <c r="J1112" s="114"/>
    </row>
    <row r="1113" spans="10:10">
      <c r="J1113" s="114"/>
    </row>
    <row r="1114" spans="10:10">
      <c r="J1114" s="114"/>
    </row>
    <row r="1115" spans="10:10">
      <c r="J1115" s="114"/>
    </row>
    <row r="1116" spans="10:10">
      <c r="J1116" s="114"/>
    </row>
    <row r="1117" spans="10:10">
      <c r="J1117" s="114"/>
    </row>
    <row r="1118" spans="10:10">
      <c r="J1118" s="114"/>
    </row>
    <row r="1119" spans="10:10">
      <c r="J1119" s="114"/>
    </row>
    <row r="1120" spans="10:10">
      <c r="J1120" s="114"/>
    </row>
    <row r="1121" spans="10:10">
      <c r="J1121" s="114"/>
    </row>
    <row r="1122" spans="10:10">
      <c r="J1122" s="114"/>
    </row>
    <row r="1123" spans="10:10">
      <c r="J1123" s="114"/>
    </row>
    <row r="1124" spans="10:10">
      <c r="J1124" s="114"/>
    </row>
    <row r="1125" spans="10:10">
      <c r="J1125" s="114"/>
    </row>
    <row r="1126" spans="10:10">
      <c r="J1126" s="114"/>
    </row>
    <row r="1127" spans="10:10">
      <c r="J1127" s="114"/>
    </row>
    <row r="1128" spans="10:10">
      <c r="J1128" s="114"/>
    </row>
    <row r="1129" spans="10:10">
      <c r="J1129" s="114"/>
    </row>
    <row r="1130" spans="10:10">
      <c r="J1130" s="114"/>
    </row>
    <row r="1131" spans="10:10">
      <c r="J1131" s="114"/>
    </row>
    <row r="1132" spans="10:10">
      <c r="J1132" s="114"/>
    </row>
    <row r="1133" spans="10:10">
      <c r="J1133" s="114"/>
    </row>
    <row r="1134" spans="10:10">
      <c r="J1134" s="114"/>
    </row>
    <row r="1135" spans="10:10">
      <c r="J1135" s="114"/>
    </row>
    <row r="1136" spans="10:10">
      <c r="J1136" s="114"/>
    </row>
    <row r="1137" spans="10:10">
      <c r="J1137" s="114"/>
    </row>
    <row r="1138" spans="10:10">
      <c r="J1138" s="114"/>
    </row>
    <row r="1139" spans="10:10">
      <c r="J1139" s="114"/>
    </row>
    <row r="1140" spans="10:10">
      <c r="J1140" s="114"/>
    </row>
    <row r="1141" spans="10:10">
      <c r="J1141" s="114"/>
    </row>
    <row r="1142" spans="10:10">
      <c r="J1142" s="114"/>
    </row>
    <row r="1143" spans="10:10">
      <c r="J1143" s="114"/>
    </row>
    <row r="1144" spans="10:10">
      <c r="J1144" s="114"/>
    </row>
    <row r="1145" spans="10:10">
      <c r="J1145" s="114"/>
    </row>
    <row r="1146" spans="10:10">
      <c r="J1146" s="114"/>
    </row>
    <row r="1147" spans="10:10">
      <c r="J1147" s="114"/>
    </row>
    <row r="1148" spans="10:10">
      <c r="J1148" s="114"/>
    </row>
    <row r="1149" spans="10:10">
      <c r="J1149" s="114"/>
    </row>
    <row r="1150" spans="10:10">
      <c r="J1150" s="114"/>
    </row>
    <row r="1151" spans="10:10">
      <c r="J1151" s="114"/>
    </row>
    <row r="1152" spans="10:10">
      <c r="J1152" s="114"/>
    </row>
    <row r="1153" spans="10:10">
      <c r="J1153" s="114"/>
    </row>
    <row r="1154" spans="10:10">
      <c r="J1154" s="114"/>
    </row>
    <row r="1155" spans="10:10">
      <c r="J1155" s="114"/>
    </row>
    <row r="1156" spans="10:10">
      <c r="J1156" s="114"/>
    </row>
    <row r="1157" spans="10:10">
      <c r="J1157" s="114"/>
    </row>
    <row r="1158" spans="10:10">
      <c r="J1158" s="114"/>
    </row>
    <row r="1159" spans="10:10">
      <c r="J1159" s="114"/>
    </row>
    <row r="1160" spans="10:10">
      <c r="J1160" s="114"/>
    </row>
    <row r="1161" spans="10:10">
      <c r="J1161" s="114"/>
    </row>
    <row r="1162" spans="10:10">
      <c r="J1162" s="114"/>
    </row>
    <row r="1163" spans="10:10">
      <c r="J1163" s="114"/>
    </row>
    <row r="1164" spans="10:10">
      <c r="J1164" s="114"/>
    </row>
    <row r="1165" spans="10:10">
      <c r="J1165" s="114"/>
    </row>
    <row r="1166" spans="10:10">
      <c r="J1166" s="114"/>
    </row>
    <row r="1167" spans="10:10">
      <c r="J1167" s="114"/>
    </row>
    <row r="1168" spans="10:10">
      <c r="J1168" s="114"/>
    </row>
    <row r="1169" spans="10:10">
      <c r="J1169" s="114"/>
    </row>
    <row r="1170" spans="10:10">
      <c r="J1170" s="114"/>
    </row>
    <row r="1171" spans="10:10">
      <c r="J1171" s="114"/>
    </row>
    <row r="1172" spans="10:10">
      <c r="J1172" s="114"/>
    </row>
    <row r="1173" spans="10:10">
      <c r="J1173" s="114"/>
    </row>
    <row r="1174" spans="10:10">
      <c r="J1174" s="114"/>
    </row>
    <row r="1175" spans="10:10">
      <c r="J1175" s="114"/>
    </row>
    <row r="1176" spans="10:10">
      <c r="J1176" s="114"/>
    </row>
    <row r="1177" spans="10:10">
      <c r="J1177" s="114"/>
    </row>
    <row r="1178" spans="10:10">
      <c r="J1178" s="114"/>
    </row>
    <row r="1179" spans="10:10">
      <c r="J1179" s="114"/>
    </row>
    <row r="1180" spans="10:10">
      <c r="J1180" s="114"/>
    </row>
    <row r="1181" spans="10:10">
      <c r="J1181" s="114"/>
    </row>
    <row r="1182" spans="10:10">
      <c r="J1182" s="114"/>
    </row>
    <row r="1183" spans="10:10">
      <c r="J1183" s="114"/>
    </row>
    <row r="1184" spans="10:10">
      <c r="J1184" s="114"/>
    </row>
    <row r="1185" spans="10:10">
      <c r="J1185" s="114"/>
    </row>
    <row r="1186" spans="10:10">
      <c r="J1186" s="114"/>
    </row>
    <row r="1187" spans="10:10">
      <c r="J1187" s="114"/>
    </row>
    <row r="1188" spans="10:10">
      <c r="J1188" s="114"/>
    </row>
    <row r="1189" spans="10:10">
      <c r="J1189" s="114"/>
    </row>
    <row r="1190" spans="10:10">
      <c r="J1190" s="114"/>
    </row>
    <row r="1191" spans="10:10">
      <c r="J1191" s="114"/>
    </row>
    <row r="1192" spans="10:10">
      <c r="J1192" s="114"/>
    </row>
    <row r="1193" spans="10:10">
      <c r="J1193" s="114"/>
    </row>
    <row r="1194" spans="10:10">
      <c r="J1194" s="114"/>
    </row>
    <row r="1195" spans="10:10">
      <c r="J1195" s="114"/>
    </row>
    <row r="1196" spans="10:10">
      <c r="J1196" s="114"/>
    </row>
    <row r="1197" spans="10:10">
      <c r="J1197" s="114"/>
    </row>
    <row r="1198" spans="10:10">
      <c r="J1198" s="114"/>
    </row>
    <row r="1199" spans="10:10">
      <c r="J1199" s="114"/>
    </row>
    <row r="1200" spans="10:10">
      <c r="J1200" s="114"/>
    </row>
    <row r="1201" spans="10:10">
      <c r="J1201" s="114"/>
    </row>
    <row r="1202" spans="10:10">
      <c r="J1202" s="114"/>
    </row>
    <row r="1203" spans="10:10">
      <c r="J1203" s="114"/>
    </row>
    <row r="1204" spans="10:10">
      <c r="J1204" s="114"/>
    </row>
    <row r="1205" spans="10:10">
      <c r="J1205" s="114"/>
    </row>
    <row r="1206" spans="10:10">
      <c r="J1206" s="114"/>
    </row>
    <row r="1207" spans="10:10">
      <c r="J1207" s="114"/>
    </row>
    <row r="1208" spans="10:10">
      <c r="J1208" s="114"/>
    </row>
    <row r="1209" spans="10:10">
      <c r="J1209" s="114"/>
    </row>
    <row r="1210" spans="10:10">
      <c r="J1210" s="114"/>
    </row>
    <row r="1211" spans="10:10">
      <c r="J1211" s="114"/>
    </row>
    <row r="1212" spans="10:10">
      <c r="J1212" s="114"/>
    </row>
    <row r="1213" spans="10:10">
      <c r="J1213" s="114"/>
    </row>
    <row r="1214" spans="10:10">
      <c r="J1214" s="114"/>
    </row>
    <row r="1215" spans="10:10">
      <c r="J1215" s="114"/>
    </row>
    <row r="1216" spans="10:10">
      <c r="J1216" s="114"/>
    </row>
    <row r="1217" spans="10:10">
      <c r="J1217" s="114"/>
    </row>
    <row r="1218" spans="10:10">
      <c r="J1218" s="114"/>
    </row>
    <row r="1219" spans="10:10">
      <c r="J1219" s="114"/>
    </row>
    <row r="1220" spans="10:10">
      <c r="J1220" s="114"/>
    </row>
    <row r="1221" spans="10:10">
      <c r="J1221" s="114"/>
    </row>
    <row r="1222" spans="10:10">
      <c r="J1222" s="114"/>
    </row>
    <row r="1223" spans="10:10">
      <c r="J1223" s="114"/>
    </row>
    <row r="1224" spans="10:10">
      <c r="J1224" s="114"/>
    </row>
    <row r="1225" spans="10:10">
      <c r="J1225" s="114"/>
    </row>
    <row r="1226" spans="10:10">
      <c r="J1226" s="114"/>
    </row>
    <row r="1227" spans="10:10">
      <c r="J1227" s="114"/>
    </row>
    <row r="1228" spans="10:10">
      <c r="J1228" s="114"/>
    </row>
    <row r="1229" spans="10:10">
      <c r="J1229" s="114"/>
    </row>
    <row r="1230" spans="10:10">
      <c r="J1230" s="114"/>
    </row>
    <row r="1231" spans="10:10">
      <c r="J1231" s="114"/>
    </row>
    <row r="1232" spans="10:10">
      <c r="J1232" s="114"/>
    </row>
    <row r="1233" spans="10:10">
      <c r="J1233" s="114"/>
    </row>
    <row r="1234" spans="10:10">
      <c r="J1234" s="114"/>
    </row>
    <row r="1235" spans="10:10">
      <c r="J1235" s="114"/>
    </row>
    <row r="1236" spans="10:10">
      <c r="J1236" s="114"/>
    </row>
    <row r="1237" spans="10:10">
      <c r="J1237" s="114"/>
    </row>
    <row r="1238" spans="10:10">
      <c r="J1238" s="114"/>
    </row>
    <row r="1239" spans="10:10">
      <c r="J1239" s="114"/>
    </row>
    <row r="1240" spans="10:10">
      <c r="J1240" s="114"/>
    </row>
    <row r="1241" spans="10:10">
      <c r="J1241" s="114"/>
    </row>
    <row r="1242" spans="10:10">
      <c r="J1242" s="114"/>
    </row>
    <row r="1243" spans="10:10">
      <c r="J1243" s="114"/>
    </row>
    <row r="1244" spans="10:10">
      <c r="J1244" s="114"/>
    </row>
    <row r="1245" spans="10:10">
      <c r="J1245" s="114"/>
    </row>
    <row r="1246" spans="10:10">
      <c r="J1246" s="114"/>
    </row>
    <row r="1247" spans="10:10">
      <c r="J1247" s="114"/>
    </row>
    <row r="1248" spans="10:10">
      <c r="J1248" s="114"/>
    </row>
    <row r="1249" spans="10:10">
      <c r="J1249" s="114"/>
    </row>
    <row r="1250" spans="10:10">
      <c r="J1250" s="114"/>
    </row>
    <row r="1251" spans="10:10">
      <c r="J1251" s="114"/>
    </row>
    <row r="1252" spans="10:10">
      <c r="J1252" s="114"/>
    </row>
    <row r="1253" spans="10:10">
      <c r="J1253" s="114"/>
    </row>
    <row r="1254" spans="10:10">
      <c r="J1254" s="114"/>
    </row>
    <row r="1255" spans="10:10">
      <c r="J1255" s="114"/>
    </row>
    <row r="1256" spans="10:10">
      <c r="J1256" s="114"/>
    </row>
    <row r="1257" spans="10:10">
      <c r="J1257" s="114"/>
    </row>
    <row r="1258" spans="10:10">
      <c r="J1258" s="114"/>
    </row>
    <row r="1259" spans="10:10">
      <c r="J1259" s="114"/>
    </row>
    <row r="1260" spans="10:10">
      <c r="J1260" s="114"/>
    </row>
    <row r="1261" spans="10:10">
      <c r="J1261" s="114"/>
    </row>
    <row r="1262" spans="10:10">
      <c r="J1262" s="114"/>
    </row>
    <row r="1263" spans="10:10">
      <c r="J1263" s="114"/>
    </row>
    <row r="1264" spans="10:10">
      <c r="J1264" s="114"/>
    </row>
    <row r="1265" spans="10:10">
      <c r="J1265" s="114"/>
    </row>
    <row r="1266" spans="10:10">
      <c r="J1266" s="114"/>
    </row>
    <row r="1267" spans="10:10">
      <c r="J1267" s="114"/>
    </row>
    <row r="1268" spans="10:10">
      <c r="J1268" s="114"/>
    </row>
    <row r="1269" spans="10:10">
      <c r="J1269" s="114"/>
    </row>
    <row r="1270" spans="10:10">
      <c r="J1270" s="114"/>
    </row>
    <row r="1271" spans="10:10">
      <c r="J1271" s="114"/>
    </row>
    <row r="1272" spans="10:10">
      <c r="J1272" s="114"/>
    </row>
    <row r="1273" spans="10:10">
      <c r="J1273" s="114"/>
    </row>
    <row r="1274" spans="10:10">
      <c r="J1274" s="114"/>
    </row>
    <row r="1275" spans="10:10">
      <c r="J1275" s="114"/>
    </row>
    <row r="1276" spans="10:10">
      <c r="J1276" s="114"/>
    </row>
    <row r="1277" spans="10:10">
      <c r="J1277" s="114"/>
    </row>
    <row r="1278" spans="10:10">
      <c r="J1278" s="114"/>
    </row>
    <row r="1279" spans="10:10">
      <c r="J1279" s="114"/>
    </row>
    <row r="1280" spans="10:10">
      <c r="J1280" s="114"/>
    </row>
    <row r="1281" spans="10:10">
      <c r="J1281" s="114"/>
    </row>
    <row r="1282" spans="10:10">
      <c r="J1282" s="114"/>
    </row>
    <row r="1283" spans="10:10">
      <c r="J1283" s="114"/>
    </row>
    <row r="1284" spans="10:10">
      <c r="J1284" s="114"/>
    </row>
    <row r="1285" spans="10:10">
      <c r="J1285" s="114"/>
    </row>
    <row r="1286" spans="10:10">
      <c r="J1286" s="114"/>
    </row>
    <row r="1287" spans="10:10">
      <c r="J1287" s="114"/>
    </row>
    <row r="1288" spans="10:10">
      <c r="J1288" s="114"/>
    </row>
    <row r="1289" spans="10:10">
      <c r="J1289" s="114"/>
    </row>
    <row r="1290" spans="10:10">
      <c r="J1290" s="114"/>
    </row>
    <row r="1291" spans="10:10">
      <c r="J1291" s="114"/>
    </row>
    <row r="1292" spans="10:10">
      <c r="J1292" s="114"/>
    </row>
    <row r="1293" spans="10:10">
      <c r="J1293" s="114"/>
    </row>
    <row r="1294" spans="10:10">
      <c r="J1294" s="114"/>
    </row>
    <row r="1295" spans="10:10">
      <c r="J1295" s="114"/>
    </row>
    <row r="1296" spans="10:10">
      <c r="J1296" s="114"/>
    </row>
    <row r="1297" spans="10:10">
      <c r="J1297" s="114"/>
    </row>
    <row r="1298" spans="10:10">
      <c r="J1298" s="114"/>
    </row>
    <row r="1299" spans="10:10">
      <c r="J1299" s="114"/>
    </row>
    <row r="1300" spans="10:10">
      <c r="J1300" s="114"/>
    </row>
    <row r="1301" spans="10:10">
      <c r="J1301" s="114"/>
    </row>
    <row r="1302" spans="10:10">
      <c r="J1302" s="114"/>
    </row>
    <row r="1303" spans="10:10">
      <c r="J1303" s="114"/>
    </row>
    <row r="1304" spans="10:10">
      <c r="J1304" s="114"/>
    </row>
    <row r="1305" spans="10:10">
      <c r="J1305" s="114"/>
    </row>
    <row r="1306" spans="10:10">
      <c r="J1306" s="114"/>
    </row>
    <row r="1307" spans="10:10">
      <c r="J1307" s="114"/>
    </row>
    <row r="1308" spans="10:10">
      <c r="J1308" s="114"/>
    </row>
    <row r="1309" spans="10:10">
      <c r="J1309" s="114"/>
    </row>
    <row r="1310" spans="10:10">
      <c r="J1310" s="114"/>
    </row>
    <row r="1311" spans="10:10">
      <c r="J1311" s="114"/>
    </row>
    <row r="1312" spans="10:10">
      <c r="J1312" s="114"/>
    </row>
    <row r="1313" spans="10:10">
      <c r="J1313" s="114"/>
    </row>
    <row r="1314" spans="10:10">
      <c r="J1314" s="114"/>
    </row>
    <row r="1315" spans="10:10">
      <c r="J1315" s="114"/>
    </row>
    <row r="1316" spans="10:10">
      <c r="J1316" s="114"/>
    </row>
    <row r="1317" spans="10:10">
      <c r="J1317" s="114"/>
    </row>
    <row r="1318" spans="10:10">
      <c r="J1318" s="114"/>
    </row>
    <row r="1319" spans="10:10">
      <c r="J1319" s="114"/>
    </row>
    <row r="1320" spans="10:10">
      <c r="J1320" s="114"/>
    </row>
    <row r="1321" spans="10:10">
      <c r="J1321" s="114"/>
    </row>
    <row r="1322" spans="10:10">
      <c r="J1322" s="114"/>
    </row>
    <row r="1323" spans="10:10">
      <c r="J1323" s="114"/>
    </row>
    <row r="1324" spans="10:10">
      <c r="J1324" s="114"/>
    </row>
    <row r="1325" spans="10:10">
      <c r="J1325" s="114"/>
    </row>
    <row r="1326" spans="10:10">
      <c r="J1326" s="114"/>
    </row>
    <row r="1327" spans="10:10">
      <c r="J1327" s="114"/>
    </row>
    <row r="1328" spans="10:10">
      <c r="J1328" s="114"/>
    </row>
    <row r="1329" spans="10:10">
      <c r="J1329" s="114"/>
    </row>
    <row r="1330" spans="10:10">
      <c r="J1330" s="114"/>
    </row>
    <row r="1331" spans="10:10">
      <c r="J1331" s="114"/>
    </row>
    <row r="1332" spans="10:10">
      <c r="J1332" s="114"/>
    </row>
    <row r="1333" spans="10:10">
      <c r="J1333" s="114"/>
    </row>
    <row r="1334" spans="10:10">
      <c r="J1334" s="114"/>
    </row>
    <row r="1335" spans="10:10">
      <c r="J1335" s="114"/>
    </row>
    <row r="1336" spans="10:10">
      <c r="J1336" s="114"/>
    </row>
    <row r="1337" spans="10:10">
      <c r="J1337" s="114"/>
    </row>
    <row r="1338" spans="10:10">
      <c r="J1338" s="114"/>
    </row>
    <row r="1339" spans="10:10">
      <c r="J1339" s="114"/>
    </row>
    <row r="1340" spans="10:10">
      <c r="J1340" s="114"/>
    </row>
    <row r="1341" spans="10:10">
      <c r="J1341" s="114"/>
    </row>
    <row r="1342" spans="10:10">
      <c r="J1342" s="114"/>
    </row>
    <row r="1343" spans="10:10">
      <c r="J1343" s="114"/>
    </row>
    <row r="1344" spans="10:10">
      <c r="J1344" s="114"/>
    </row>
    <row r="1345" spans="10:10">
      <c r="J1345" s="114"/>
    </row>
    <row r="1346" spans="10:10">
      <c r="J1346" s="114"/>
    </row>
    <row r="1347" spans="10:10">
      <c r="J1347" s="114"/>
    </row>
    <row r="1348" spans="10:10">
      <c r="J1348" s="114"/>
    </row>
    <row r="1349" spans="10:10">
      <c r="J1349" s="114"/>
    </row>
    <row r="1350" spans="10:10">
      <c r="J1350" s="114"/>
    </row>
    <row r="1351" spans="10:10">
      <c r="J1351" s="114"/>
    </row>
    <row r="1352" spans="10:10">
      <c r="J1352" s="114"/>
    </row>
    <row r="1353" spans="10:10">
      <c r="J1353" s="114"/>
    </row>
    <row r="1354" spans="10:10">
      <c r="J1354" s="114"/>
    </row>
    <row r="1355" spans="10:10">
      <c r="J1355" s="114"/>
    </row>
    <row r="1356" spans="10:10">
      <c r="J1356" s="114"/>
    </row>
    <row r="1357" spans="10:10">
      <c r="J1357" s="114"/>
    </row>
    <row r="1358" spans="10:10">
      <c r="J1358" s="114"/>
    </row>
    <row r="1359" spans="10:10">
      <c r="J1359" s="114"/>
    </row>
    <row r="1360" spans="10:10">
      <c r="J1360" s="114"/>
    </row>
    <row r="1361" spans="10:10">
      <c r="J1361" s="114"/>
    </row>
    <row r="1362" spans="10:10">
      <c r="J1362" s="114"/>
    </row>
    <row r="1363" spans="10:10">
      <c r="J1363" s="114"/>
    </row>
    <row r="1364" spans="10:10">
      <c r="J1364" s="114"/>
    </row>
    <row r="1365" spans="10:10">
      <c r="J1365" s="114"/>
    </row>
    <row r="1366" spans="10:10">
      <c r="J1366" s="114"/>
    </row>
    <row r="1367" spans="10:10">
      <c r="J1367" s="114"/>
    </row>
    <row r="1368" spans="10:10">
      <c r="J1368" s="114"/>
    </row>
    <row r="1369" spans="10:10">
      <c r="J1369" s="114"/>
    </row>
    <row r="1370" spans="10:10">
      <c r="J1370" s="114"/>
    </row>
    <row r="1371" spans="10:10">
      <c r="J1371" s="114"/>
    </row>
    <row r="1372" spans="10:10">
      <c r="J1372" s="114"/>
    </row>
    <row r="1373" spans="10:10">
      <c r="J1373" s="114"/>
    </row>
    <row r="1374" spans="10:10">
      <c r="J1374" s="114"/>
    </row>
    <row r="1375" spans="10:10">
      <c r="J1375" s="114"/>
    </row>
    <row r="1376" spans="10:10">
      <c r="J1376" s="114"/>
    </row>
    <row r="1377" spans="10:10">
      <c r="J1377" s="114"/>
    </row>
    <row r="1378" spans="10:10">
      <c r="J1378" s="114"/>
    </row>
    <row r="1379" spans="10:10">
      <c r="J1379" s="114"/>
    </row>
    <row r="1380" spans="10:10">
      <c r="J1380" s="114"/>
    </row>
    <row r="1381" spans="10:10">
      <c r="J1381" s="114"/>
    </row>
    <row r="1382" spans="10:10">
      <c r="J1382" s="114"/>
    </row>
    <row r="1383" spans="10:10">
      <c r="J1383" s="114"/>
    </row>
    <row r="1384" spans="10:10">
      <c r="J1384" s="114"/>
    </row>
    <row r="1385" spans="10:10">
      <c r="J1385" s="114"/>
    </row>
    <row r="1386" spans="10:10">
      <c r="J1386" s="114"/>
    </row>
    <row r="1387" spans="10:10">
      <c r="J1387" s="114"/>
    </row>
    <row r="1388" spans="10:10">
      <c r="J1388" s="114"/>
    </row>
    <row r="1389" spans="10:10">
      <c r="J1389" s="114"/>
    </row>
    <row r="1390" spans="10:10">
      <c r="J1390" s="114"/>
    </row>
    <row r="1391" spans="10:10">
      <c r="J1391" s="114"/>
    </row>
    <row r="1392" spans="10:10">
      <c r="J1392" s="114"/>
    </row>
    <row r="1393" spans="10:10">
      <c r="J1393" s="114"/>
    </row>
    <row r="1394" spans="10:10">
      <c r="J1394" s="114"/>
    </row>
    <row r="1395" spans="10:10">
      <c r="J1395" s="114"/>
    </row>
    <row r="1396" spans="10:10">
      <c r="J1396" s="114"/>
    </row>
    <row r="1397" spans="10:10">
      <c r="J1397" s="114"/>
    </row>
    <row r="1398" spans="10:10">
      <c r="J1398" s="114"/>
    </row>
    <row r="1399" spans="10:10">
      <c r="J1399" s="114"/>
    </row>
    <row r="1400" spans="10:10">
      <c r="J1400" s="114"/>
    </row>
    <row r="1401" spans="10:10">
      <c r="J1401" s="114"/>
    </row>
    <row r="1402" spans="10:10">
      <c r="J1402" s="114"/>
    </row>
    <row r="1403" spans="10:10">
      <c r="J1403" s="114"/>
    </row>
    <row r="1404" spans="10:10">
      <c r="J1404" s="114"/>
    </row>
    <row r="1405" spans="10:10">
      <c r="J1405" s="114"/>
    </row>
    <row r="1406" spans="10:10">
      <c r="J1406" s="114"/>
    </row>
    <row r="1407" spans="10:10">
      <c r="J1407" s="114"/>
    </row>
    <row r="1408" spans="10:10">
      <c r="J1408" s="114"/>
    </row>
    <row r="1409" spans="10:10">
      <c r="J1409" s="114"/>
    </row>
    <row r="1410" spans="10:10">
      <c r="J1410" s="114"/>
    </row>
    <row r="1411" spans="10:10">
      <c r="J1411" s="114"/>
    </row>
    <row r="1412" spans="10:10">
      <c r="J1412" s="114"/>
    </row>
    <row r="1413" spans="10:10">
      <c r="J1413" s="114"/>
    </row>
    <row r="1414" spans="10:10">
      <c r="J1414" s="114"/>
    </row>
    <row r="1415" spans="10:10">
      <c r="J1415" s="114"/>
    </row>
    <row r="1416" spans="10:10">
      <c r="J1416" s="114"/>
    </row>
    <row r="1417" spans="10:10">
      <c r="J1417" s="114"/>
    </row>
    <row r="1418" spans="10:10">
      <c r="J1418" s="114"/>
    </row>
    <row r="1419" spans="10:10">
      <c r="J1419" s="114"/>
    </row>
    <row r="1420" spans="10:10">
      <c r="J1420" s="114"/>
    </row>
    <row r="1421" spans="10:10">
      <c r="J1421" s="114"/>
    </row>
    <row r="1422" spans="10:10">
      <c r="J1422" s="114"/>
    </row>
    <row r="1423" spans="10:10">
      <c r="J1423" s="114"/>
    </row>
    <row r="1424" spans="10:10">
      <c r="J1424" s="114"/>
    </row>
    <row r="1425" spans="10:10">
      <c r="J1425" s="114"/>
    </row>
    <row r="1426" spans="10:10">
      <c r="J1426" s="114"/>
    </row>
    <row r="1427" spans="10:10">
      <c r="J1427" s="114"/>
    </row>
    <row r="1428" spans="10:10">
      <c r="J1428" s="114"/>
    </row>
    <row r="1429" spans="10:10">
      <c r="J1429" s="114"/>
    </row>
    <row r="1430" spans="10:10">
      <c r="J1430" s="114"/>
    </row>
    <row r="1431" spans="10:10">
      <c r="J1431" s="114"/>
    </row>
    <row r="1432" spans="10:10">
      <c r="J1432" s="114"/>
    </row>
    <row r="1433" spans="10:10">
      <c r="J1433" s="114"/>
    </row>
    <row r="1434" spans="10:10">
      <c r="J1434" s="114"/>
    </row>
    <row r="1435" spans="10:10">
      <c r="J1435" s="114"/>
    </row>
    <row r="1436" spans="10:10">
      <c r="J1436" s="114"/>
    </row>
    <row r="1437" spans="10:10">
      <c r="J1437" s="114"/>
    </row>
    <row r="1438" spans="10:10">
      <c r="J1438" s="114"/>
    </row>
    <row r="1439" spans="10:10">
      <c r="J1439" s="114"/>
    </row>
    <row r="1440" spans="10:10">
      <c r="J1440" s="114"/>
    </row>
    <row r="1441" spans="10:10">
      <c r="J1441" s="114"/>
    </row>
    <row r="1442" spans="10:10">
      <c r="J1442" s="114"/>
    </row>
    <row r="1443" spans="10:10">
      <c r="J1443" s="114"/>
    </row>
    <row r="1444" spans="10:10">
      <c r="J1444" s="114"/>
    </row>
    <row r="1445" spans="10:10">
      <c r="J1445" s="114"/>
    </row>
    <row r="1446" spans="10:10">
      <c r="J1446" s="114"/>
    </row>
    <row r="1447" spans="10:10">
      <c r="J1447" s="114"/>
    </row>
    <row r="1448" spans="10:10">
      <c r="J1448" s="114"/>
    </row>
    <row r="1449" spans="10:10">
      <c r="J1449" s="114"/>
    </row>
    <row r="1450" spans="10:10">
      <c r="J1450" s="114"/>
    </row>
    <row r="1451" spans="10:10">
      <c r="J1451" s="114"/>
    </row>
    <row r="1452" spans="10:10">
      <c r="J1452" s="114"/>
    </row>
    <row r="1453" spans="10:10">
      <c r="J1453" s="114"/>
    </row>
    <row r="1454" spans="10:10">
      <c r="J1454" s="114"/>
    </row>
    <row r="1455" spans="10:10">
      <c r="J1455" s="114"/>
    </row>
    <row r="1456" spans="10:10">
      <c r="J1456" s="114"/>
    </row>
    <row r="1457" spans="10:10">
      <c r="J1457" s="114"/>
    </row>
    <row r="1458" spans="10:10">
      <c r="J1458" s="114"/>
    </row>
    <row r="1459" spans="10:10">
      <c r="J1459" s="114"/>
    </row>
    <row r="1460" spans="10:10">
      <c r="J1460" s="114"/>
    </row>
    <row r="1461" spans="10:10">
      <c r="J1461" s="114"/>
    </row>
    <row r="1462" spans="10:10">
      <c r="J1462" s="114"/>
    </row>
    <row r="1463" spans="10:10">
      <c r="J1463" s="114"/>
    </row>
    <row r="1464" spans="10:10">
      <c r="J1464" s="114"/>
    </row>
    <row r="1465" spans="10:10">
      <c r="J1465" s="114"/>
    </row>
    <row r="1466" spans="10:10">
      <c r="J1466" s="114"/>
    </row>
    <row r="1467" spans="10:10">
      <c r="J1467" s="114"/>
    </row>
    <row r="1468" spans="10:10">
      <c r="J1468" s="114"/>
    </row>
    <row r="1469" spans="10:10">
      <c r="J1469" s="114"/>
    </row>
    <row r="1470" spans="10:10">
      <c r="J1470" s="114"/>
    </row>
    <row r="1471" spans="10:10">
      <c r="J1471" s="114"/>
    </row>
    <row r="1472" spans="10:10">
      <c r="J1472" s="114"/>
    </row>
    <row r="1473" spans="10:10">
      <c r="J1473" s="114"/>
    </row>
    <row r="1474" spans="10:10">
      <c r="J1474" s="114"/>
    </row>
    <row r="1475" spans="10:10">
      <c r="J1475" s="114"/>
    </row>
    <row r="1476" spans="10:10">
      <c r="J1476" s="114"/>
    </row>
    <row r="1477" spans="10:10">
      <c r="J1477" s="114"/>
    </row>
    <row r="1478" spans="10:10">
      <c r="J1478" s="114"/>
    </row>
    <row r="1479" spans="10:10">
      <c r="J1479" s="114"/>
    </row>
    <row r="1480" spans="10:10">
      <c r="J1480" s="114"/>
    </row>
    <row r="1481" spans="10:10">
      <c r="J1481" s="114"/>
    </row>
    <row r="1482" spans="10:10">
      <c r="J1482" s="114"/>
    </row>
    <row r="1483" spans="10:10">
      <c r="J1483" s="114"/>
    </row>
    <row r="1484" spans="10:10">
      <c r="J1484" s="114"/>
    </row>
    <row r="1485" spans="10:10">
      <c r="J1485" s="114"/>
    </row>
    <row r="1486" spans="10:10">
      <c r="J1486" s="114"/>
    </row>
    <row r="1487" spans="10:10">
      <c r="J1487" s="114"/>
    </row>
    <row r="1488" spans="10:10">
      <c r="J1488" s="114"/>
    </row>
    <row r="1489" spans="10:10">
      <c r="J1489" s="114"/>
    </row>
    <row r="1490" spans="10:10">
      <c r="J1490" s="114"/>
    </row>
    <row r="1491" spans="10:10">
      <c r="J1491" s="114"/>
    </row>
    <row r="1492" spans="10:10">
      <c r="J1492" s="114"/>
    </row>
    <row r="1493" spans="10:10">
      <c r="J1493" s="114"/>
    </row>
    <row r="1494" spans="10:10">
      <c r="J1494" s="114"/>
    </row>
    <row r="1495" spans="10:10">
      <c r="J1495" s="114"/>
    </row>
    <row r="1496" spans="10:10">
      <c r="J1496" s="114"/>
    </row>
    <row r="1497" spans="10:10">
      <c r="J1497" s="114"/>
    </row>
    <row r="1498" spans="10:10">
      <c r="J1498" s="114"/>
    </row>
    <row r="1499" spans="10:10">
      <c r="J1499" s="114"/>
    </row>
    <row r="1500" spans="10:10">
      <c r="J1500" s="114"/>
    </row>
    <row r="1501" spans="10:10">
      <c r="J1501" s="114"/>
    </row>
    <row r="1502" spans="10:10">
      <c r="J1502" s="114"/>
    </row>
    <row r="1503" spans="10:10">
      <c r="J1503" s="114"/>
    </row>
    <row r="1504" spans="10:10">
      <c r="J1504" s="114"/>
    </row>
    <row r="1505" spans="10:10">
      <c r="J1505" s="114"/>
    </row>
    <row r="1506" spans="10:10">
      <c r="J1506" s="114"/>
    </row>
    <row r="1507" spans="10:10">
      <c r="J1507" s="114"/>
    </row>
    <row r="1508" spans="10:10">
      <c r="J1508" s="114"/>
    </row>
    <row r="1509" spans="10:10">
      <c r="J1509" s="114"/>
    </row>
    <row r="1510" spans="10:10">
      <c r="J1510" s="114"/>
    </row>
    <row r="1511" spans="10:10">
      <c r="J1511" s="114"/>
    </row>
    <row r="1512" spans="10:10">
      <c r="J1512" s="114"/>
    </row>
    <row r="1513" spans="10:10">
      <c r="J1513" s="114"/>
    </row>
    <row r="1514" spans="10:10">
      <c r="J1514" s="114"/>
    </row>
    <row r="1515" spans="10:10">
      <c r="J1515" s="114"/>
    </row>
    <row r="1516" spans="10:10">
      <c r="J1516" s="114"/>
    </row>
    <row r="1517" spans="10:10">
      <c r="J1517" s="114"/>
    </row>
    <row r="1518" spans="10:10">
      <c r="J1518" s="114"/>
    </row>
    <row r="1519" spans="10:10">
      <c r="J1519" s="114"/>
    </row>
    <row r="1520" spans="10:10">
      <c r="J1520" s="114"/>
    </row>
    <row r="1521" spans="10:10">
      <c r="J1521" s="114"/>
    </row>
    <row r="1522" spans="10:10">
      <c r="J1522" s="114"/>
    </row>
    <row r="1523" spans="10:10">
      <c r="J1523" s="114"/>
    </row>
    <row r="1524" spans="10:10">
      <c r="J1524" s="114"/>
    </row>
    <row r="1525" spans="10:10">
      <c r="J1525" s="114"/>
    </row>
    <row r="1526" spans="10:10">
      <c r="J1526" s="114"/>
    </row>
    <row r="1527" spans="10:10">
      <c r="J1527" s="114"/>
    </row>
    <row r="1528" spans="10:10">
      <c r="J1528" s="114"/>
    </row>
    <row r="1529" spans="10:10">
      <c r="J1529" s="114"/>
    </row>
    <row r="1530" spans="10:10">
      <c r="J1530" s="114"/>
    </row>
    <row r="1531" spans="10:10">
      <c r="J1531" s="114"/>
    </row>
    <row r="1532" spans="10:10">
      <c r="J1532" s="114"/>
    </row>
    <row r="1533" spans="10:10">
      <c r="J1533" s="114"/>
    </row>
    <row r="1534" spans="10:10">
      <c r="J1534" s="114"/>
    </row>
    <row r="1535" spans="10:10">
      <c r="J1535" s="114"/>
    </row>
    <row r="1536" spans="10:10">
      <c r="J1536" s="114"/>
    </row>
    <row r="1537" spans="10:10">
      <c r="J1537" s="114"/>
    </row>
    <row r="1538" spans="10:10">
      <c r="J1538" s="114"/>
    </row>
    <row r="1539" spans="10:10">
      <c r="J1539" s="114"/>
    </row>
    <row r="1540" spans="10:10">
      <c r="J1540" s="114"/>
    </row>
    <row r="1541" spans="10:10">
      <c r="J1541" s="114"/>
    </row>
    <row r="1542" spans="10:10">
      <c r="J1542" s="114"/>
    </row>
    <row r="1543" spans="10:10">
      <c r="J1543" s="114"/>
    </row>
    <row r="1544" spans="10:10">
      <c r="J1544" s="114"/>
    </row>
    <row r="1545" spans="10:10">
      <c r="J1545" s="114"/>
    </row>
    <row r="1546" spans="10:10">
      <c r="J1546" s="114"/>
    </row>
    <row r="1547" spans="10:10">
      <c r="J1547" s="114"/>
    </row>
    <row r="1548" spans="10:10">
      <c r="J1548" s="114"/>
    </row>
    <row r="1549" spans="10:10">
      <c r="J1549" s="114"/>
    </row>
    <row r="1550" spans="10:10">
      <c r="J1550" s="114"/>
    </row>
    <row r="1551" spans="10:10">
      <c r="J1551" s="114"/>
    </row>
    <row r="1552" spans="10:10">
      <c r="J1552" s="114"/>
    </row>
    <row r="1553" spans="10:10">
      <c r="J1553" s="114"/>
    </row>
    <row r="1554" spans="10:10">
      <c r="J1554" s="114"/>
    </row>
    <row r="1555" spans="10:10">
      <c r="J1555" s="114"/>
    </row>
    <row r="1556" spans="10:10">
      <c r="J1556" s="114"/>
    </row>
    <row r="1557" spans="10:10">
      <c r="J1557" s="114"/>
    </row>
    <row r="1558" spans="10:10">
      <c r="J1558" s="114"/>
    </row>
    <row r="1559" spans="10:10">
      <c r="J1559" s="114"/>
    </row>
    <row r="1560" spans="10:10">
      <c r="J1560" s="114"/>
    </row>
    <row r="1561" spans="10:10">
      <c r="J1561" s="114"/>
    </row>
    <row r="1562" spans="10:10">
      <c r="J1562" s="114"/>
    </row>
    <row r="1563" spans="10:10">
      <c r="J1563" s="114"/>
    </row>
    <row r="1564" spans="10:10">
      <c r="J1564" s="114"/>
    </row>
    <row r="1565" spans="10:10">
      <c r="J1565" s="114"/>
    </row>
    <row r="1566" spans="10:10">
      <c r="J1566" s="114"/>
    </row>
    <row r="1567" spans="10:10">
      <c r="J1567" s="114"/>
    </row>
    <row r="1568" spans="10:10">
      <c r="J1568" s="114"/>
    </row>
    <row r="1569" spans="10:10">
      <c r="J1569" s="114"/>
    </row>
    <row r="1570" spans="10:10">
      <c r="J1570" s="114"/>
    </row>
    <row r="1571" spans="10:10">
      <c r="J1571" s="114"/>
    </row>
    <row r="1572" spans="10:10">
      <c r="J1572" s="114"/>
    </row>
    <row r="1573" spans="10:10">
      <c r="J1573" s="114"/>
    </row>
    <row r="1574" spans="10:10">
      <c r="J1574" s="114"/>
    </row>
    <row r="1575" spans="10:10">
      <c r="J1575" s="114"/>
    </row>
    <row r="1576" spans="10:10">
      <c r="J1576" s="114"/>
    </row>
    <row r="1577" spans="10:10">
      <c r="J1577" s="114"/>
    </row>
    <row r="1578" spans="10:10">
      <c r="J1578" s="114"/>
    </row>
    <row r="1579" spans="10:10">
      <c r="J1579" s="114"/>
    </row>
    <row r="1580" spans="10:10">
      <c r="J1580" s="114"/>
    </row>
    <row r="1581" spans="10:10">
      <c r="J1581" s="114"/>
    </row>
    <row r="1582" spans="10:10">
      <c r="J1582" s="114"/>
    </row>
    <row r="1583" spans="10:10">
      <c r="J1583" s="114"/>
    </row>
    <row r="1584" spans="10:10">
      <c r="J1584" s="114"/>
    </row>
    <row r="1585" spans="10:10">
      <c r="J1585" s="114"/>
    </row>
    <row r="1586" spans="10:10">
      <c r="J1586" s="114"/>
    </row>
    <row r="1587" spans="10:10">
      <c r="J1587" s="114"/>
    </row>
    <row r="1588" spans="10:10">
      <c r="J1588" s="114"/>
    </row>
    <row r="1589" spans="10:10">
      <c r="J1589" s="114"/>
    </row>
    <row r="1590" spans="10:10">
      <c r="J1590" s="114"/>
    </row>
    <row r="1591" spans="10:10">
      <c r="J1591" s="114"/>
    </row>
    <row r="1592" spans="10:10">
      <c r="J1592" s="114"/>
    </row>
    <row r="1593" spans="10:10">
      <c r="J1593" s="114"/>
    </row>
    <row r="1594" spans="10:10">
      <c r="J1594" s="114"/>
    </row>
    <row r="1595" spans="10:10">
      <c r="J1595" s="114"/>
    </row>
    <row r="1596" spans="10:10">
      <c r="J1596" s="114"/>
    </row>
    <row r="1597" spans="10:10">
      <c r="J1597" s="114"/>
    </row>
    <row r="1598" spans="10:10">
      <c r="J1598" s="114"/>
    </row>
    <row r="1599" spans="10:10">
      <c r="J1599" s="114"/>
    </row>
    <row r="1600" spans="10:10">
      <c r="J1600" s="114"/>
    </row>
    <row r="1601" spans="10:10">
      <c r="J1601" s="114"/>
    </row>
    <row r="1602" spans="10:10">
      <c r="J1602" s="114"/>
    </row>
    <row r="1603" spans="10:10">
      <c r="J1603" s="114"/>
    </row>
    <row r="1604" spans="10:10">
      <c r="J1604" s="114"/>
    </row>
    <row r="1605" spans="10:10">
      <c r="J1605" s="114"/>
    </row>
    <row r="1606" spans="10:10">
      <c r="J1606" s="114"/>
    </row>
    <row r="1607" spans="10:10">
      <c r="J1607" s="114"/>
    </row>
    <row r="1608" spans="10:10">
      <c r="J1608" s="114"/>
    </row>
    <row r="1609" spans="10:10">
      <c r="J1609" s="114"/>
    </row>
    <row r="1610" spans="10:10">
      <c r="J1610" s="114"/>
    </row>
    <row r="1611" spans="10:10">
      <c r="J1611" s="114"/>
    </row>
    <row r="1612" spans="10:10">
      <c r="J1612" s="114"/>
    </row>
    <row r="1613" spans="10:10">
      <c r="J1613" s="114"/>
    </row>
    <row r="1614" spans="10:10">
      <c r="J1614" s="114"/>
    </row>
    <row r="1615" spans="10:10">
      <c r="J1615" s="114"/>
    </row>
    <row r="1616" spans="10:10">
      <c r="J1616" s="114"/>
    </row>
    <row r="1617" spans="10:10">
      <c r="J1617" s="114"/>
    </row>
    <row r="1618" spans="10:10">
      <c r="J1618" s="114"/>
    </row>
    <row r="1619" spans="10:10">
      <c r="J1619" s="114"/>
    </row>
    <row r="1620" spans="10:10">
      <c r="J1620" s="114"/>
    </row>
    <row r="1621" spans="10:10">
      <c r="J1621" s="114"/>
    </row>
    <row r="1622" spans="10:10">
      <c r="J1622" s="114"/>
    </row>
    <row r="1623" spans="10:10">
      <c r="J1623" s="114"/>
    </row>
    <row r="1624" spans="10:10">
      <c r="J1624" s="114"/>
    </row>
    <row r="1625" spans="10:10">
      <c r="J1625" s="114"/>
    </row>
    <row r="1626" spans="10:10">
      <c r="J1626" s="114"/>
    </row>
    <row r="1627" spans="10:10">
      <c r="J1627" s="114"/>
    </row>
    <row r="1628" spans="10:10">
      <c r="J1628" s="114"/>
    </row>
    <row r="1629" spans="10:10">
      <c r="J1629" s="114"/>
    </row>
    <row r="1630" spans="10:10">
      <c r="J1630" s="114"/>
    </row>
    <row r="1631" spans="10:10">
      <c r="J1631" s="114"/>
    </row>
    <row r="1632" spans="10:10">
      <c r="J1632" s="114"/>
    </row>
    <row r="1633" spans="10:10">
      <c r="J1633" s="114"/>
    </row>
    <row r="1634" spans="10:10">
      <c r="J1634" s="114"/>
    </row>
    <row r="1635" spans="10:10">
      <c r="J1635" s="114"/>
    </row>
    <row r="1636" spans="10:10">
      <c r="J1636" s="114"/>
    </row>
    <row r="1637" spans="10:10">
      <c r="J1637" s="114"/>
    </row>
    <row r="1638" spans="10:10">
      <c r="J1638" s="114"/>
    </row>
    <row r="1639" spans="10:10">
      <c r="J1639" s="114"/>
    </row>
    <row r="1640" spans="10:10">
      <c r="J1640" s="114"/>
    </row>
    <row r="1641" spans="10:10">
      <c r="J1641" s="114"/>
    </row>
    <row r="1642" spans="10:10">
      <c r="J1642" s="114"/>
    </row>
    <row r="1643" spans="10:10">
      <c r="J1643" s="114"/>
    </row>
    <row r="1644" spans="10:10">
      <c r="J1644" s="114"/>
    </row>
    <row r="1645" spans="10:10">
      <c r="J1645" s="114"/>
    </row>
    <row r="1646" spans="10:10">
      <c r="J1646" s="114"/>
    </row>
    <row r="1647" spans="10:10">
      <c r="J1647" s="114"/>
    </row>
    <row r="1648" spans="10:10">
      <c r="J1648" s="114"/>
    </row>
    <row r="1649" spans="10:10">
      <c r="J1649" s="114"/>
    </row>
    <row r="1650" spans="10:10">
      <c r="J1650" s="114"/>
    </row>
    <row r="1651" spans="10:10">
      <c r="J1651" s="114"/>
    </row>
    <row r="1652" spans="10:10">
      <c r="J1652" s="114"/>
    </row>
    <row r="1653" spans="10:10">
      <c r="J1653" s="114"/>
    </row>
    <row r="1654" spans="10:10">
      <c r="J1654" s="114"/>
    </row>
    <row r="1655" spans="10:10">
      <c r="J1655" s="114"/>
    </row>
    <row r="1656" spans="10:10">
      <c r="J1656" s="114"/>
    </row>
    <row r="1657" spans="10:10">
      <c r="J1657" s="114"/>
    </row>
    <row r="1658" spans="10:10">
      <c r="J1658" s="114"/>
    </row>
    <row r="1659" spans="10:10">
      <c r="J1659" s="114"/>
    </row>
    <row r="1660" spans="10:10">
      <c r="J1660" s="114"/>
    </row>
    <row r="1661" spans="10:10">
      <c r="J1661" s="114"/>
    </row>
    <row r="1662" spans="10:10">
      <c r="J1662" s="114"/>
    </row>
    <row r="1663" spans="10:10">
      <c r="J1663" s="114"/>
    </row>
    <row r="1664" spans="10:10">
      <c r="J1664" s="114"/>
    </row>
    <row r="1665" spans="10:10">
      <c r="J1665" s="114"/>
    </row>
    <row r="1666" spans="10:10">
      <c r="J1666" s="114"/>
    </row>
    <row r="1667" spans="10:10">
      <c r="J1667" s="114"/>
    </row>
    <row r="1668" spans="10:10">
      <c r="J1668" s="114"/>
    </row>
    <row r="1669" spans="10:10">
      <c r="J1669" s="114"/>
    </row>
    <row r="1670" spans="10:10">
      <c r="J1670" s="114"/>
    </row>
    <row r="1671" spans="10:10">
      <c r="J1671" s="114"/>
    </row>
    <row r="1672" spans="10:10">
      <c r="J1672" s="114"/>
    </row>
    <row r="1673" spans="10:10">
      <c r="J1673" s="114"/>
    </row>
    <row r="1674" spans="10:10">
      <c r="J1674" s="114"/>
    </row>
    <row r="1675" spans="10:10">
      <c r="J1675" s="114"/>
    </row>
    <row r="1676" spans="10:10">
      <c r="J1676" s="114"/>
    </row>
    <row r="1677" spans="10:10">
      <c r="J1677" s="114"/>
    </row>
    <row r="1678" spans="10:10">
      <c r="J1678" s="114"/>
    </row>
    <row r="1679" spans="10:10">
      <c r="J1679" s="114"/>
    </row>
    <row r="1680" spans="10:10">
      <c r="J1680" s="114"/>
    </row>
    <row r="1681" spans="10:10">
      <c r="J1681" s="114"/>
    </row>
    <row r="1682" spans="10:10">
      <c r="J1682" s="114"/>
    </row>
    <row r="1683" spans="10:10">
      <c r="J1683" s="114"/>
    </row>
    <row r="1684" spans="10:10">
      <c r="J1684" s="114"/>
    </row>
    <row r="1685" spans="10:10">
      <c r="J1685" s="114"/>
    </row>
    <row r="1686" spans="10:10">
      <c r="J1686" s="114"/>
    </row>
    <row r="1687" spans="10:10">
      <c r="J1687" s="114"/>
    </row>
    <row r="1688" spans="10:10">
      <c r="J1688" s="114"/>
    </row>
    <row r="1689" spans="10:10">
      <c r="J1689" s="114"/>
    </row>
    <row r="1690" spans="10:10">
      <c r="J1690" s="114"/>
    </row>
    <row r="1691" spans="10:10">
      <c r="J1691" s="114"/>
    </row>
    <row r="1692" spans="10:10">
      <c r="J1692" s="114"/>
    </row>
    <row r="1693" spans="10:10">
      <c r="J1693" s="114"/>
    </row>
    <row r="1694" spans="10:10">
      <c r="J1694" s="114"/>
    </row>
    <row r="1695" spans="10:10">
      <c r="J1695" s="114"/>
    </row>
    <row r="1696" spans="10:10">
      <c r="J1696" s="114"/>
    </row>
    <row r="1697" spans="10:10">
      <c r="J1697" s="114"/>
    </row>
    <row r="1698" spans="10:10">
      <c r="J1698" s="114"/>
    </row>
    <row r="1699" spans="10:10">
      <c r="J1699" s="114"/>
    </row>
    <row r="1700" spans="10:10">
      <c r="J1700" s="114"/>
    </row>
    <row r="1701" spans="10:10">
      <c r="J1701" s="114"/>
    </row>
    <row r="1702" spans="10:10">
      <c r="J1702" s="114"/>
    </row>
    <row r="1703" spans="10:10">
      <c r="J1703" s="114"/>
    </row>
    <row r="1704" spans="10:10">
      <c r="J1704" s="114"/>
    </row>
    <row r="1705" spans="10:10">
      <c r="J1705" s="114"/>
    </row>
    <row r="1706" spans="10:10">
      <c r="J1706" s="114"/>
    </row>
    <row r="1707" spans="10:10">
      <c r="J1707" s="114"/>
    </row>
    <row r="1708" spans="10:10">
      <c r="J1708" s="114"/>
    </row>
    <row r="1709" spans="10:10">
      <c r="J1709" s="114"/>
    </row>
    <row r="1710" spans="10:10">
      <c r="J1710" s="114"/>
    </row>
    <row r="1711" spans="10:10">
      <c r="J1711" s="114"/>
    </row>
    <row r="1712" spans="10:10">
      <c r="J1712" s="114"/>
    </row>
    <row r="1713" spans="10:10">
      <c r="J1713" s="114"/>
    </row>
    <row r="1714" spans="10:10">
      <c r="J1714" s="114"/>
    </row>
    <row r="1715" spans="10:10">
      <c r="J1715" s="114"/>
    </row>
    <row r="1716" spans="10:10">
      <c r="J1716" s="114"/>
    </row>
    <row r="1717" spans="10:10">
      <c r="J1717" s="114"/>
    </row>
    <row r="1718" spans="10:10">
      <c r="J1718" s="114"/>
    </row>
    <row r="1719" spans="10:10">
      <c r="J1719" s="114"/>
    </row>
    <row r="1720" spans="10:10">
      <c r="J1720" s="114"/>
    </row>
    <row r="1721" spans="10:10">
      <c r="J1721" s="114"/>
    </row>
    <row r="1722" spans="10:10">
      <c r="J1722" s="114"/>
    </row>
    <row r="1723" spans="10:10">
      <c r="J1723" s="114"/>
    </row>
    <row r="1724" spans="10:10">
      <c r="J1724" s="114"/>
    </row>
    <row r="1725" spans="10:10">
      <c r="J1725" s="114"/>
    </row>
    <row r="1726" spans="10:10">
      <c r="J1726" s="114"/>
    </row>
    <row r="1727" spans="10:10">
      <c r="J1727" s="114"/>
    </row>
    <row r="1728" spans="10:10">
      <c r="J1728" s="114"/>
    </row>
    <row r="1729" spans="10:10">
      <c r="J1729" s="114"/>
    </row>
    <row r="1730" spans="10:10">
      <c r="J1730" s="114"/>
    </row>
    <row r="1731" spans="10:10">
      <c r="J1731" s="114"/>
    </row>
    <row r="1732" spans="10:10">
      <c r="J1732" s="114"/>
    </row>
    <row r="1733" spans="10:10">
      <c r="J1733" s="114"/>
    </row>
    <row r="1734" spans="10:10">
      <c r="J1734" s="114"/>
    </row>
    <row r="1735" spans="10:10">
      <c r="J1735" s="114"/>
    </row>
    <row r="1736" spans="10:10">
      <c r="J1736" s="114"/>
    </row>
    <row r="1737" spans="10:10">
      <c r="J1737" s="114"/>
    </row>
    <row r="1738" spans="10:10">
      <c r="J1738" s="114"/>
    </row>
    <row r="1739" spans="10:10">
      <c r="J1739" s="114"/>
    </row>
    <row r="1740" spans="10:10">
      <c r="J1740" s="114"/>
    </row>
    <row r="1741" spans="10:10">
      <c r="J1741" s="114"/>
    </row>
    <row r="1742" spans="10:10">
      <c r="J1742" s="114"/>
    </row>
    <row r="1743" spans="10:10">
      <c r="J1743" s="114"/>
    </row>
    <row r="1744" spans="10:10">
      <c r="J1744" s="114"/>
    </row>
    <row r="1745" spans="10:10">
      <c r="J1745" s="114"/>
    </row>
    <row r="1746" spans="10:10">
      <c r="J1746" s="114"/>
    </row>
    <row r="1747" spans="10:10">
      <c r="J1747" s="114"/>
    </row>
    <row r="1748" spans="10:10">
      <c r="J1748" s="114"/>
    </row>
    <row r="1749" spans="10:10">
      <c r="J1749" s="114"/>
    </row>
    <row r="1750" spans="10:10">
      <c r="J1750" s="114"/>
    </row>
    <row r="1751" spans="10:10">
      <c r="J1751" s="114"/>
    </row>
    <row r="1752" spans="10:10">
      <c r="J1752" s="114"/>
    </row>
    <row r="1753" spans="10:10">
      <c r="J1753" s="114"/>
    </row>
    <row r="1754" spans="10:10">
      <c r="J1754" s="114"/>
    </row>
    <row r="1755" spans="10:10">
      <c r="J1755" s="114"/>
    </row>
    <row r="1756" spans="10:10">
      <c r="J1756" s="114"/>
    </row>
    <row r="1757" spans="10:10">
      <c r="J1757" s="114"/>
    </row>
    <row r="1758" spans="10:10">
      <c r="J1758" s="114"/>
    </row>
    <row r="1759" spans="10:10">
      <c r="J1759" s="114"/>
    </row>
    <row r="1760" spans="10:10">
      <c r="J1760" s="114"/>
    </row>
    <row r="1761" spans="10:10">
      <c r="J1761" s="114"/>
    </row>
    <row r="1762" spans="10:10">
      <c r="J1762" s="114"/>
    </row>
    <row r="1763" spans="10:10">
      <c r="J1763" s="114"/>
    </row>
    <row r="1764" spans="10:10">
      <c r="J1764" s="114"/>
    </row>
    <row r="1765" spans="10:10">
      <c r="J1765" s="114"/>
    </row>
    <row r="1766" spans="10:10">
      <c r="J1766" s="114"/>
    </row>
    <row r="1767" spans="10:10">
      <c r="J1767" s="114"/>
    </row>
    <row r="1768" spans="10:10">
      <c r="J1768" s="114"/>
    </row>
    <row r="1769" spans="10:10">
      <c r="J1769" s="114"/>
    </row>
    <row r="1770" spans="10:10">
      <c r="J1770" s="114"/>
    </row>
    <row r="1771" spans="10:10">
      <c r="J1771" s="114"/>
    </row>
    <row r="1772" spans="10:10">
      <c r="J1772" s="114"/>
    </row>
    <row r="1773" spans="10:10">
      <c r="J1773" s="114"/>
    </row>
    <row r="1774" spans="10:10">
      <c r="J1774" s="114"/>
    </row>
    <row r="1775" spans="10:10">
      <c r="J1775" s="114"/>
    </row>
    <row r="1776" spans="10:10">
      <c r="J1776" s="114"/>
    </row>
    <row r="1777" spans="10:10">
      <c r="J1777" s="114"/>
    </row>
    <row r="1778" spans="10:10">
      <c r="J1778" s="114"/>
    </row>
    <row r="1779" spans="10:10">
      <c r="J1779" s="114"/>
    </row>
    <row r="1780" spans="10:10">
      <c r="J1780" s="114"/>
    </row>
    <row r="1781" spans="10:10">
      <c r="J1781" s="114"/>
    </row>
    <row r="1782" spans="10:10">
      <c r="J1782" s="114"/>
    </row>
    <row r="1783" spans="10:10">
      <c r="J1783" s="114"/>
    </row>
    <row r="1784" spans="10:10">
      <c r="J1784" s="114"/>
    </row>
    <row r="1785" spans="10:10">
      <c r="J1785" s="114"/>
    </row>
    <row r="1786" spans="10:10">
      <c r="J1786" s="114"/>
    </row>
    <row r="1787" spans="10:10">
      <c r="J1787" s="114"/>
    </row>
    <row r="1788" spans="10:10">
      <c r="J1788" s="114"/>
    </row>
    <row r="1789" spans="10:10">
      <c r="J1789" s="114"/>
    </row>
    <row r="1790" spans="10:10">
      <c r="J1790" s="114"/>
    </row>
    <row r="1791" spans="10:10">
      <c r="J1791" s="114"/>
    </row>
    <row r="1792" spans="10:10">
      <c r="J1792" s="114"/>
    </row>
    <row r="1793" spans="10:10">
      <c r="J1793" s="114"/>
    </row>
    <row r="1794" spans="10:10">
      <c r="J1794" s="114"/>
    </row>
    <row r="1795" spans="10:10">
      <c r="J1795" s="114"/>
    </row>
    <row r="1796" spans="10:10">
      <c r="J1796" s="114"/>
    </row>
    <row r="1797" spans="10:10">
      <c r="J1797" s="114"/>
    </row>
    <row r="1798" spans="10:10">
      <c r="J1798" s="114"/>
    </row>
    <row r="1799" spans="10:10">
      <c r="J1799" s="114"/>
    </row>
    <row r="1800" spans="10:10">
      <c r="J1800" s="114"/>
    </row>
    <row r="1801" spans="10:10">
      <c r="J1801" s="114"/>
    </row>
    <row r="1802" spans="10:10">
      <c r="J1802" s="114"/>
    </row>
    <row r="1803" spans="10:10">
      <c r="J1803" s="114"/>
    </row>
    <row r="1804" spans="10:10">
      <c r="J1804" s="114"/>
    </row>
    <row r="1805" spans="10:10">
      <c r="J1805" s="114"/>
    </row>
    <row r="1806" spans="10:10">
      <c r="J1806" s="114"/>
    </row>
    <row r="1807" spans="10:10">
      <c r="J1807" s="114"/>
    </row>
    <row r="1808" spans="10:10">
      <c r="J1808" s="114"/>
    </row>
    <row r="1809" spans="10:10">
      <c r="J1809" s="114"/>
    </row>
    <row r="1810" spans="10:10">
      <c r="J1810" s="114"/>
    </row>
    <row r="1811" spans="10:10">
      <c r="J1811" s="114"/>
    </row>
    <row r="1812" spans="10:10">
      <c r="J1812" s="114"/>
    </row>
    <row r="1813" spans="10:10">
      <c r="J1813" s="114"/>
    </row>
    <row r="1814" spans="10:10">
      <c r="J1814" s="114"/>
    </row>
    <row r="1815" spans="10:10">
      <c r="J1815" s="114"/>
    </row>
    <row r="1816" spans="10:10">
      <c r="J1816" s="114"/>
    </row>
    <row r="1817" spans="10:10">
      <c r="J1817" s="114"/>
    </row>
    <row r="1818" spans="10:10">
      <c r="J1818" s="114"/>
    </row>
    <row r="1819" spans="10:10">
      <c r="J1819" s="114"/>
    </row>
    <row r="1820" spans="10:10">
      <c r="J1820" s="114"/>
    </row>
    <row r="1821" spans="10:10">
      <c r="J1821" s="114"/>
    </row>
    <row r="1822" spans="10:10">
      <c r="J1822" s="114"/>
    </row>
    <row r="1823" spans="10:10">
      <c r="J1823" s="114"/>
    </row>
    <row r="1824" spans="10:10">
      <c r="J1824" s="114"/>
    </row>
    <row r="1825" spans="10:10">
      <c r="J1825" s="114"/>
    </row>
    <row r="1826" spans="10:10">
      <c r="J1826" s="114"/>
    </row>
    <row r="1827" spans="10:10">
      <c r="J1827" s="114"/>
    </row>
    <row r="1828" spans="10:10">
      <c r="J1828" s="114"/>
    </row>
    <row r="1829" spans="10:10">
      <c r="J1829" s="114"/>
    </row>
    <row r="1830" spans="10:10">
      <c r="J1830" s="114"/>
    </row>
    <row r="1831" spans="10:10">
      <c r="J1831" s="114"/>
    </row>
    <row r="1832" spans="10:10">
      <c r="J1832" s="114"/>
    </row>
    <row r="1833" spans="10:10">
      <c r="J1833" s="114"/>
    </row>
    <row r="1834" spans="10:10">
      <c r="J1834" s="114"/>
    </row>
    <row r="1835" spans="10:10">
      <c r="J1835" s="114"/>
    </row>
    <row r="1836" spans="10:10">
      <c r="J1836" s="114"/>
    </row>
    <row r="1837" spans="10:10">
      <c r="J1837" s="114"/>
    </row>
    <row r="1838" spans="10:10">
      <c r="J1838" s="114"/>
    </row>
    <row r="1839" spans="10:10">
      <c r="J1839" s="114"/>
    </row>
    <row r="1840" spans="10:10">
      <c r="J1840" s="114"/>
    </row>
    <row r="1841" spans="10:10">
      <c r="J1841" s="114"/>
    </row>
    <row r="1842" spans="10:10">
      <c r="J1842" s="114"/>
    </row>
    <row r="1843" spans="10:10">
      <c r="J1843" s="114"/>
    </row>
    <row r="1844" spans="10:10">
      <c r="J1844" s="114"/>
    </row>
    <row r="1845" spans="10:10">
      <c r="J1845" s="114"/>
    </row>
    <row r="1846" spans="10:10">
      <c r="J1846" s="114"/>
    </row>
    <row r="1847" spans="10:10">
      <c r="J1847" s="114"/>
    </row>
    <row r="1848" spans="10:10">
      <c r="J1848" s="114"/>
    </row>
    <row r="1849" spans="10:10">
      <c r="J1849" s="114"/>
    </row>
    <row r="1850" spans="10:10">
      <c r="J1850" s="114"/>
    </row>
    <row r="1851" spans="10:10">
      <c r="J1851" s="114"/>
    </row>
    <row r="1852" spans="10:10">
      <c r="J1852" s="114"/>
    </row>
    <row r="1853" spans="10:10">
      <c r="J1853" s="114"/>
    </row>
    <row r="1854" spans="10:10">
      <c r="J1854" s="114"/>
    </row>
    <row r="1855" spans="10:10">
      <c r="J1855" s="114"/>
    </row>
    <row r="1856" spans="10:10">
      <c r="J1856" s="114"/>
    </row>
    <row r="1857" spans="10:10">
      <c r="J1857" s="114"/>
    </row>
    <row r="1858" spans="10:10">
      <c r="J1858" s="114"/>
    </row>
    <row r="1859" spans="10:10">
      <c r="J1859" s="114"/>
    </row>
    <row r="1860" spans="10:10">
      <c r="J1860" s="114"/>
    </row>
    <row r="1861" spans="10:10">
      <c r="J1861" s="114"/>
    </row>
    <row r="1862" spans="10:10">
      <c r="J1862" s="114"/>
    </row>
    <row r="1863" spans="10:10">
      <c r="J1863" s="114"/>
    </row>
    <row r="1864" spans="10:10">
      <c r="J1864" s="114"/>
    </row>
    <row r="1865" spans="10:10">
      <c r="J1865" s="114"/>
    </row>
    <row r="1866" spans="10:10">
      <c r="J1866" s="114"/>
    </row>
    <row r="1867" spans="10:10">
      <c r="J1867" s="114"/>
    </row>
    <row r="1868" spans="10:10">
      <c r="J1868" s="114"/>
    </row>
    <row r="1869" spans="10:10">
      <c r="J1869" s="114"/>
    </row>
    <row r="1870" spans="10:10">
      <c r="J1870" s="114"/>
    </row>
    <row r="1871" spans="10:10">
      <c r="J1871" s="114"/>
    </row>
    <row r="1872" spans="10:10">
      <c r="J1872" s="114"/>
    </row>
    <row r="1873" spans="10:10">
      <c r="J1873" s="114"/>
    </row>
    <row r="1874" spans="10:10">
      <c r="J1874" s="114"/>
    </row>
    <row r="1875" spans="10:10">
      <c r="J1875" s="114"/>
    </row>
    <row r="1876" spans="10:10">
      <c r="J1876" s="114"/>
    </row>
    <row r="1877" spans="10:10">
      <c r="J1877" s="114"/>
    </row>
    <row r="1878" spans="10:10">
      <c r="J1878" s="114"/>
    </row>
    <row r="1879" spans="10:10">
      <c r="J1879" s="114"/>
    </row>
    <row r="1880" spans="10:10">
      <c r="J1880" s="114"/>
    </row>
    <row r="1881" spans="10:10">
      <c r="J1881" s="114"/>
    </row>
    <row r="1882" spans="10:10">
      <c r="J1882" s="114"/>
    </row>
    <row r="1883" spans="10:10">
      <c r="J1883" s="114"/>
    </row>
    <row r="1884" spans="10:10">
      <c r="J1884" s="114"/>
    </row>
    <row r="1885" spans="10:10">
      <c r="J1885" s="114"/>
    </row>
    <row r="1886" spans="10:10">
      <c r="J1886" s="114"/>
    </row>
    <row r="1887" spans="10:10">
      <c r="J1887" s="114"/>
    </row>
    <row r="1888" spans="10:10">
      <c r="J1888" s="114"/>
    </row>
    <row r="1889" spans="10:10">
      <c r="J1889" s="114"/>
    </row>
    <row r="1890" spans="10:10">
      <c r="J1890" s="114"/>
    </row>
    <row r="1891" spans="10:10">
      <c r="J1891" s="114"/>
    </row>
    <row r="1892" spans="10:10">
      <c r="J1892" s="114"/>
    </row>
    <row r="1893" spans="10:10">
      <c r="J1893" s="114"/>
    </row>
    <row r="1894" spans="10:10">
      <c r="J1894" s="114"/>
    </row>
    <row r="1895" spans="10:10">
      <c r="J1895" s="114"/>
    </row>
    <row r="1896" spans="10:10">
      <c r="J1896" s="114"/>
    </row>
    <row r="1897" spans="10:10">
      <c r="J1897" s="114"/>
    </row>
    <row r="1898" spans="10:10">
      <c r="J1898" s="114"/>
    </row>
    <row r="1899" spans="10:10">
      <c r="J1899" s="114"/>
    </row>
    <row r="1900" spans="10:10">
      <c r="J1900" s="114"/>
    </row>
    <row r="1901" spans="10:10">
      <c r="J1901" s="114"/>
    </row>
    <row r="1902" spans="10:10">
      <c r="J1902" s="114"/>
    </row>
    <row r="1903" spans="10:10">
      <c r="J1903" s="114"/>
    </row>
    <row r="1904" spans="10:10">
      <c r="J1904" s="114"/>
    </row>
    <row r="1905" spans="10:10">
      <c r="J1905" s="114"/>
    </row>
    <row r="1906" spans="10:10">
      <c r="J1906" s="114"/>
    </row>
    <row r="1907" spans="10:10">
      <c r="J1907" s="114"/>
    </row>
    <row r="1908" spans="10:10">
      <c r="J1908" s="114"/>
    </row>
    <row r="1909" spans="10:10">
      <c r="J1909" s="114"/>
    </row>
    <row r="1910" spans="10:10">
      <c r="J1910" s="114"/>
    </row>
    <row r="1911" spans="10:10">
      <c r="J1911" s="114"/>
    </row>
    <row r="1912" spans="10:10">
      <c r="J1912" s="114"/>
    </row>
    <row r="1913" spans="10:10">
      <c r="J1913" s="114"/>
    </row>
    <row r="1914" spans="10:10">
      <c r="J1914" s="114"/>
    </row>
    <row r="1915" spans="10:10">
      <c r="J1915" s="114"/>
    </row>
    <row r="1916" spans="10:10">
      <c r="J1916" s="114"/>
    </row>
    <row r="1917" spans="10:10">
      <c r="J1917" s="114"/>
    </row>
    <row r="1918" spans="10:10">
      <c r="J1918" s="114"/>
    </row>
    <row r="1919" spans="10:10">
      <c r="J1919" s="114"/>
    </row>
    <row r="1920" spans="10:10">
      <c r="J1920" s="114"/>
    </row>
    <row r="1921" spans="10:10">
      <c r="J1921" s="114"/>
    </row>
    <row r="1922" spans="10:10">
      <c r="J1922" s="114"/>
    </row>
    <row r="1923" spans="10:10">
      <c r="J1923" s="114"/>
    </row>
    <row r="1924" spans="10:10">
      <c r="J1924" s="114"/>
    </row>
    <row r="1925" spans="10:10">
      <c r="J1925" s="114"/>
    </row>
    <row r="1926" spans="10:10">
      <c r="J1926" s="114"/>
    </row>
    <row r="1927" spans="10:10">
      <c r="J1927" s="114"/>
    </row>
    <row r="1928" spans="10:10">
      <c r="J1928" s="114"/>
    </row>
    <row r="1929" spans="10:10">
      <c r="J1929" s="114"/>
    </row>
    <row r="1930" spans="10:10">
      <c r="J1930" s="114"/>
    </row>
    <row r="1931" spans="10:10">
      <c r="J1931" s="114"/>
    </row>
    <row r="1932" spans="10:10">
      <c r="J1932" s="114"/>
    </row>
    <row r="1933" spans="10:10">
      <c r="J1933" s="114"/>
    </row>
    <row r="1934" spans="10:10">
      <c r="J1934" s="114"/>
    </row>
    <row r="1935" spans="10:10">
      <c r="J1935" s="114"/>
    </row>
    <row r="1936" spans="10:10">
      <c r="J1936" s="114"/>
    </row>
    <row r="1937" spans="10:10">
      <c r="J1937" s="114"/>
    </row>
    <row r="1938" spans="10:10">
      <c r="J1938" s="114"/>
    </row>
    <row r="1939" spans="10:10">
      <c r="J1939" s="114"/>
    </row>
    <row r="1940" spans="10:10">
      <c r="J1940" s="114"/>
    </row>
    <row r="1941" spans="10:10">
      <c r="J1941" s="114"/>
    </row>
    <row r="1942" spans="10:10">
      <c r="J1942" s="114"/>
    </row>
    <row r="1943" spans="10:10">
      <c r="J1943" s="114"/>
    </row>
    <row r="1944" spans="10:10">
      <c r="J1944" s="114"/>
    </row>
    <row r="1945" spans="10:10">
      <c r="J1945" s="114"/>
    </row>
    <row r="1946" spans="10:10">
      <c r="J1946" s="114"/>
    </row>
    <row r="1947" spans="10:10">
      <c r="J1947" s="114"/>
    </row>
    <row r="1948" spans="10:10">
      <c r="J1948" s="114"/>
    </row>
    <row r="1949" spans="10:10">
      <c r="J1949" s="114"/>
    </row>
    <row r="1950" spans="10:10">
      <c r="J1950" s="114"/>
    </row>
    <row r="1951" spans="10:10">
      <c r="J1951" s="114"/>
    </row>
    <row r="1952" spans="10:10">
      <c r="J1952" s="114"/>
    </row>
    <row r="1953" spans="10:10">
      <c r="J1953" s="114"/>
    </row>
    <row r="1954" spans="10:10">
      <c r="J1954" s="114"/>
    </row>
    <row r="1955" spans="10:10">
      <c r="J1955" s="114"/>
    </row>
    <row r="1956" spans="10:10">
      <c r="J1956" s="114"/>
    </row>
    <row r="1957" spans="10:10">
      <c r="J1957" s="114"/>
    </row>
    <row r="1958" spans="10:10">
      <c r="J1958" s="114"/>
    </row>
    <row r="1959" spans="10:10">
      <c r="J1959" s="114"/>
    </row>
    <row r="1960" spans="10:10">
      <c r="J1960" s="114"/>
    </row>
    <row r="1961" spans="10:10">
      <c r="J1961" s="114"/>
    </row>
    <row r="1962" spans="10:10">
      <c r="J1962" s="114"/>
    </row>
    <row r="1963" spans="10:10">
      <c r="J1963" s="114"/>
    </row>
    <row r="1964" spans="10:10">
      <c r="J1964" s="114"/>
    </row>
    <row r="1965" spans="10:10">
      <c r="J1965" s="114"/>
    </row>
    <row r="1966" spans="10:10">
      <c r="J1966" s="114"/>
    </row>
    <row r="1967" spans="10:10">
      <c r="J1967" s="114"/>
    </row>
    <row r="1968" spans="10:10">
      <c r="J1968" s="114"/>
    </row>
    <row r="1969" spans="10:10">
      <c r="J1969" s="114"/>
    </row>
    <row r="1970" spans="10:10">
      <c r="J1970" s="114"/>
    </row>
    <row r="1971" spans="10:10">
      <c r="J1971" s="114"/>
    </row>
    <row r="1972" spans="10:10">
      <c r="J1972" s="114"/>
    </row>
    <row r="1973" spans="10:10">
      <c r="J1973" s="114"/>
    </row>
    <row r="1974" spans="10:10">
      <c r="J1974" s="114"/>
    </row>
    <row r="1975" spans="10:10">
      <c r="J1975" s="114"/>
    </row>
    <row r="1976" spans="10:10">
      <c r="J1976" s="114"/>
    </row>
    <row r="1977" spans="10:10">
      <c r="J1977" s="114"/>
    </row>
    <row r="1978" spans="10:10">
      <c r="J1978" s="114"/>
    </row>
    <row r="1979" spans="10:10">
      <c r="J1979" s="114"/>
    </row>
    <row r="1980" spans="10:10">
      <c r="J1980" s="114"/>
    </row>
    <row r="1981" spans="10:10">
      <c r="J1981" s="114"/>
    </row>
    <row r="1982" spans="10:10">
      <c r="J1982" s="114"/>
    </row>
    <row r="1983" spans="10:10">
      <c r="J1983" s="114"/>
    </row>
    <row r="1984" spans="10:10">
      <c r="J1984" s="114"/>
    </row>
    <row r="1985" spans="10:10">
      <c r="J1985" s="114"/>
    </row>
    <row r="1986" spans="10:10">
      <c r="J1986" s="114"/>
    </row>
    <row r="1987" spans="10:10">
      <c r="J1987" s="114"/>
    </row>
    <row r="1988" spans="10:10">
      <c r="J1988" s="114"/>
    </row>
    <row r="1989" spans="10:10">
      <c r="J1989" s="114"/>
    </row>
    <row r="1990" spans="10:10">
      <c r="J1990" s="114"/>
    </row>
    <row r="1991" spans="10:10">
      <c r="J1991" s="114"/>
    </row>
    <row r="1992" spans="10:10">
      <c r="J1992" s="114"/>
    </row>
    <row r="1993" spans="10:10">
      <c r="J1993" s="114"/>
    </row>
    <row r="1994" spans="10:10">
      <c r="J1994" s="114"/>
    </row>
    <row r="1995" spans="10:10">
      <c r="J1995" s="114"/>
    </row>
    <row r="1996" spans="10:10">
      <c r="J1996" s="114"/>
    </row>
    <row r="1997" spans="10:10">
      <c r="J1997" s="114"/>
    </row>
    <row r="1998" spans="10:10">
      <c r="J1998" s="114"/>
    </row>
    <row r="1999" spans="10:10">
      <c r="J1999" s="114"/>
    </row>
    <row r="2000" spans="10:10">
      <c r="J2000" s="114"/>
    </row>
    <row r="2001" spans="10:10">
      <c r="J2001" s="114"/>
    </row>
    <row r="2002" spans="10:10">
      <c r="J2002" s="114"/>
    </row>
    <row r="2003" spans="10:10">
      <c r="J2003" s="114"/>
    </row>
    <row r="2004" spans="10:10">
      <c r="J2004" s="114"/>
    </row>
    <row r="2005" spans="10:10">
      <c r="J2005" s="114"/>
    </row>
    <row r="2006" spans="10:10">
      <c r="J2006" s="114"/>
    </row>
    <row r="2007" spans="10:10">
      <c r="J2007" s="114"/>
    </row>
    <row r="2008" spans="10:10">
      <c r="J2008" s="114"/>
    </row>
    <row r="2009" spans="10:10">
      <c r="J2009" s="114"/>
    </row>
    <row r="2010" spans="10:10">
      <c r="J2010" s="114"/>
    </row>
    <row r="2011" spans="10:10">
      <c r="J2011" s="114"/>
    </row>
    <row r="2012" spans="10:10">
      <c r="J2012" s="114"/>
    </row>
    <row r="2013" spans="10:10">
      <c r="J2013" s="114"/>
    </row>
    <row r="2014" spans="10:10">
      <c r="J2014" s="114"/>
    </row>
    <row r="2015" spans="10:10">
      <c r="J2015" s="114"/>
    </row>
    <row r="2016" spans="10:10">
      <c r="J2016" s="114"/>
    </row>
    <row r="2017" spans="10:10">
      <c r="J2017" s="114"/>
    </row>
    <row r="2018" spans="10:10">
      <c r="J2018" s="114"/>
    </row>
    <row r="2019" spans="10:10">
      <c r="J2019" s="114"/>
    </row>
    <row r="2020" spans="10:10">
      <c r="J2020" s="114"/>
    </row>
    <row r="2021" spans="10:10">
      <c r="J2021" s="114"/>
    </row>
    <row r="2022" spans="10:10">
      <c r="J2022" s="114"/>
    </row>
    <row r="2023" spans="10:10">
      <c r="J2023" s="114"/>
    </row>
    <row r="2024" spans="10:10">
      <c r="J2024" s="114"/>
    </row>
    <row r="2025" spans="10:10">
      <c r="J2025" s="114"/>
    </row>
    <row r="2026" spans="10:10">
      <c r="J2026" s="114"/>
    </row>
    <row r="2027" spans="10:10">
      <c r="J2027" s="114"/>
    </row>
    <row r="2028" spans="10:10">
      <c r="J2028" s="114"/>
    </row>
    <row r="2029" spans="10:10">
      <c r="J2029" s="114"/>
    </row>
    <row r="2030" spans="10:10">
      <c r="J2030" s="114"/>
    </row>
    <row r="2031" spans="10:10">
      <c r="J2031" s="114"/>
    </row>
    <row r="2032" spans="10:10">
      <c r="J2032" s="114"/>
    </row>
    <row r="2033" spans="10:10">
      <c r="J2033" s="114"/>
    </row>
    <row r="2034" spans="10:10">
      <c r="J2034" s="114"/>
    </row>
    <row r="2035" spans="10:10">
      <c r="J2035" s="114"/>
    </row>
    <row r="2036" spans="10:10">
      <c r="J2036" s="114"/>
    </row>
    <row r="2037" spans="10:10">
      <c r="J2037" s="114"/>
    </row>
    <row r="2038" spans="10:10">
      <c r="J2038" s="114"/>
    </row>
    <row r="2039" spans="10:10">
      <c r="J2039" s="114"/>
    </row>
    <row r="2040" spans="10:10">
      <c r="J2040" s="114"/>
    </row>
    <row r="2041" spans="10:10">
      <c r="J2041" s="114"/>
    </row>
    <row r="2042" spans="10:10">
      <c r="J2042" s="114"/>
    </row>
    <row r="2043" spans="10:10">
      <c r="J2043" s="114"/>
    </row>
    <row r="2044" spans="10:10">
      <c r="J2044" s="114"/>
    </row>
    <row r="2045" spans="10:10">
      <c r="J2045" s="114"/>
    </row>
    <row r="2046" spans="10:10">
      <c r="J2046" s="114"/>
    </row>
    <row r="2047" spans="10:10">
      <c r="J2047" s="114"/>
    </row>
    <row r="2048" spans="10:10">
      <c r="J2048" s="114"/>
    </row>
    <row r="2049" spans="10:10">
      <c r="J2049" s="114"/>
    </row>
    <row r="2050" spans="10:10">
      <c r="J2050" s="114"/>
    </row>
    <row r="2051" spans="10:10">
      <c r="J2051" s="114"/>
    </row>
    <row r="2052" spans="10:10">
      <c r="J2052" s="114"/>
    </row>
    <row r="2053" spans="10:10">
      <c r="J2053" s="114"/>
    </row>
    <row r="2054" spans="10:10">
      <c r="J2054" s="114"/>
    </row>
    <row r="2055" spans="10:10">
      <c r="J2055" s="114"/>
    </row>
    <row r="2056" spans="10:10">
      <c r="J2056" s="114"/>
    </row>
    <row r="2057" spans="10:10">
      <c r="J2057" s="114"/>
    </row>
    <row r="2058" spans="10:10">
      <c r="J2058" s="114"/>
    </row>
    <row r="2059" spans="10:10">
      <c r="J2059" s="114"/>
    </row>
    <row r="2060" spans="10:10">
      <c r="J2060" s="114"/>
    </row>
    <row r="2061" spans="10:10">
      <c r="J2061" s="114"/>
    </row>
    <row r="2062" spans="10:10">
      <c r="J2062" s="114"/>
    </row>
    <row r="2063" spans="10:10">
      <c r="J2063" s="114"/>
    </row>
    <row r="2064" spans="10:10">
      <c r="J2064" s="114"/>
    </row>
    <row r="2065" spans="10:10">
      <c r="J2065" s="114"/>
    </row>
    <row r="2066" spans="10:10">
      <c r="J2066" s="114"/>
    </row>
    <row r="2067" spans="10:10">
      <c r="J2067" s="114"/>
    </row>
    <row r="2068" spans="10:10">
      <c r="J2068" s="114"/>
    </row>
    <row r="2069" spans="10:10">
      <c r="J2069" s="114"/>
    </row>
    <row r="2070" spans="10:10">
      <c r="J2070" s="114"/>
    </row>
    <row r="2071" spans="10:10">
      <c r="J2071" s="114"/>
    </row>
    <row r="2072" spans="10:10">
      <c r="J2072" s="114"/>
    </row>
    <row r="2073" spans="10:10">
      <c r="J2073" s="114"/>
    </row>
    <row r="2074" spans="10:10">
      <c r="J2074" s="114"/>
    </row>
    <row r="2075" spans="10:10">
      <c r="J2075" s="114"/>
    </row>
    <row r="2076" spans="10:10">
      <c r="J2076" s="114"/>
    </row>
    <row r="2077" spans="10:10">
      <c r="J2077" s="114"/>
    </row>
    <row r="2078" spans="10:10">
      <c r="J2078" s="114"/>
    </row>
    <row r="2079" spans="10:10">
      <c r="J2079" s="114"/>
    </row>
    <row r="2080" spans="10:10">
      <c r="J2080" s="114"/>
    </row>
    <row r="2081" spans="10:10">
      <c r="J2081" s="114"/>
    </row>
    <row r="2082" spans="10:10">
      <c r="J2082" s="114"/>
    </row>
    <row r="2083" spans="10:10">
      <c r="J2083" s="114"/>
    </row>
    <row r="2084" spans="10:10">
      <c r="J2084" s="114"/>
    </row>
    <row r="2085" spans="10:10">
      <c r="J2085" s="114"/>
    </row>
    <row r="2086" spans="10:10">
      <c r="J2086" s="114"/>
    </row>
    <row r="2087" spans="10:10">
      <c r="J2087" s="114"/>
    </row>
    <row r="2088" spans="10:10">
      <c r="J2088" s="114"/>
    </row>
    <row r="2089" spans="10:10">
      <c r="J2089" s="114"/>
    </row>
    <row r="2090" spans="10:10">
      <c r="J2090" s="114"/>
    </row>
    <row r="2091" spans="10:10">
      <c r="J2091" s="114"/>
    </row>
    <row r="2092" spans="10:10">
      <c r="J2092" s="114"/>
    </row>
    <row r="2093" spans="10:10">
      <c r="J2093" s="114"/>
    </row>
    <row r="2094" spans="10:10">
      <c r="J2094" s="114"/>
    </row>
    <row r="2095" spans="10:10">
      <c r="J2095" s="114"/>
    </row>
    <row r="2096" spans="10:10">
      <c r="J2096" s="114"/>
    </row>
    <row r="2097" spans="10:10">
      <c r="J2097" s="114"/>
    </row>
    <row r="2098" spans="10:10">
      <c r="J2098" s="114"/>
    </row>
    <row r="2099" spans="10:10">
      <c r="J2099" s="114"/>
    </row>
    <row r="2100" spans="10:10">
      <c r="J2100" s="114"/>
    </row>
    <row r="2101" spans="10:10">
      <c r="J2101" s="114"/>
    </row>
    <row r="2102" spans="10:10">
      <c r="J2102" s="114"/>
    </row>
    <row r="2103" spans="10:10">
      <c r="J2103" s="114"/>
    </row>
    <row r="2104" spans="10:10">
      <c r="J2104" s="114"/>
    </row>
    <row r="2105" spans="10:10">
      <c r="J2105" s="114"/>
    </row>
    <row r="2106" spans="10:10">
      <c r="J2106" s="114"/>
    </row>
    <row r="2107" spans="10:10">
      <c r="J2107" s="114"/>
    </row>
    <row r="2108" spans="10:10">
      <c r="J2108" s="114"/>
    </row>
    <row r="2109" spans="10:10">
      <c r="J2109" s="114"/>
    </row>
    <row r="2110" spans="10:10">
      <c r="J2110" s="114"/>
    </row>
    <row r="2111" spans="10:10">
      <c r="J2111" s="114"/>
    </row>
    <row r="2112" spans="10:10">
      <c r="J2112" s="114"/>
    </row>
    <row r="2113" spans="10:10">
      <c r="J2113" s="114"/>
    </row>
    <row r="2114" spans="10:10">
      <c r="J2114" s="114"/>
    </row>
    <row r="2115" spans="10:10">
      <c r="J2115" s="114"/>
    </row>
    <row r="2116" spans="10:10">
      <c r="J2116" s="114"/>
    </row>
    <row r="2117" spans="10:10">
      <c r="J2117" s="114"/>
    </row>
    <row r="2118" spans="10:10">
      <c r="J2118" s="114"/>
    </row>
    <row r="2119" spans="10:10">
      <c r="J2119" s="114"/>
    </row>
    <row r="2120" spans="10:10">
      <c r="J2120" s="114"/>
    </row>
    <row r="2121" spans="10:10">
      <c r="J2121" s="114"/>
    </row>
    <row r="2122" spans="10:10">
      <c r="J2122" s="114"/>
    </row>
    <row r="2123" spans="10:10">
      <c r="J2123" s="114"/>
    </row>
    <row r="2124" spans="10:10">
      <c r="J2124" s="114"/>
    </row>
    <row r="2125" spans="10:10">
      <c r="J2125" s="114"/>
    </row>
    <row r="2126" spans="10:10">
      <c r="J2126" s="114"/>
    </row>
    <row r="2127" spans="10:10">
      <c r="J2127" s="114"/>
    </row>
    <row r="2128" spans="10:10">
      <c r="J2128" s="114"/>
    </row>
    <row r="2129" spans="10:10">
      <c r="J2129" s="114"/>
    </row>
    <row r="2130" spans="10:10">
      <c r="J2130" s="114"/>
    </row>
    <row r="2131" spans="10:10">
      <c r="J2131" s="114"/>
    </row>
    <row r="2132" spans="10:10">
      <c r="J2132" s="114"/>
    </row>
    <row r="2133" spans="10:10">
      <c r="J2133" s="114"/>
    </row>
    <row r="2134" spans="10:10">
      <c r="J2134" s="114"/>
    </row>
    <row r="2135" spans="10:10">
      <c r="J2135" s="114"/>
    </row>
    <row r="2136" spans="10:10">
      <c r="J2136" s="114"/>
    </row>
    <row r="2137" spans="10:10">
      <c r="J2137" s="114"/>
    </row>
    <row r="2138" spans="10:10">
      <c r="J2138" s="114"/>
    </row>
    <row r="2139" spans="10:10">
      <c r="J2139" s="114"/>
    </row>
    <row r="2140" spans="10:10">
      <c r="J2140" s="114"/>
    </row>
    <row r="2141" spans="10:10">
      <c r="J2141" s="114"/>
    </row>
    <row r="2142" spans="10:10">
      <c r="J2142" s="114"/>
    </row>
    <row r="2143" spans="10:10">
      <c r="J2143" s="114"/>
    </row>
    <row r="2144" spans="10:10">
      <c r="J2144" s="114"/>
    </row>
    <row r="2145" spans="10:10">
      <c r="J2145" s="114"/>
    </row>
    <row r="2146" spans="10:10">
      <c r="J2146" s="114"/>
    </row>
    <row r="2147" spans="10:10">
      <c r="J2147" s="114"/>
    </row>
    <row r="2148" spans="10:10">
      <c r="J2148" s="114"/>
    </row>
    <row r="2149" spans="10:10">
      <c r="J2149" s="114"/>
    </row>
    <row r="2150" spans="10:10">
      <c r="J2150" s="114"/>
    </row>
    <row r="2151" spans="10:10">
      <c r="J2151" s="114"/>
    </row>
    <row r="2152" spans="10:10">
      <c r="J2152" s="114"/>
    </row>
    <row r="2153" spans="10:10">
      <c r="J2153" s="114"/>
    </row>
    <row r="2154" spans="10:10">
      <c r="J2154" s="114"/>
    </row>
    <row r="2155" spans="10:10">
      <c r="J2155" s="114"/>
    </row>
    <row r="2156" spans="10:10">
      <c r="J2156" s="114"/>
    </row>
    <row r="2157" spans="10:10">
      <c r="J2157" s="114"/>
    </row>
    <row r="2158" spans="10:10">
      <c r="J2158" s="114"/>
    </row>
    <row r="2159" spans="10:10">
      <c r="J2159" s="114"/>
    </row>
    <row r="2160" spans="10:10">
      <c r="J2160" s="114"/>
    </row>
    <row r="2161" spans="10:10">
      <c r="J2161" s="114"/>
    </row>
    <row r="2162" spans="10:10">
      <c r="J2162" s="114"/>
    </row>
    <row r="2163" spans="10:10">
      <c r="J2163" s="114"/>
    </row>
    <row r="2164" spans="10:10">
      <c r="J2164" s="114"/>
    </row>
    <row r="2165" spans="10:10">
      <c r="J2165" s="114"/>
    </row>
    <row r="2166" spans="10:10">
      <c r="J2166" s="114"/>
    </row>
    <row r="2167" spans="10:10">
      <c r="J2167" s="114"/>
    </row>
    <row r="2168" spans="10:10">
      <c r="J2168" s="114"/>
    </row>
    <row r="2169" spans="10:10">
      <c r="J2169" s="114"/>
    </row>
    <row r="2170" spans="10:10">
      <c r="J2170" s="114"/>
    </row>
    <row r="2171" spans="10:10">
      <c r="J2171" s="114"/>
    </row>
    <row r="2172" spans="10:10">
      <c r="J2172" s="114"/>
    </row>
    <row r="2173" spans="10:10">
      <c r="J2173" s="114"/>
    </row>
    <row r="2174" spans="10:10">
      <c r="J2174" s="114"/>
    </row>
    <row r="2175" spans="10:10">
      <c r="J2175" s="114"/>
    </row>
    <row r="2176" spans="10:10">
      <c r="J2176" s="114"/>
    </row>
    <row r="2177" spans="10:10">
      <c r="J2177" s="114"/>
    </row>
    <row r="2178" spans="10:10">
      <c r="J2178" s="114"/>
    </row>
    <row r="2179" spans="10:10">
      <c r="J2179" s="114"/>
    </row>
    <row r="2180" spans="10:10">
      <c r="J2180" s="114"/>
    </row>
    <row r="2181" spans="10:10">
      <c r="J2181" s="114"/>
    </row>
    <row r="2182" spans="10:10">
      <c r="J2182" s="114"/>
    </row>
    <row r="2183" spans="10:10">
      <c r="J2183" s="114"/>
    </row>
    <row r="2184" spans="10:10">
      <c r="J2184" s="114"/>
    </row>
    <row r="2185" spans="10:10">
      <c r="J2185" s="114"/>
    </row>
    <row r="2186" spans="10:10">
      <c r="J2186" s="114"/>
    </row>
    <row r="2187" spans="10:10">
      <c r="J2187" s="114"/>
    </row>
    <row r="2188" spans="10:10">
      <c r="J2188" s="114"/>
    </row>
    <row r="2189" spans="10:10">
      <c r="J2189" s="114"/>
    </row>
    <row r="2190" spans="10:10">
      <c r="J2190" s="114"/>
    </row>
    <row r="2191" spans="10:10">
      <c r="J2191" s="114"/>
    </row>
    <row r="2192" spans="10:10">
      <c r="J2192" s="114"/>
    </row>
    <row r="2193" spans="10:10">
      <c r="J2193" s="114"/>
    </row>
    <row r="2194" spans="10:10">
      <c r="J2194" s="114"/>
    </row>
    <row r="2195" spans="10:10">
      <c r="J2195" s="114"/>
    </row>
    <row r="2196" spans="10:10">
      <c r="J2196" s="114"/>
    </row>
    <row r="2197" spans="10:10">
      <c r="J2197" s="114"/>
    </row>
    <row r="2198" spans="10:10">
      <c r="J2198" s="114"/>
    </row>
    <row r="2199" spans="10:10">
      <c r="J2199" s="114"/>
    </row>
    <row r="2200" spans="10:10">
      <c r="J2200" s="114"/>
    </row>
    <row r="2201" spans="10:10">
      <c r="J2201" s="114"/>
    </row>
    <row r="2202" spans="10:10">
      <c r="J2202" s="114"/>
    </row>
    <row r="2203" spans="10:10">
      <c r="J2203" s="114"/>
    </row>
    <row r="2204" spans="10:10">
      <c r="J2204" s="114"/>
    </row>
    <row r="2205" spans="10:10">
      <c r="J2205" s="114"/>
    </row>
    <row r="2206" spans="10:10">
      <c r="J2206" s="114"/>
    </row>
    <row r="2207" spans="10:10">
      <c r="J2207" s="114"/>
    </row>
    <row r="2208" spans="10:10">
      <c r="J2208" s="114"/>
    </row>
    <row r="2209" spans="10:10">
      <c r="J2209" s="114"/>
    </row>
    <row r="2210" spans="10:10">
      <c r="J2210" s="114"/>
    </row>
    <row r="2211" spans="10:10">
      <c r="J2211" s="114"/>
    </row>
    <row r="2212" spans="10:10">
      <c r="J2212" s="114"/>
    </row>
    <row r="2213" spans="10:10">
      <c r="J2213" s="114"/>
    </row>
    <row r="2214" spans="10:10">
      <c r="J2214" s="114"/>
    </row>
    <row r="2215" spans="10:10">
      <c r="J2215" s="114"/>
    </row>
    <row r="2216" spans="10:10">
      <c r="J2216" s="114"/>
    </row>
    <row r="2217" spans="10:10">
      <c r="J2217" s="114"/>
    </row>
    <row r="2218" spans="10:10">
      <c r="J2218" s="114"/>
    </row>
    <row r="2219" spans="10:10">
      <c r="J2219" s="114"/>
    </row>
    <row r="2220" spans="10:10">
      <c r="J2220" s="114"/>
    </row>
    <row r="2221" spans="10:10">
      <c r="J2221" s="114"/>
    </row>
    <row r="2222" spans="10:10">
      <c r="J2222" s="114"/>
    </row>
    <row r="2223" spans="10:10">
      <c r="J2223" s="114"/>
    </row>
    <row r="2224" spans="10:10">
      <c r="J2224" s="114"/>
    </row>
    <row r="2225" spans="10:10">
      <c r="J2225" s="114"/>
    </row>
    <row r="2226" spans="10:10">
      <c r="J2226" s="114"/>
    </row>
    <row r="2227" spans="10:10">
      <c r="J2227" s="114"/>
    </row>
    <row r="2228" spans="10:10">
      <c r="J2228" s="114"/>
    </row>
    <row r="2229" spans="10:10">
      <c r="J2229" s="114"/>
    </row>
    <row r="2230" spans="10:10">
      <c r="J2230" s="114"/>
    </row>
    <row r="2231" spans="10:10">
      <c r="J2231" s="114"/>
    </row>
    <row r="2232" spans="10:10">
      <c r="J2232" s="114"/>
    </row>
    <row r="2233" spans="10:10">
      <c r="J2233" s="114"/>
    </row>
    <row r="2234" spans="10:10">
      <c r="J2234" s="114"/>
    </row>
    <row r="2235" spans="10:10">
      <c r="J2235" s="114"/>
    </row>
    <row r="2236" spans="10:10">
      <c r="J2236" s="114"/>
    </row>
    <row r="2237" spans="10:10">
      <c r="J2237" s="114"/>
    </row>
    <row r="2238" spans="10:10">
      <c r="J2238" s="114"/>
    </row>
    <row r="2239" spans="10:10">
      <c r="J2239" s="114"/>
    </row>
    <row r="2240" spans="10:10">
      <c r="J2240" s="114"/>
    </row>
    <row r="2241" spans="10:10">
      <c r="J2241" s="114"/>
    </row>
    <row r="2242" spans="10:10">
      <c r="J2242" s="114"/>
    </row>
    <row r="2243" spans="10:10">
      <c r="J2243" s="114"/>
    </row>
    <row r="2244" spans="10:10">
      <c r="J2244" s="114"/>
    </row>
    <row r="2245" spans="10:10">
      <c r="J2245" s="114"/>
    </row>
    <row r="2246" spans="10:10">
      <c r="J2246" s="114"/>
    </row>
    <row r="2247" spans="10:10">
      <c r="J2247" s="114"/>
    </row>
    <row r="2248" spans="10:10">
      <c r="J2248" s="114"/>
    </row>
    <row r="2249" spans="10:10">
      <c r="J2249" s="114"/>
    </row>
    <row r="2250" spans="10:10">
      <c r="J2250" s="114"/>
    </row>
    <row r="2251" spans="10:10">
      <c r="J2251" s="114"/>
    </row>
    <row r="2252" spans="10:10">
      <c r="J2252" s="114"/>
    </row>
    <row r="2253" spans="10:10">
      <c r="J2253" s="114"/>
    </row>
    <row r="2254" spans="10:10">
      <c r="J2254" s="114"/>
    </row>
    <row r="2255" spans="10:10">
      <c r="J2255" s="114"/>
    </row>
    <row r="2256" spans="10:10">
      <c r="J2256" s="114"/>
    </row>
    <row r="2257" spans="10:10">
      <c r="J2257" s="114"/>
    </row>
    <row r="2258" spans="10:10">
      <c r="J2258" s="114"/>
    </row>
    <row r="2259" spans="10:10">
      <c r="J2259" s="114"/>
    </row>
    <row r="2260" spans="10:10">
      <c r="J2260" s="114"/>
    </row>
    <row r="2261" spans="10:10">
      <c r="J2261" s="114"/>
    </row>
    <row r="2262" spans="10:10">
      <c r="J2262" s="114"/>
    </row>
    <row r="2263" spans="10:10">
      <c r="J2263" s="114"/>
    </row>
    <row r="2264" spans="10:10">
      <c r="J2264" s="114"/>
    </row>
    <row r="2265" spans="10:10">
      <c r="J2265" s="114"/>
    </row>
    <row r="2266" spans="10:10">
      <c r="J2266" s="114"/>
    </row>
    <row r="2267" spans="10:10">
      <c r="J2267" s="114"/>
    </row>
    <row r="2268" spans="10:10">
      <c r="J2268" s="114"/>
    </row>
    <row r="2269" spans="10:10">
      <c r="J2269" s="114"/>
    </row>
    <row r="2270" spans="10:10">
      <c r="J2270" s="114"/>
    </row>
    <row r="2271" spans="10:10">
      <c r="J2271" s="114"/>
    </row>
    <row r="2272" spans="10:10">
      <c r="J2272" s="114"/>
    </row>
    <row r="2273" spans="10:10">
      <c r="J2273" s="114"/>
    </row>
    <row r="2274" spans="10:10">
      <c r="J2274" s="114"/>
    </row>
    <row r="2275" spans="10:10">
      <c r="J2275" s="114"/>
    </row>
    <row r="2276" spans="10:10">
      <c r="J2276" s="114"/>
    </row>
    <row r="2277" spans="10:10">
      <c r="J2277" s="114"/>
    </row>
    <row r="2278" spans="10:10">
      <c r="J2278" s="114"/>
    </row>
    <row r="2279" spans="10:10">
      <c r="J2279" s="114"/>
    </row>
    <row r="2280" spans="10:10">
      <c r="J2280" s="114"/>
    </row>
    <row r="2281" spans="10:10">
      <c r="J2281" s="114"/>
    </row>
    <row r="2282" spans="10:10">
      <c r="J2282" s="114"/>
    </row>
    <row r="2283" spans="10:10">
      <c r="J2283" s="114"/>
    </row>
    <row r="2284" spans="10:10">
      <c r="J2284" s="114"/>
    </row>
    <row r="2285" spans="10:10">
      <c r="J2285" s="114"/>
    </row>
    <row r="2286" spans="10:10">
      <c r="J2286" s="114"/>
    </row>
    <row r="2287" spans="10:10">
      <c r="J2287" s="114"/>
    </row>
    <row r="2288" spans="10:10">
      <c r="J2288" s="114"/>
    </row>
    <row r="2289" spans="10:10">
      <c r="J2289" s="114"/>
    </row>
    <row r="2290" spans="10:10">
      <c r="J2290" s="114"/>
    </row>
    <row r="2291" spans="10:10">
      <c r="J2291" s="114"/>
    </row>
    <row r="2292" spans="10:10">
      <c r="J2292" s="114"/>
    </row>
    <row r="2293" spans="10:10">
      <c r="J2293" s="114"/>
    </row>
    <row r="2294" spans="10:10">
      <c r="J2294" s="114"/>
    </row>
    <row r="2295" spans="10:10">
      <c r="J2295" s="114"/>
    </row>
    <row r="2296" spans="10:10">
      <c r="J2296" s="114"/>
    </row>
    <row r="2297" spans="10:10">
      <c r="J2297" s="114"/>
    </row>
    <row r="2298" spans="10:10">
      <c r="J2298" s="114"/>
    </row>
    <row r="2299" spans="10:10">
      <c r="J2299" s="114"/>
    </row>
    <row r="2300" spans="10:10">
      <c r="J2300" s="114"/>
    </row>
    <row r="2301" spans="10:10">
      <c r="J2301" s="114"/>
    </row>
    <row r="2302" spans="10:10">
      <c r="J2302" s="114"/>
    </row>
    <row r="2303" spans="10:10">
      <c r="J2303" s="114"/>
    </row>
    <row r="2304" spans="10:10">
      <c r="J2304" s="114"/>
    </row>
    <row r="2305" spans="10:10">
      <c r="J2305" s="114"/>
    </row>
    <row r="2306" spans="10:10">
      <c r="J2306" s="114"/>
    </row>
    <row r="2307" spans="10:10">
      <c r="J2307" s="114"/>
    </row>
    <row r="2308" spans="10:10">
      <c r="J2308" s="114"/>
    </row>
    <row r="2309" spans="10:10">
      <c r="J2309" s="114"/>
    </row>
    <row r="2310" spans="10:10">
      <c r="J2310" s="114"/>
    </row>
    <row r="2311" spans="10:10">
      <c r="J2311" s="114"/>
    </row>
    <row r="2312" spans="10:10">
      <c r="J2312" s="114"/>
    </row>
    <row r="2313" spans="10:10">
      <c r="J2313" s="114"/>
    </row>
    <row r="2314" spans="10:10">
      <c r="J2314" s="114"/>
    </row>
    <row r="2315" spans="10:10">
      <c r="J2315" s="114"/>
    </row>
    <row r="2316" spans="10:10">
      <c r="J2316" s="114"/>
    </row>
    <row r="2317" spans="10:10">
      <c r="J2317" s="114"/>
    </row>
    <row r="2318" spans="10:10">
      <c r="J2318" s="114"/>
    </row>
    <row r="2319" spans="10:10">
      <c r="J2319" s="114"/>
    </row>
    <row r="2320" spans="10:10">
      <c r="J2320" s="114"/>
    </row>
    <row r="2321" spans="10:10">
      <c r="J2321" s="114"/>
    </row>
    <row r="2322" spans="10:10">
      <c r="J2322" s="114"/>
    </row>
    <row r="2323" spans="10:10">
      <c r="J2323" s="114"/>
    </row>
    <row r="2324" spans="10:10">
      <c r="J2324" s="114"/>
    </row>
    <row r="2325" spans="10:10">
      <c r="J2325" s="114"/>
    </row>
    <row r="2326" spans="10:10">
      <c r="J2326" s="114"/>
    </row>
    <row r="2327" spans="10:10">
      <c r="J2327" s="114"/>
    </row>
    <row r="2328" spans="10:10">
      <c r="J2328" s="114"/>
    </row>
    <row r="2329" spans="10:10">
      <c r="J2329" s="114"/>
    </row>
    <row r="2330" spans="10:10">
      <c r="J2330" s="114"/>
    </row>
    <row r="2331" spans="10:10">
      <c r="J2331" s="114"/>
    </row>
    <row r="2332" spans="10:10">
      <c r="J2332" s="114"/>
    </row>
    <row r="2333" spans="10:10">
      <c r="J2333" s="114"/>
    </row>
    <row r="2334" spans="10:10">
      <c r="J2334" s="114"/>
    </row>
    <row r="2335" spans="10:10">
      <c r="J2335" s="114"/>
    </row>
    <row r="2336" spans="10:10">
      <c r="J2336" s="114"/>
    </row>
    <row r="2337" spans="10:10">
      <c r="J2337" s="114"/>
    </row>
    <row r="2338" spans="10:10">
      <c r="J2338" s="114"/>
    </row>
    <row r="2339" spans="10:10">
      <c r="J2339" s="114"/>
    </row>
    <row r="2340" spans="10:10">
      <c r="J2340" s="114"/>
    </row>
    <row r="2341" spans="10:10">
      <c r="J2341" s="114"/>
    </row>
    <row r="2342" spans="10:10">
      <c r="J2342" s="114"/>
    </row>
    <row r="2343" spans="10:10">
      <c r="J2343" s="114"/>
    </row>
    <row r="2344" spans="10:10">
      <c r="J2344" s="114"/>
    </row>
    <row r="2345" spans="10:10">
      <c r="J2345" s="114"/>
    </row>
    <row r="2346" spans="10:10">
      <c r="J2346" s="114"/>
    </row>
    <row r="2347" spans="10:10">
      <c r="J2347" s="114"/>
    </row>
    <row r="2348" spans="10:10">
      <c r="J2348" s="114"/>
    </row>
    <row r="2349" spans="10:10">
      <c r="J2349" s="114"/>
    </row>
    <row r="2350" spans="10:10">
      <c r="J2350" s="114"/>
    </row>
    <row r="2351" spans="10:10">
      <c r="J2351" s="114"/>
    </row>
    <row r="2352" spans="10:10">
      <c r="J2352" s="114"/>
    </row>
    <row r="2353" spans="10:10">
      <c r="J2353" s="114"/>
    </row>
    <row r="2354" spans="10:10">
      <c r="J2354" s="114"/>
    </row>
    <row r="2355" spans="10:10">
      <c r="J2355" s="114"/>
    </row>
    <row r="2356" spans="10:10">
      <c r="J2356" s="114"/>
    </row>
    <row r="2357" spans="10:10">
      <c r="J2357" s="114"/>
    </row>
    <row r="2358" spans="10:10">
      <c r="J2358" s="114"/>
    </row>
    <row r="2359" spans="10:10">
      <c r="J2359" s="114"/>
    </row>
    <row r="2360" spans="10:10">
      <c r="J2360" s="114"/>
    </row>
    <row r="2361" spans="10:10">
      <c r="J2361" s="114"/>
    </row>
    <row r="2362" spans="10:10">
      <c r="J2362" s="114"/>
    </row>
    <row r="2363" spans="10:10">
      <c r="J2363" s="114"/>
    </row>
    <row r="2364" spans="10:10">
      <c r="J2364" s="114"/>
    </row>
    <row r="2365" spans="10:10">
      <c r="J2365" s="114"/>
    </row>
    <row r="2366" spans="10:10">
      <c r="J2366" s="114"/>
    </row>
    <row r="2367" spans="10:10">
      <c r="J2367" s="114"/>
    </row>
    <row r="2368" spans="10:10">
      <c r="J2368" s="114"/>
    </row>
    <row r="2369" spans="10:10">
      <c r="J2369" s="114"/>
    </row>
    <row r="2370" spans="10:10">
      <c r="J2370" s="114"/>
    </row>
    <row r="2371" spans="10:10">
      <c r="J2371" s="114"/>
    </row>
    <row r="2372" spans="10:10">
      <c r="J2372" s="114"/>
    </row>
    <row r="2373" spans="10:10">
      <c r="J2373" s="114"/>
    </row>
    <row r="2374" spans="10:10">
      <c r="J2374" s="114"/>
    </row>
    <row r="2375" spans="10:10">
      <c r="J2375" s="114"/>
    </row>
    <row r="2376" spans="10:10">
      <c r="J2376" s="114"/>
    </row>
    <row r="2377" spans="10:10">
      <c r="J2377" s="114"/>
    </row>
    <row r="2378" spans="10:10">
      <c r="J2378" s="114"/>
    </row>
    <row r="2379" spans="10:10">
      <c r="J2379" s="114"/>
    </row>
    <row r="2380" spans="10:10">
      <c r="J2380" s="114"/>
    </row>
    <row r="2381" spans="10:10">
      <c r="J2381" s="114"/>
    </row>
    <row r="2382" spans="10:10">
      <c r="J2382" s="114"/>
    </row>
    <row r="2383" spans="10:10">
      <c r="J2383" s="114"/>
    </row>
    <row r="2384" spans="10:10">
      <c r="J2384" s="114"/>
    </row>
    <row r="2385" spans="10:10">
      <c r="J2385" s="114"/>
    </row>
    <row r="2386" spans="10:10">
      <c r="J2386" s="114"/>
    </row>
    <row r="2387" spans="10:10">
      <c r="J2387" s="114"/>
    </row>
    <row r="2388" spans="10:10">
      <c r="J2388" s="114"/>
    </row>
    <row r="2389" spans="10:10">
      <c r="J2389" s="114"/>
    </row>
    <row r="2390" spans="10:10">
      <c r="J2390" s="114"/>
    </row>
    <row r="2391" spans="10:10">
      <c r="J2391" s="114"/>
    </row>
    <row r="2392" spans="10:10">
      <c r="J2392" s="114"/>
    </row>
    <row r="2393" spans="10:10">
      <c r="J2393" s="114"/>
    </row>
    <row r="2394" spans="10:10">
      <c r="J2394" s="114"/>
    </row>
    <row r="2395" spans="10:10">
      <c r="J2395" s="114"/>
    </row>
    <row r="2396" spans="10:10">
      <c r="J2396" s="114"/>
    </row>
    <row r="2397" spans="10:10">
      <c r="J2397" s="114"/>
    </row>
    <row r="2398" spans="10:10">
      <c r="J2398" s="114"/>
    </row>
    <row r="2399" spans="10:10">
      <c r="J2399" s="114"/>
    </row>
    <row r="2400" spans="10:10">
      <c r="J2400" s="114"/>
    </row>
    <row r="2401" spans="10:10">
      <c r="J2401" s="114"/>
    </row>
    <row r="2402" spans="10:10">
      <c r="J2402" s="114"/>
    </row>
    <row r="2403" spans="10:10">
      <c r="J2403" s="114"/>
    </row>
    <row r="2404" spans="10:10">
      <c r="J2404" s="114"/>
    </row>
    <row r="2405" spans="10:10">
      <c r="J2405" s="114"/>
    </row>
    <row r="2406" spans="10:10">
      <c r="J2406" s="114"/>
    </row>
    <row r="2407" spans="10:10">
      <c r="J2407" s="114"/>
    </row>
    <row r="2408" spans="10:10">
      <c r="J2408" s="114"/>
    </row>
    <row r="2409" spans="10:10">
      <c r="J2409" s="114"/>
    </row>
    <row r="2410" spans="10:10">
      <c r="J2410" s="114"/>
    </row>
    <row r="2411" spans="10:10">
      <c r="J2411" s="114"/>
    </row>
    <row r="2412" spans="10:10">
      <c r="J2412" s="114"/>
    </row>
    <row r="2413" spans="10:10">
      <c r="J2413" s="114"/>
    </row>
    <row r="2414" spans="10:10">
      <c r="J2414" s="114"/>
    </row>
    <row r="2415" spans="10:10">
      <c r="J2415" s="114"/>
    </row>
    <row r="2416" spans="10:10">
      <c r="J2416" s="114"/>
    </row>
    <row r="2417" spans="10:10">
      <c r="J2417" s="114"/>
    </row>
    <row r="2418" spans="10:10">
      <c r="J2418" s="114"/>
    </row>
    <row r="2419" spans="10:10">
      <c r="J2419" s="114"/>
    </row>
    <row r="2420" spans="10:10">
      <c r="J2420" s="114"/>
    </row>
    <row r="2421" spans="10:10">
      <c r="J2421" s="114"/>
    </row>
    <row r="2422" spans="10:10">
      <c r="J2422" s="114"/>
    </row>
    <row r="2423" spans="10:10">
      <c r="J2423" s="114"/>
    </row>
    <row r="2424" spans="10:10">
      <c r="J2424" s="114"/>
    </row>
    <row r="2425" spans="10:10">
      <c r="J2425" s="114"/>
    </row>
    <row r="2426" spans="10:10">
      <c r="J2426" s="114"/>
    </row>
    <row r="2427" spans="10:10">
      <c r="J2427" s="114"/>
    </row>
    <row r="2428" spans="10:10">
      <c r="J2428" s="114"/>
    </row>
    <row r="2429" spans="10:10">
      <c r="J2429" s="114"/>
    </row>
    <row r="2430" spans="10:10">
      <c r="J2430" s="114"/>
    </row>
    <row r="2431" spans="10:10">
      <c r="J2431" s="114"/>
    </row>
    <row r="2432" spans="10:10">
      <c r="J2432" s="114"/>
    </row>
    <row r="2433" spans="10:10">
      <c r="J2433" s="114"/>
    </row>
    <row r="2434" spans="10:10">
      <c r="J2434" s="114"/>
    </row>
    <row r="2435" spans="10:10">
      <c r="J2435" s="114"/>
    </row>
    <row r="2436" spans="10:10">
      <c r="J2436" s="114"/>
    </row>
    <row r="2437" spans="10:10">
      <c r="J2437" s="114"/>
    </row>
    <row r="2438" spans="10:10">
      <c r="J2438" s="114"/>
    </row>
    <row r="2439" spans="10:10">
      <c r="J2439" s="114"/>
    </row>
    <row r="2440" spans="10:10">
      <c r="J2440" s="114"/>
    </row>
    <row r="2441" spans="10:10">
      <c r="J2441" s="114"/>
    </row>
    <row r="2442" spans="10:10">
      <c r="J2442" s="114"/>
    </row>
    <row r="2443" spans="10:10">
      <c r="J2443" s="114"/>
    </row>
    <row r="2444" spans="10:10">
      <c r="J2444" s="114"/>
    </row>
    <row r="2445" spans="10:10">
      <c r="J2445" s="114"/>
    </row>
    <row r="2446" spans="10:10">
      <c r="J2446" s="114"/>
    </row>
    <row r="2447" spans="10:10">
      <c r="J2447" s="114"/>
    </row>
    <row r="2448" spans="10:10">
      <c r="J2448" s="114"/>
    </row>
    <row r="2449" spans="10:10">
      <c r="J2449" s="114"/>
    </row>
    <row r="2450" spans="10:10">
      <c r="J2450" s="114"/>
    </row>
    <row r="2451" spans="10:10">
      <c r="J2451" s="114"/>
    </row>
    <row r="2452" spans="10:10">
      <c r="J2452" s="114"/>
    </row>
    <row r="2453" spans="10:10">
      <c r="J2453" s="114"/>
    </row>
    <row r="2454" spans="10:10">
      <c r="J2454" s="114"/>
    </row>
    <row r="2455" spans="10:10">
      <c r="J2455" s="114"/>
    </row>
    <row r="2456" spans="10:10">
      <c r="J2456" s="114"/>
    </row>
    <row r="2457" spans="10:10">
      <c r="J2457" s="114"/>
    </row>
    <row r="2458" spans="10:10">
      <c r="J2458" s="114"/>
    </row>
    <row r="2459" spans="10:10">
      <c r="J2459" s="114"/>
    </row>
    <row r="2460" spans="10:10">
      <c r="J2460" s="114"/>
    </row>
    <row r="2461" spans="10:10">
      <c r="J2461" s="114"/>
    </row>
    <row r="2462" spans="10:10">
      <c r="J2462" s="114"/>
    </row>
    <row r="2463" spans="10:10">
      <c r="J2463" s="114"/>
    </row>
    <row r="2464" spans="10:10">
      <c r="J2464" s="114"/>
    </row>
    <row r="2465" spans="10:10">
      <c r="J2465" s="114"/>
    </row>
    <row r="2466" spans="10:10">
      <c r="J2466" s="114"/>
    </row>
    <row r="2467" spans="10:10">
      <c r="J2467" s="114"/>
    </row>
    <row r="2468" spans="10:10">
      <c r="J2468" s="114"/>
    </row>
    <row r="2469" spans="10:10">
      <c r="J2469" s="114"/>
    </row>
    <row r="2470" spans="10:10">
      <c r="J2470" s="114"/>
    </row>
    <row r="2471" spans="10:10">
      <c r="J2471" s="114"/>
    </row>
    <row r="2472" spans="10:10">
      <c r="J2472" s="114"/>
    </row>
    <row r="2473" spans="10:10">
      <c r="J2473" s="114"/>
    </row>
    <row r="2474" spans="10:10">
      <c r="J2474" s="114"/>
    </row>
    <row r="2475" spans="10:10">
      <c r="J2475" s="114"/>
    </row>
    <row r="2476" spans="10:10">
      <c r="J2476" s="114"/>
    </row>
    <row r="2477" spans="10:10">
      <c r="J2477" s="114"/>
    </row>
    <row r="2478" spans="10:10">
      <c r="J2478" s="114"/>
    </row>
    <row r="2479" spans="10:10">
      <c r="J2479" s="114"/>
    </row>
    <row r="2480" spans="10:10">
      <c r="J2480" s="114"/>
    </row>
    <row r="2481" spans="10:10">
      <c r="J2481" s="114"/>
    </row>
    <row r="2482" spans="10:10">
      <c r="J2482" s="114"/>
    </row>
    <row r="2483" spans="10:10">
      <c r="J2483" s="114"/>
    </row>
    <row r="2484" spans="10:10">
      <c r="J2484" s="114"/>
    </row>
    <row r="2485" spans="10:10">
      <c r="J2485" s="114"/>
    </row>
    <row r="2486" spans="10:10">
      <c r="J2486" s="114"/>
    </row>
    <row r="2487" spans="10:10">
      <c r="J2487" s="114"/>
    </row>
    <row r="2488" spans="10:10">
      <c r="J2488" s="114"/>
    </row>
    <row r="2489" spans="10:10">
      <c r="J2489" s="114"/>
    </row>
    <row r="2490" spans="10:10">
      <c r="J2490" s="114"/>
    </row>
    <row r="2491" spans="10:10">
      <c r="J2491" s="114"/>
    </row>
    <row r="2492" spans="10:10">
      <c r="J2492" s="114"/>
    </row>
    <row r="2493" spans="10:10">
      <c r="J2493" s="114"/>
    </row>
    <row r="2494" spans="10:10">
      <c r="J2494" s="114"/>
    </row>
    <row r="2495" spans="10:10">
      <c r="J2495" s="114"/>
    </row>
    <row r="2496" spans="10:10">
      <c r="J2496" s="114"/>
    </row>
    <row r="2497" spans="10:10">
      <c r="J2497" s="114"/>
    </row>
    <row r="2498" spans="10:10">
      <c r="J2498" s="114"/>
    </row>
    <row r="2499" spans="10:10">
      <c r="J2499" s="114"/>
    </row>
    <row r="2500" spans="10:10">
      <c r="J2500" s="114"/>
    </row>
    <row r="2501" spans="10:10">
      <c r="J2501" s="114"/>
    </row>
    <row r="2502" spans="10:10">
      <c r="J2502" s="114"/>
    </row>
    <row r="2503" spans="10:10">
      <c r="J2503" s="114"/>
    </row>
    <row r="2504" spans="10:10">
      <c r="J2504" s="114"/>
    </row>
    <row r="2505" spans="10:10">
      <c r="J2505" s="114"/>
    </row>
    <row r="2506" spans="10:10">
      <c r="J2506" s="114"/>
    </row>
    <row r="2507" spans="10:10">
      <c r="J2507" s="114"/>
    </row>
    <row r="2508" spans="10:10">
      <c r="J2508" s="114"/>
    </row>
    <row r="2509" spans="10:10">
      <c r="J2509" s="114"/>
    </row>
    <row r="2510" spans="10:10">
      <c r="J2510" s="114"/>
    </row>
    <row r="2511" spans="10:10">
      <c r="J2511" s="114"/>
    </row>
    <row r="2512" spans="10:10">
      <c r="J2512" s="114"/>
    </row>
    <row r="2513" spans="10:10">
      <c r="J2513" s="114"/>
    </row>
    <row r="2514" spans="10:10">
      <c r="J2514" s="114"/>
    </row>
    <row r="2515" spans="10:10">
      <c r="J2515" s="114"/>
    </row>
    <row r="2516" spans="10:10">
      <c r="J2516" s="114"/>
    </row>
    <row r="2517" spans="10:10">
      <c r="J2517" s="114"/>
    </row>
    <row r="2518" spans="10:10">
      <c r="J2518" s="114"/>
    </row>
    <row r="2519" spans="10:10">
      <c r="J2519" s="114"/>
    </row>
    <row r="2520" spans="10:10">
      <c r="J2520" s="114"/>
    </row>
    <row r="2521" spans="10:10">
      <c r="J2521" s="114"/>
    </row>
    <row r="2522" spans="10:10">
      <c r="J2522" s="114"/>
    </row>
    <row r="2523" spans="10:10">
      <c r="J2523" s="114"/>
    </row>
    <row r="2524" spans="10:10">
      <c r="J2524" s="114"/>
    </row>
    <row r="2525" spans="10:10">
      <c r="J2525" s="114"/>
    </row>
    <row r="2526" spans="10:10">
      <c r="J2526" s="114"/>
    </row>
    <row r="2527" spans="10:10">
      <c r="J2527" s="114"/>
    </row>
    <row r="2528" spans="10:10">
      <c r="J2528" s="114"/>
    </row>
    <row r="2529" spans="10:10">
      <c r="J2529" s="114"/>
    </row>
    <row r="2530" spans="10:10">
      <c r="J2530" s="114"/>
    </row>
    <row r="2531" spans="10:10">
      <c r="J2531" s="114"/>
    </row>
    <row r="2532" spans="10:10">
      <c r="J2532" s="114"/>
    </row>
    <row r="2533" spans="10:10">
      <c r="J2533" s="114"/>
    </row>
    <row r="2534" spans="10:10">
      <c r="J2534" s="114"/>
    </row>
    <row r="2535" spans="10:10">
      <c r="J2535" s="114"/>
    </row>
    <row r="2536" spans="10:10">
      <c r="J2536" s="114"/>
    </row>
    <row r="2537" spans="10:10">
      <c r="J2537" s="114"/>
    </row>
    <row r="2538" spans="10:10">
      <c r="J2538" s="114"/>
    </row>
    <row r="2539" spans="10:10">
      <c r="J2539" s="114"/>
    </row>
    <row r="2540" spans="10:10">
      <c r="J2540" s="114"/>
    </row>
    <row r="2541" spans="10:10">
      <c r="J2541" s="114"/>
    </row>
    <row r="2542" spans="10:10">
      <c r="J2542" s="114"/>
    </row>
    <row r="2543" spans="10:10">
      <c r="J2543" s="114"/>
    </row>
    <row r="2544" spans="10:10">
      <c r="J2544" s="114"/>
    </row>
    <row r="2545" spans="10:10">
      <c r="J2545" s="114"/>
    </row>
    <row r="2546" spans="10:10">
      <c r="J2546" s="114"/>
    </row>
    <row r="2547" spans="10:10">
      <c r="J2547" s="114"/>
    </row>
    <row r="2548" spans="10:10">
      <c r="J2548" s="114"/>
    </row>
    <row r="2549" spans="10:10">
      <c r="J2549" s="114"/>
    </row>
    <row r="2550" spans="10:10">
      <c r="J2550" s="114"/>
    </row>
    <row r="2551" spans="10:10">
      <c r="J2551" s="114"/>
    </row>
    <row r="2552" spans="10:10">
      <c r="J2552" s="114"/>
    </row>
    <row r="2553" spans="10:10">
      <c r="J2553" s="114"/>
    </row>
    <row r="2554" spans="10:10">
      <c r="J2554" s="114"/>
    </row>
    <row r="2555" spans="10:10">
      <c r="J2555" s="114"/>
    </row>
    <row r="2556" spans="10:10">
      <c r="J2556" s="114"/>
    </row>
    <row r="2557" spans="10:10">
      <c r="J2557" s="114"/>
    </row>
    <row r="2558" spans="10:10">
      <c r="J2558" s="114"/>
    </row>
    <row r="2559" spans="10:10">
      <c r="J2559" s="114"/>
    </row>
    <row r="2560" spans="10:10">
      <c r="J2560" s="114"/>
    </row>
    <row r="2561" spans="10:10">
      <c r="J2561" s="114"/>
    </row>
    <row r="2562" spans="10:10">
      <c r="J2562" s="114"/>
    </row>
    <row r="2563" spans="10:10">
      <c r="J2563" s="114"/>
    </row>
    <row r="2564" spans="10:10">
      <c r="J2564" s="114"/>
    </row>
    <row r="2565" spans="10:10">
      <c r="J2565" s="114"/>
    </row>
    <row r="2566" spans="10:10">
      <c r="J2566" s="114"/>
    </row>
    <row r="2567" spans="10:10">
      <c r="J2567" s="114"/>
    </row>
    <row r="2568" spans="10:10">
      <c r="J2568" s="114"/>
    </row>
    <row r="2569" spans="10:10">
      <c r="J2569" s="114"/>
    </row>
    <row r="2570" spans="10:10">
      <c r="J2570" s="114"/>
    </row>
    <row r="2571" spans="10:10">
      <c r="J2571" s="114"/>
    </row>
    <row r="2572" spans="10:10">
      <c r="J2572" s="114"/>
    </row>
    <row r="2573" spans="10:10">
      <c r="J2573" s="114"/>
    </row>
    <row r="2574" spans="10:10">
      <c r="J2574" s="114"/>
    </row>
    <row r="2575" spans="10:10">
      <c r="J2575" s="114"/>
    </row>
    <row r="2576" spans="10:10">
      <c r="J2576" s="114"/>
    </row>
    <row r="2577" spans="10:10">
      <c r="J2577" s="114"/>
    </row>
    <row r="2578" spans="10:10">
      <c r="J2578" s="114"/>
    </row>
    <row r="2579" spans="10:10">
      <c r="J2579" s="114"/>
    </row>
    <row r="2580" spans="10:10">
      <c r="J2580" s="114"/>
    </row>
    <row r="2581" spans="10:10">
      <c r="J2581" s="114"/>
    </row>
    <row r="2582" spans="10:10">
      <c r="J2582" s="114"/>
    </row>
    <row r="2583" spans="10:10">
      <c r="J2583" s="114"/>
    </row>
    <row r="2584" spans="10:10">
      <c r="J2584" s="114"/>
    </row>
    <row r="2585" spans="10:10">
      <c r="J2585" s="114"/>
    </row>
    <row r="2586" spans="10:10">
      <c r="J2586" s="114"/>
    </row>
    <row r="2587" spans="10:10">
      <c r="J2587" s="114"/>
    </row>
    <row r="2588" spans="10:10">
      <c r="J2588" s="114"/>
    </row>
    <row r="2589" spans="10:10">
      <c r="J2589" s="114"/>
    </row>
    <row r="2590" spans="10:10">
      <c r="J2590" s="114"/>
    </row>
    <row r="2591" spans="10:10">
      <c r="J2591" s="114"/>
    </row>
    <row r="2592" spans="10:10">
      <c r="J2592" s="114"/>
    </row>
    <row r="2593" spans="10:10">
      <c r="J2593" s="114"/>
    </row>
    <row r="2594" spans="10:10">
      <c r="J2594" s="114"/>
    </row>
    <row r="2595" spans="10:10">
      <c r="J2595" s="114"/>
    </row>
    <row r="2596" spans="10:10">
      <c r="J2596" s="114"/>
    </row>
    <row r="2597" spans="10:10">
      <c r="J2597" s="114"/>
    </row>
    <row r="2598" spans="10:10">
      <c r="J2598" s="114"/>
    </row>
    <row r="2599" spans="10:10">
      <c r="J2599" s="114"/>
    </row>
    <row r="2600" spans="10:10">
      <c r="J2600" s="114"/>
    </row>
    <row r="2601" spans="10:10">
      <c r="J2601" s="114"/>
    </row>
    <row r="2602" spans="10:10">
      <c r="J2602" s="114"/>
    </row>
    <row r="2603" spans="10:10">
      <c r="J2603" s="114"/>
    </row>
    <row r="2604" spans="10:10">
      <c r="J2604" s="114"/>
    </row>
    <row r="2605" spans="10:10">
      <c r="J2605" s="114"/>
    </row>
    <row r="2606" spans="10:10">
      <c r="J2606" s="114"/>
    </row>
    <row r="2607" spans="10:10">
      <c r="J2607" s="114"/>
    </row>
    <row r="2608" spans="10:10">
      <c r="J2608" s="114"/>
    </row>
    <row r="2609" spans="10:10">
      <c r="J2609" s="114"/>
    </row>
    <row r="2610" spans="10:10">
      <c r="J2610" s="114"/>
    </row>
    <row r="2611" spans="10:10">
      <c r="J2611" s="114"/>
    </row>
    <row r="2612" spans="10:10">
      <c r="J2612" s="114"/>
    </row>
    <row r="2613" spans="10:10">
      <c r="J2613" s="114"/>
    </row>
    <row r="2614" spans="10:10">
      <c r="J2614" s="114"/>
    </row>
    <row r="2615" spans="10:10">
      <c r="J2615" s="114"/>
    </row>
    <row r="2616" spans="10:10">
      <c r="J2616" s="114"/>
    </row>
    <row r="2617" spans="10:10">
      <c r="J2617" s="114"/>
    </row>
    <row r="2618" spans="10:10">
      <c r="J2618" s="114"/>
    </row>
    <row r="2619" spans="10:10">
      <c r="J2619" s="114"/>
    </row>
    <row r="2620" spans="10:10">
      <c r="J2620" s="114"/>
    </row>
    <row r="2621" spans="10:10">
      <c r="J2621" s="114"/>
    </row>
    <row r="2622" spans="10:10">
      <c r="J2622" s="114"/>
    </row>
    <row r="2623" spans="10:10">
      <c r="J2623" s="114"/>
    </row>
    <row r="2624" spans="10:10">
      <c r="J2624" s="114"/>
    </row>
    <row r="2625" spans="10:10">
      <c r="J2625" s="114"/>
    </row>
    <row r="2626" spans="10:10">
      <c r="J2626" s="114"/>
    </row>
    <row r="2627" spans="10:10">
      <c r="J2627" s="114"/>
    </row>
    <row r="2628" spans="10:10">
      <c r="J2628" s="114"/>
    </row>
    <row r="2629" spans="10:10">
      <c r="J2629" s="114"/>
    </row>
    <row r="2630" spans="10:10">
      <c r="J2630" s="114"/>
    </row>
    <row r="2631" spans="10:10">
      <c r="J2631" s="114"/>
    </row>
    <row r="2632" spans="10:10">
      <c r="J2632" s="114"/>
    </row>
    <row r="2633" spans="10:10">
      <c r="J2633" s="114"/>
    </row>
    <row r="2634" spans="10:10">
      <c r="J2634" s="114"/>
    </row>
    <row r="2635" spans="10:10">
      <c r="J2635" s="114"/>
    </row>
    <row r="2636" spans="10:10">
      <c r="J2636" s="114"/>
    </row>
    <row r="2637" spans="10:10">
      <c r="J2637" s="114"/>
    </row>
    <row r="2638" spans="10:10">
      <c r="J2638" s="114"/>
    </row>
    <row r="2639" spans="10:10">
      <c r="J2639" s="114"/>
    </row>
    <row r="2640" spans="10:10">
      <c r="J2640" s="114"/>
    </row>
    <row r="2641" spans="10:10">
      <c r="J2641" s="114"/>
    </row>
    <row r="2642" spans="10:10">
      <c r="J2642" s="114"/>
    </row>
    <row r="2643" spans="10:10">
      <c r="J2643" s="114"/>
    </row>
    <row r="2644" spans="10:10">
      <c r="J2644" s="114"/>
    </row>
    <row r="2645" spans="10:10">
      <c r="J2645" s="114"/>
    </row>
    <row r="2646" spans="10:10">
      <c r="J2646" s="114"/>
    </row>
    <row r="2647" spans="10:10">
      <c r="J2647" s="114"/>
    </row>
    <row r="2648" spans="10:10">
      <c r="J2648" s="114"/>
    </row>
    <row r="2649" spans="10:10">
      <c r="J2649" s="114"/>
    </row>
    <row r="2650" spans="10:10">
      <c r="J2650" s="114"/>
    </row>
    <row r="2651" spans="10:10">
      <c r="J2651" s="114"/>
    </row>
    <row r="2652" spans="10:10">
      <c r="J2652" s="114"/>
    </row>
    <row r="2653" spans="10:10">
      <c r="J2653" s="114"/>
    </row>
    <row r="2654" spans="10:10">
      <c r="J2654" s="114"/>
    </row>
    <row r="2655" spans="10:10">
      <c r="J2655" s="114"/>
    </row>
    <row r="2656" spans="10:10">
      <c r="J2656" s="114"/>
    </row>
    <row r="2657" spans="10:10">
      <c r="J2657" s="114"/>
    </row>
    <row r="2658" spans="10:10">
      <c r="J2658" s="114"/>
    </row>
    <row r="2659" spans="10:10">
      <c r="J2659" s="114"/>
    </row>
    <row r="2660" spans="10:10">
      <c r="J2660" s="114"/>
    </row>
    <row r="2661" spans="10:10">
      <c r="J2661" s="114"/>
    </row>
    <row r="2662" spans="10:10">
      <c r="J2662" s="114"/>
    </row>
    <row r="2663" spans="10:10">
      <c r="J2663" s="114"/>
    </row>
    <row r="2664" spans="10:10">
      <c r="J2664" s="114"/>
    </row>
    <row r="2665" spans="10:10">
      <c r="J2665" s="114"/>
    </row>
    <row r="2666" spans="10:10">
      <c r="J2666" s="114"/>
    </row>
    <row r="2667" spans="10:10">
      <c r="J2667" s="114"/>
    </row>
    <row r="2668" spans="10:10">
      <c r="J2668" s="114"/>
    </row>
    <row r="2669" spans="10:10">
      <c r="J2669" s="114"/>
    </row>
    <row r="2670" spans="10:10">
      <c r="J2670" s="114"/>
    </row>
    <row r="2671" spans="10:10">
      <c r="J2671" s="114"/>
    </row>
    <row r="2672" spans="10:10">
      <c r="J2672" s="114"/>
    </row>
    <row r="2673" spans="10:10">
      <c r="J2673" s="114"/>
    </row>
    <row r="2674" spans="10:10">
      <c r="J2674" s="114"/>
    </row>
    <row r="2675" spans="10:10">
      <c r="J2675" s="114"/>
    </row>
    <row r="2676" spans="10:10">
      <c r="J2676" s="114"/>
    </row>
    <row r="2677" spans="10:10">
      <c r="J2677" s="114"/>
    </row>
    <row r="2678" spans="10:10">
      <c r="J2678" s="114"/>
    </row>
    <row r="2679" spans="10:10">
      <c r="J2679" s="114"/>
    </row>
    <row r="2680" spans="10:10">
      <c r="J2680" s="114"/>
    </row>
    <row r="2681" spans="10:10">
      <c r="J2681" s="114"/>
    </row>
    <row r="2682" spans="10:10">
      <c r="J2682" s="114"/>
    </row>
    <row r="2683" spans="10:10">
      <c r="J2683" s="114"/>
    </row>
    <row r="2684" spans="10:10">
      <c r="J2684" s="114"/>
    </row>
    <row r="2685" spans="10:10">
      <c r="J2685" s="114"/>
    </row>
    <row r="2686" spans="10:10">
      <c r="J2686" s="114"/>
    </row>
    <row r="2687" spans="10:10">
      <c r="J2687" s="114"/>
    </row>
    <row r="2688" spans="10:10">
      <c r="J2688" s="114"/>
    </row>
    <row r="2689" spans="10:10">
      <c r="J2689" s="114"/>
    </row>
    <row r="2690" spans="10:10">
      <c r="J2690" s="114"/>
    </row>
    <row r="2691" spans="10:10">
      <c r="J2691" s="114"/>
    </row>
    <row r="2692" spans="10:10">
      <c r="J2692" s="114"/>
    </row>
    <row r="2693" spans="10:10">
      <c r="J2693" s="114"/>
    </row>
    <row r="2694" spans="10:10">
      <c r="J2694" s="114"/>
    </row>
    <row r="2695" spans="10:10">
      <c r="J2695" s="114"/>
    </row>
    <row r="2696" spans="10:10">
      <c r="J2696" s="114"/>
    </row>
    <row r="2697" spans="10:10">
      <c r="J2697" s="114"/>
    </row>
    <row r="2698" spans="10:10">
      <c r="J2698" s="114"/>
    </row>
    <row r="2699" spans="10:10">
      <c r="J2699" s="114"/>
    </row>
    <row r="2700" spans="10:10">
      <c r="J2700" s="114"/>
    </row>
    <row r="2701" spans="10:10">
      <c r="J2701" s="114"/>
    </row>
    <row r="2702" spans="10:10">
      <c r="J2702" s="114"/>
    </row>
    <row r="2703" spans="10:10">
      <c r="J2703" s="114"/>
    </row>
    <row r="2704" spans="10:10">
      <c r="J2704" s="114"/>
    </row>
    <row r="2705" spans="10:10">
      <c r="J2705" s="114"/>
    </row>
    <row r="2706" spans="10:10">
      <c r="J2706" s="114"/>
    </row>
    <row r="2707" spans="10:10">
      <c r="J2707" s="114"/>
    </row>
    <row r="2708" spans="10:10">
      <c r="J2708" s="114"/>
    </row>
    <row r="2709" spans="10:10">
      <c r="J2709" s="114"/>
    </row>
    <row r="2710" spans="10:10">
      <c r="J2710" s="114"/>
    </row>
    <row r="2711" spans="10:10">
      <c r="J2711" s="114"/>
    </row>
    <row r="2712" spans="10:10">
      <c r="J2712" s="114"/>
    </row>
    <row r="2713" spans="10:10">
      <c r="J2713" s="114"/>
    </row>
    <row r="2714" spans="10:10">
      <c r="J2714" s="114"/>
    </row>
    <row r="2715" spans="10:10">
      <c r="J2715" s="114"/>
    </row>
    <row r="2716" spans="10:10">
      <c r="J2716" s="114"/>
    </row>
    <row r="2717" spans="10:10">
      <c r="J2717" s="114"/>
    </row>
    <row r="2718" spans="10:10">
      <c r="J2718" s="114"/>
    </row>
    <row r="2719" spans="10:10">
      <c r="J2719" s="114"/>
    </row>
    <row r="2720" spans="10:10">
      <c r="J2720" s="114"/>
    </row>
    <row r="2721" spans="10:10">
      <c r="J2721" s="114"/>
    </row>
    <row r="2722" spans="10:10">
      <c r="J2722" s="114"/>
    </row>
    <row r="2723" spans="10:10">
      <c r="J2723" s="114"/>
    </row>
    <row r="2724" spans="10:10">
      <c r="J2724" s="114"/>
    </row>
    <row r="2725" spans="10:10">
      <c r="J2725" s="114"/>
    </row>
    <row r="2726" spans="10:10">
      <c r="J2726" s="114"/>
    </row>
    <row r="2727" spans="10:10">
      <c r="J2727" s="114"/>
    </row>
    <row r="2728" spans="10:10">
      <c r="J2728" s="114"/>
    </row>
    <row r="2729" spans="10:10">
      <c r="J2729" s="114"/>
    </row>
    <row r="2730" spans="10:10">
      <c r="J2730" s="114"/>
    </row>
    <row r="2731" spans="10:10">
      <c r="J2731" s="114"/>
    </row>
    <row r="2732" spans="10:10">
      <c r="J2732" s="114"/>
    </row>
    <row r="2733" spans="10:10">
      <c r="J2733" s="114"/>
    </row>
    <row r="2734" spans="10:10">
      <c r="J2734" s="114"/>
    </row>
    <row r="2735" spans="10:10">
      <c r="J2735" s="114"/>
    </row>
    <row r="2736" spans="10:10">
      <c r="J2736" s="114"/>
    </row>
    <row r="2737" spans="10:10">
      <c r="J2737" s="114"/>
    </row>
    <row r="2738" spans="10:10">
      <c r="J2738" s="114"/>
    </row>
    <row r="2739" spans="10:10">
      <c r="J2739" s="114"/>
    </row>
    <row r="2740" spans="10:10">
      <c r="J2740" s="114"/>
    </row>
    <row r="2741" spans="10:10">
      <c r="J2741" s="114"/>
    </row>
    <row r="2742" spans="10:10">
      <c r="J2742" s="114"/>
    </row>
    <row r="2743" spans="10:10">
      <c r="J2743" s="114"/>
    </row>
    <row r="2744" spans="10:10">
      <c r="J2744" s="114"/>
    </row>
    <row r="2745" spans="10:10">
      <c r="J2745" s="114"/>
    </row>
    <row r="2746" spans="10:10">
      <c r="J2746" s="114"/>
    </row>
    <row r="2747" spans="10:10">
      <c r="J2747" s="114"/>
    </row>
    <row r="2748" spans="10:10">
      <c r="J2748" s="114"/>
    </row>
    <row r="2749" spans="10:10">
      <c r="J2749" s="114"/>
    </row>
    <row r="2750" spans="10:10">
      <c r="J2750" s="114"/>
    </row>
    <row r="2751" spans="10:10">
      <c r="J2751" s="114"/>
    </row>
    <row r="2752" spans="10:10">
      <c r="J2752" s="114"/>
    </row>
    <row r="2753" spans="10:10">
      <c r="J2753" s="114"/>
    </row>
    <row r="2754" spans="10:10">
      <c r="J2754" s="114"/>
    </row>
    <row r="2755" spans="10:10">
      <c r="J2755" s="114"/>
    </row>
    <row r="2756" spans="10:10">
      <c r="J2756" s="114"/>
    </row>
    <row r="2757" spans="10:10">
      <c r="J2757" s="114"/>
    </row>
    <row r="2758" spans="10:10">
      <c r="J2758" s="114"/>
    </row>
    <row r="2759" spans="10:10">
      <c r="J2759" s="114"/>
    </row>
    <row r="2760" spans="10:10">
      <c r="J2760" s="114"/>
    </row>
    <row r="2761" spans="10:10">
      <c r="J2761" s="114"/>
    </row>
    <row r="2762" spans="10:10">
      <c r="J2762" s="114"/>
    </row>
    <row r="2763" spans="10:10">
      <c r="J2763" s="114"/>
    </row>
    <row r="2764" spans="10:10">
      <c r="J2764" s="114"/>
    </row>
    <row r="2765" spans="10:10">
      <c r="J2765" s="114"/>
    </row>
    <row r="2766" spans="10:10">
      <c r="J2766" s="114"/>
    </row>
    <row r="2767" spans="10:10">
      <c r="J2767" s="114"/>
    </row>
    <row r="2768" spans="10:10">
      <c r="J2768" s="114"/>
    </row>
    <row r="2769" spans="10:10">
      <c r="J2769" s="114"/>
    </row>
    <row r="2770" spans="10:10">
      <c r="J2770" s="114"/>
    </row>
    <row r="2771" spans="10:10">
      <c r="J2771" s="114"/>
    </row>
    <row r="2772" spans="10:10">
      <c r="J2772" s="114"/>
    </row>
    <row r="2773" spans="10:10">
      <c r="J2773" s="114"/>
    </row>
    <row r="2774" spans="10:10">
      <c r="J2774" s="114"/>
    </row>
    <row r="2775" spans="10:10">
      <c r="J2775" s="114"/>
    </row>
    <row r="2776" spans="10:10">
      <c r="J2776" s="114"/>
    </row>
    <row r="2777" spans="10:10">
      <c r="J2777" s="114"/>
    </row>
    <row r="2778" spans="10:10">
      <c r="J2778" s="114"/>
    </row>
    <row r="2779" spans="10:10">
      <c r="J2779" s="114"/>
    </row>
    <row r="2780" spans="10:10">
      <c r="J2780" s="114"/>
    </row>
    <row r="2781" spans="10:10">
      <c r="J2781" s="114"/>
    </row>
    <row r="2782" spans="10:10">
      <c r="J2782" s="114"/>
    </row>
    <row r="2783" spans="10:10">
      <c r="J2783" s="114"/>
    </row>
    <row r="2784" spans="10:10">
      <c r="J2784" s="114"/>
    </row>
    <row r="2785" spans="10:10">
      <c r="J2785" s="114"/>
    </row>
    <row r="2786" spans="10:10">
      <c r="J2786" s="114"/>
    </row>
    <row r="2787" spans="10:10">
      <c r="J2787" s="114"/>
    </row>
    <row r="2788" spans="10:10">
      <c r="J2788" s="114"/>
    </row>
    <row r="2789" spans="10:10">
      <c r="J2789" s="114"/>
    </row>
    <row r="2790" spans="10:10">
      <c r="J2790" s="114"/>
    </row>
    <row r="2791" spans="10:10">
      <c r="J2791" s="114"/>
    </row>
    <row r="2792" spans="10:10">
      <c r="J2792" s="114"/>
    </row>
    <row r="2793" spans="10:10">
      <c r="J2793" s="114"/>
    </row>
    <row r="2794" spans="10:10">
      <c r="J2794" s="114"/>
    </row>
    <row r="2795" spans="10:10">
      <c r="J2795" s="114"/>
    </row>
    <row r="2796" spans="10:10">
      <c r="J2796" s="114"/>
    </row>
    <row r="2797" spans="10:10">
      <c r="J2797" s="114"/>
    </row>
    <row r="2798" spans="10:10">
      <c r="J2798" s="114"/>
    </row>
    <row r="2799" spans="10:10">
      <c r="J2799" s="114"/>
    </row>
    <row r="2800" spans="10:10">
      <c r="J2800" s="114"/>
    </row>
    <row r="2801" spans="10:10">
      <c r="J2801" s="114"/>
    </row>
    <row r="2802" spans="10:10">
      <c r="J2802" s="114"/>
    </row>
    <row r="2803" spans="10:10">
      <c r="J2803" s="114"/>
    </row>
    <row r="2804" spans="10:10">
      <c r="J2804" s="114"/>
    </row>
    <row r="2805" spans="10:10">
      <c r="J2805" s="114"/>
    </row>
    <row r="2806" spans="10:10">
      <c r="J2806" s="114"/>
    </row>
    <row r="2807" spans="10:10">
      <c r="J2807" s="114"/>
    </row>
    <row r="2808" spans="10:10">
      <c r="J2808" s="114"/>
    </row>
    <row r="2809" spans="10:10">
      <c r="J2809" s="114"/>
    </row>
    <row r="2810" spans="10:10">
      <c r="J2810" s="114"/>
    </row>
    <row r="2811" spans="10:10">
      <c r="J2811" s="114"/>
    </row>
    <row r="2812" spans="10:10">
      <c r="J2812" s="114"/>
    </row>
    <row r="2813" spans="10:10">
      <c r="J2813" s="114"/>
    </row>
    <row r="2814" spans="10:10">
      <c r="J2814" s="114"/>
    </row>
    <row r="2815" spans="10:10">
      <c r="J2815" s="114"/>
    </row>
    <row r="2816" spans="10:10">
      <c r="J2816" s="114"/>
    </row>
    <row r="2817" spans="10:10">
      <c r="J2817" s="114"/>
    </row>
    <row r="2818" spans="10:10">
      <c r="J2818" s="114"/>
    </row>
    <row r="2819" spans="10:10">
      <c r="J2819" s="114"/>
    </row>
    <row r="2820" spans="10:10">
      <c r="J2820" s="114"/>
    </row>
    <row r="2821" spans="10:10">
      <c r="J2821" s="114"/>
    </row>
    <row r="2822" spans="10:10">
      <c r="J2822" s="114"/>
    </row>
    <row r="2823" spans="10:10">
      <c r="J2823" s="114"/>
    </row>
    <row r="2824" spans="10:10">
      <c r="J2824" s="114"/>
    </row>
    <row r="2825" spans="10:10">
      <c r="J2825" s="114"/>
    </row>
    <row r="2826" spans="10:10">
      <c r="J2826" s="114"/>
    </row>
    <row r="2827" spans="10:10">
      <c r="J2827" s="114"/>
    </row>
    <row r="2828" spans="10:10">
      <c r="J2828" s="114"/>
    </row>
    <row r="2829" spans="10:10">
      <c r="J2829" s="114"/>
    </row>
    <row r="2830" spans="10:10">
      <c r="J2830" s="114"/>
    </row>
    <row r="2831" spans="10:10">
      <c r="J2831" s="114"/>
    </row>
    <row r="2832" spans="10:10">
      <c r="J2832" s="114"/>
    </row>
    <row r="2833" spans="10:10">
      <c r="J2833" s="114"/>
    </row>
    <row r="2834" spans="10:10">
      <c r="J2834" s="114"/>
    </row>
    <row r="2835" spans="10:10">
      <c r="J2835" s="114"/>
    </row>
    <row r="2836" spans="10:10">
      <c r="J2836" s="114"/>
    </row>
    <row r="2837" spans="10:10">
      <c r="J2837" s="114"/>
    </row>
    <row r="2838" spans="10:10">
      <c r="J2838" s="114"/>
    </row>
    <row r="2839" spans="10:10">
      <c r="J2839" s="114"/>
    </row>
    <row r="2840" spans="10:10">
      <c r="J2840" s="114"/>
    </row>
    <row r="2841" spans="10:10">
      <c r="J2841" s="114"/>
    </row>
    <row r="2842" spans="10:10">
      <c r="J2842" s="114"/>
    </row>
    <row r="2843" spans="10:10">
      <c r="J2843" s="114"/>
    </row>
    <row r="2844" spans="10:10">
      <c r="J2844" s="114"/>
    </row>
    <row r="2845" spans="10:10">
      <c r="J2845" s="114"/>
    </row>
    <row r="2846" spans="10:10">
      <c r="J2846" s="114"/>
    </row>
    <row r="2847" spans="10:10">
      <c r="J2847" s="114"/>
    </row>
    <row r="2848" spans="10:10">
      <c r="J2848" s="114"/>
    </row>
    <row r="2849" spans="10:10">
      <c r="J2849" s="114"/>
    </row>
    <row r="2850" spans="10:10">
      <c r="J2850" s="114"/>
    </row>
    <row r="2851" spans="10:10">
      <c r="J2851" s="114"/>
    </row>
    <row r="2852" spans="10:10">
      <c r="J2852" s="114"/>
    </row>
    <row r="2853" spans="10:10">
      <c r="J2853" s="114"/>
    </row>
    <row r="2854" spans="10:10">
      <c r="J2854" s="114"/>
    </row>
    <row r="2855" spans="10:10">
      <c r="J2855" s="114"/>
    </row>
    <row r="2856" spans="10:10">
      <c r="J2856" s="114"/>
    </row>
    <row r="2857" spans="10:10">
      <c r="J2857" s="114"/>
    </row>
    <row r="2858" spans="10:10">
      <c r="J2858" s="114"/>
    </row>
    <row r="2859" spans="10:10">
      <c r="J2859" s="114"/>
    </row>
    <row r="2860" spans="10:10">
      <c r="J2860" s="114"/>
    </row>
    <row r="2861" spans="10:10">
      <c r="J2861" s="114"/>
    </row>
    <row r="2862" spans="10:10">
      <c r="J2862" s="114"/>
    </row>
    <row r="2863" spans="10:10">
      <c r="J2863" s="114"/>
    </row>
    <row r="2864" spans="10:10">
      <c r="J2864" s="114"/>
    </row>
    <row r="2865" spans="10:10">
      <c r="J2865" s="114"/>
    </row>
    <row r="2866" spans="10:10">
      <c r="J2866" s="114"/>
    </row>
    <row r="2867" spans="10:10">
      <c r="J2867" s="114"/>
    </row>
    <row r="2868" spans="10:10">
      <c r="J2868" s="114"/>
    </row>
    <row r="2869" spans="10:10">
      <c r="J2869" s="114"/>
    </row>
    <row r="2870" spans="10:10">
      <c r="J2870" s="114"/>
    </row>
    <row r="2871" spans="10:10">
      <c r="J2871" s="114"/>
    </row>
    <row r="2872" spans="10:10">
      <c r="J2872" s="114"/>
    </row>
    <row r="2873" spans="10:10">
      <c r="J2873" s="114"/>
    </row>
    <row r="2874" spans="10:10">
      <c r="J2874" s="114"/>
    </row>
    <row r="2875" spans="10:10">
      <c r="J2875" s="114"/>
    </row>
    <row r="2876" spans="10:10">
      <c r="J2876" s="114"/>
    </row>
    <row r="2877" spans="10:10">
      <c r="J2877" s="114"/>
    </row>
    <row r="2878" spans="10:10">
      <c r="J2878" s="114"/>
    </row>
    <row r="2879" spans="10:10">
      <c r="J2879" s="114"/>
    </row>
    <row r="2880" spans="10:10">
      <c r="J2880" s="114"/>
    </row>
    <row r="2881" spans="10:10">
      <c r="J2881" s="114"/>
    </row>
    <row r="2882" spans="10:10">
      <c r="J2882" s="114"/>
    </row>
    <row r="2883" spans="10:10">
      <c r="J2883" s="114"/>
    </row>
    <row r="2884" spans="10:10">
      <c r="J2884" s="114"/>
    </row>
    <row r="2885" spans="10:10">
      <c r="J2885" s="114"/>
    </row>
    <row r="2886" spans="10:10">
      <c r="J2886" s="114"/>
    </row>
    <row r="2887" spans="10:10">
      <c r="J2887" s="114"/>
    </row>
    <row r="2888" spans="10:10">
      <c r="J2888" s="114"/>
    </row>
    <row r="2889" spans="10:10">
      <c r="J2889" s="114"/>
    </row>
    <row r="2890" spans="10:10">
      <c r="J2890" s="114"/>
    </row>
    <row r="2891" spans="10:10">
      <c r="J2891" s="114"/>
    </row>
    <row r="2892" spans="10:10">
      <c r="J2892" s="114"/>
    </row>
    <row r="2893" spans="10:10">
      <c r="J2893" s="114"/>
    </row>
    <row r="2894" spans="10:10">
      <c r="J2894" s="114"/>
    </row>
    <row r="2895" spans="10:10">
      <c r="J2895" s="114"/>
    </row>
    <row r="2896" spans="10:10">
      <c r="J2896" s="114"/>
    </row>
    <row r="2897" spans="10:10">
      <c r="J2897" s="114"/>
    </row>
    <row r="2898" spans="10:10">
      <c r="J2898" s="114"/>
    </row>
    <row r="2899" spans="10:10">
      <c r="J2899" s="114"/>
    </row>
    <row r="2900" spans="10:10">
      <c r="J2900" s="114"/>
    </row>
    <row r="2901" spans="10:10">
      <c r="J2901" s="114"/>
    </row>
    <row r="2902" spans="10:10">
      <c r="J2902" s="114"/>
    </row>
    <row r="2903" spans="10:10">
      <c r="J2903" s="114"/>
    </row>
    <row r="2904" spans="10:10">
      <c r="J2904" s="114"/>
    </row>
    <row r="2905" spans="10:10">
      <c r="J2905" s="114"/>
    </row>
    <row r="2906" spans="10:10">
      <c r="J2906" s="114"/>
    </row>
    <row r="2907" spans="10:10">
      <c r="J2907" s="114"/>
    </row>
    <row r="2908" spans="10:10">
      <c r="J2908" s="114"/>
    </row>
    <row r="2909" spans="10:10">
      <c r="J2909" s="114"/>
    </row>
    <row r="2910" spans="10:10">
      <c r="J2910" s="114"/>
    </row>
    <row r="2911" spans="10:10">
      <c r="J2911" s="114"/>
    </row>
    <row r="2912" spans="10:10">
      <c r="J2912" s="114"/>
    </row>
    <row r="2913" spans="10:10">
      <c r="J2913" s="114"/>
    </row>
    <row r="2914" spans="10:10">
      <c r="J2914" s="114"/>
    </row>
    <row r="2915" spans="10:10">
      <c r="J2915" s="114"/>
    </row>
    <row r="2916" spans="10:10">
      <c r="J2916" s="114"/>
    </row>
    <row r="2917" spans="10:10">
      <c r="J2917" s="114"/>
    </row>
    <row r="2918" spans="10:10">
      <c r="J2918" s="114"/>
    </row>
    <row r="2919" spans="10:10">
      <c r="J2919" s="114"/>
    </row>
    <row r="2920" spans="10:10">
      <c r="J2920" s="114"/>
    </row>
    <row r="2921" spans="10:10">
      <c r="J2921" s="114"/>
    </row>
    <row r="2922" spans="10:10">
      <c r="J2922" s="114"/>
    </row>
    <row r="2923" spans="10:10">
      <c r="J2923" s="114"/>
    </row>
    <row r="2924" spans="10:10">
      <c r="J2924" s="114"/>
    </row>
    <row r="2925" spans="10:10">
      <c r="J2925" s="114"/>
    </row>
    <row r="2926" spans="10:10">
      <c r="J2926" s="114"/>
    </row>
    <row r="2927" spans="10:10">
      <c r="J2927" s="114"/>
    </row>
    <row r="2928" spans="10:10">
      <c r="J2928" s="114"/>
    </row>
    <row r="2929" spans="10:10">
      <c r="J2929" s="114"/>
    </row>
    <row r="2930" spans="10:10">
      <c r="J2930" s="114"/>
    </row>
    <row r="2931" spans="10:10">
      <c r="J2931" s="114"/>
    </row>
    <row r="2932" spans="10:10">
      <c r="J2932" s="114"/>
    </row>
    <row r="2933" spans="10:10">
      <c r="J2933" s="114"/>
    </row>
    <row r="2934" spans="10:10">
      <c r="J2934" s="114"/>
    </row>
    <row r="2935" spans="10:10">
      <c r="J2935" s="114"/>
    </row>
    <row r="2936" spans="10:10">
      <c r="J2936" s="114"/>
    </row>
    <row r="2937" spans="10:10">
      <c r="J2937" s="114"/>
    </row>
    <row r="2938" spans="10:10">
      <c r="J2938" s="114"/>
    </row>
    <row r="2939" spans="10:10">
      <c r="J2939" s="114"/>
    </row>
    <row r="2940" spans="10:10">
      <c r="J2940" s="114"/>
    </row>
    <row r="2941" spans="10:10">
      <c r="J2941" s="114"/>
    </row>
    <row r="2942" spans="10:10">
      <c r="J2942" s="114"/>
    </row>
    <row r="2943" spans="10:10">
      <c r="J2943" s="114"/>
    </row>
    <row r="2944" spans="10:10">
      <c r="J2944" s="114"/>
    </row>
    <row r="2945" spans="10:10">
      <c r="J2945" s="114"/>
    </row>
    <row r="2946" spans="10:10">
      <c r="J2946" s="114"/>
    </row>
    <row r="2947" spans="10:10">
      <c r="J2947" s="114"/>
    </row>
    <row r="2948" spans="10:10">
      <c r="J2948" s="114"/>
    </row>
    <row r="2949" spans="10:10">
      <c r="J2949" s="114"/>
    </row>
    <row r="2950" spans="10:10">
      <c r="J2950" s="114"/>
    </row>
    <row r="2951" spans="10:10">
      <c r="J2951" s="114"/>
    </row>
    <row r="2952" spans="10:10">
      <c r="J2952" s="114"/>
    </row>
    <row r="2953" spans="10:10">
      <c r="J2953" s="114"/>
    </row>
    <row r="2954" spans="10:10">
      <c r="J2954" s="114"/>
    </row>
    <row r="2955" spans="10:10">
      <c r="J2955" s="114"/>
    </row>
    <row r="2956" spans="10:10">
      <c r="J2956" s="114"/>
    </row>
    <row r="2957" spans="10:10">
      <c r="J2957" s="114"/>
    </row>
    <row r="2958" spans="10:10">
      <c r="J2958" s="114"/>
    </row>
    <row r="2959" spans="10:10">
      <c r="J2959" s="114"/>
    </row>
    <row r="2960" spans="10:10">
      <c r="J2960" s="114"/>
    </row>
    <row r="2961" spans="10:10">
      <c r="J2961" s="114"/>
    </row>
    <row r="2962" spans="10:10">
      <c r="J2962" s="114"/>
    </row>
    <row r="2963" spans="10:10">
      <c r="J2963" s="114"/>
    </row>
    <row r="2964" spans="10:10">
      <c r="J2964" s="114"/>
    </row>
    <row r="2965" spans="10:10">
      <c r="J2965" s="114"/>
    </row>
    <row r="2966" spans="10:10">
      <c r="J2966" s="114"/>
    </row>
    <row r="2967" spans="10:10">
      <c r="J2967" s="114"/>
    </row>
    <row r="2968" spans="10:10">
      <c r="J2968" s="114"/>
    </row>
    <row r="2969" spans="10:10">
      <c r="J2969" s="114"/>
    </row>
    <row r="2970" spans="10:10">
      <c r="J2970" s="114"/>
    </row>
    <row r="2971" spans="10:10">
      <c r="J2971" s="114"/>
    </row>
    <row r="2972" spans="10:10">
      <c r="J2972" s="114"/>
    </row>
    <row r="2973" spans="10:10">
      <c r="J2973" s="114"/>
    </row>
    <row r="2974" spans="10:10">
      <c r="J2974" s="114"/>
    </row>
    <row r="2975" spans="10:10">
      <c r="J2975" s="114"/>
    </row>
    <row r="2976" spans="10:10">
      <c r="J2976" s="114"/>
    </row>
    <row r="2977" spans="10:10">
      <c r="J2977" s="114"/>
    </row>
    <row r="2978" spans="10:10">
      <c r="J2978" s="114"/>
    </row>
    <row r="2979" spans="10:10">
      <c r="J2979" s="114"/>
    </row>
    <row r="2980" spans="10:10">
      <c r="J2980" s="114"/>
    </row>
    <row r="2981" spans="10:10">
      <c r="J2981" s="114"/>
    </row>
    <row r="2982" spans="10:10">
      <c r="J2982" s="114"/>
    </row>
    <row r="2983" spans="10:10">
      <c r="J2983" s="114"/>
    </row>
    <row r="2984" spans="10:10">
      <c r="J2984" s="114"/>
    </row>
    <row r="2985" spans="10:10">
      <c r="J2985" s="114"/>
    </row>
    <row r="2986" spans="10:10">
      <c r="J2986" s="114"/>
    </row>
    <row r="2987" spans="10:10">
      <c r="J2987" s="114"/>
    </row>
    <row r="2988" spans="10:10">
      <c r="J2988" s="114"/>
    </row>
    <row r="2989" spans="10:10">
      <c r="J2989" s="114"/>
    </row>
    <row r="2990" spans="10:10">
      <c r="J2990" s="114"/>
    </row>
    <row r="2991" spans="10:10">
      <c r="J2991" s="114"/>
    </row>
    <row r="2992" spans="10:10">
      <c r="J2992" s="114"/>
    </row>
    <row r="2993" spans="10:10">
      <c r="J2993" s="114"/>
    </row>
    <row r="2994" spans="10:10">
      <c r="J2994" s="114"/>
    </row>
    <row r="2995" spans="10:10">
      <c r="J2995" s="114"/>
    </row>
    <row r="2996" spans="10:10">
      <c r="J2996" s="114"/>
    </row>
    <row r="2997" spans="10:10">
      <c r="J2997" s="114"/>
    </row>
    <row r="2998" spans="10:10">
      <c r="J2998" s="114"/>
    </row>
    <row r="2999" spans="10:10">
      <c r="J2999" s="114"/>
    </row>
    <row r="3000" spans="10:10">
      <c r="J3000" s="114"/>
    </row>
    <row r="3001" spans="10:10">
      <c r="J3001" s="114"/>
    </row>
    <row r="3002" spans="10:10">
      <c r="J3002" s="114"/>
    </row>
    <row r="3003" spans="10:10">
      <c r="J3003" s="114"/>
    </row>
    <row r="3004" spans="10:10">
      <c r="J3004" s="114"/>
    </row>
    <row r="3005" spans="10:10">
      <c r="J3005" s="114"/>
    </row>
    <row r="3006" spans="10:10">
      <c r="J3006" s="114"/>
    </row>
    <row r="3007" spans="10:10">
      <c r="J3007" s="114"/>
    </row>
    <row r="3008" spans="10:10">
      <c r="J3008" s="114"/>
    </row>
    <row r="3009" spans="10:10">
      <c r="J3009" s="114"/>
    </row>
    <row r="3010" spans="10:10">
      <c r="J3010" s="114"/>
    </row>
    <row r="3011" spans="10:10">
      <c r="J3011" s="114"/>
    </row>
    <row r="3012" spans="10:10">
      <c r="J3012" s="114"/>
    </row>
    <row r="3013" spans="10:10">
      <c r="J3013" s="114"/>
    </row>
    <row r="3014" spans="10:10">
      <c r="J3014" s="114"/>
    </row>
    <row r="3015" spans="10:10">
      <c r="J3015" s="114"/>
    </row>
    <row r="3016" spans="10:10">
      <c r="J3016" s="114"/>
    </row>
    <row r="3017" spans="10:10">
      <c r="J3017" s="114"/>
    </row>
    <row r="3018" spans="10:10">
      <c r="J3018" s="114"/>
    </row>
    <row r="3019" spans="10:10">
      <c r="J3019" s="114"/>
    </row>
    <row r="3020" spans="10:10">
      <c r="J3020" s="114"/>
    </row>
    <row r="3021" spans="10:10">
      <c r="J3021" s="114"/>
    </row>
    <row r="3022" spans="10:10">
      <c r="J3022" s="114"/>
    </row>
    <row r="3023" spans="10:10">
      <c r="J3023" s="114"/>
    </row>
    <row r="3024" spans="10:10">
      <c r="J3024" s="114"/>
    </row>
    <row r="3025" spans="10:10">
      <c r="J3025" s="114"/>
    </row>
    <row r="3026" spans="10:10">
      <c r="J3026" s="114"/>
    </row>
    <row r="3027" spans="10:10">
      <c r="J3027" s="114"/>
    </row>
    <row r="3028" spans="10:10">
      <c r="J3028" s="114"/>
    </row>
    <row r="3029" spans="10:10">
      <c r="J3029" s="114"/>
    </row>
    <row r="3030" spans="10:10">
      <c r="J3030" s="114"/>
    </row>
    <row r="3031" spans="10:10">
      <c r="J3031" s="114"/>
    </row>
    <row r="3032" spans="10:10">
      <c r="J3032" s="114"/>
    </row>
    <row r="3033" spans="10:10">
      <c r="J3033" s="114"/>
    </row>
    <row r="3034" spans="10:10">
      <c r="J3034" s="114"/>
    </row>
    <row r="3035" spans="10:10">
      <c r="J3035" s="114"/>
    </row>
    <row r="3036" spans="10:10">
      <c r="J3036" s="114"/>
    </row>
    <row r="3037" spans="10:10">
      <c r="J3037" s="114"/>
    </row>
    <row r="3038" spans="10:10">
      <c r="J3038" s="114"/>
    </row>
    <row r="3039" spans="10:10">
      <c r="J3039" s="114"/>
    </row>
    <row r="3040" spans="10:10">
      <c r="J3040" s="114"/>
    </row>
    <row r="3041" spans="10:10">
      <c r="J3041" s="114"/>
    </row>
    <row r="3042" spans="10:10">
      <c r="J3042" s="114"/>
    </row>
    <row r="3043" spans="10:10">
      <c r="J3043" s="114"/>
    </row>
    <row r="3044" spans="10:10">
      <c r="J3044" s="114"/>
    </row>
    <row r="3045" spans="10:10">
      <c r="J3045" s="114"/>
    </row>
    <row r="3046" spans="10:10">
      <c r="J3046" s="114"/>
    </row>
    <row r="3047" spans="10:10">
      <c r="J3047" s="114"/>
    </row>
    <row r="3048" spans="10:10">
      <c r="J3048" s="114"/>
    </row>
    <row r="3049" spans="10:10">
      <c r="J3049" s="114"/>
    </row>
    <row r="3050" spans="10:10">
      <c r="J3050" s="114"/>
    </row>
    <row r="3051" spans="10:10">
      <c r="J3051" s="114"/>
    </row>
    <row r="3052" spans="10:10">
      <c r="J3052" s="114"/>
    </row>
    <row r="3053" spans="10:10">
      <c r="J3053" s="114"/>
    </row>
    <row r="3054" spans="10:10">
      <c r="J3054" s="114"/>
    </row>
    <row r="3055" spans="10:10">
      <c r="J3055" s="114"/>
    </row>
    <row r="3056" spans="10:10">
      <c r="J3056" s="114"/>
    </row>
    <row r="3057" spans="10:10">
      <c r="J3057" s="114"/>
    </row>
    <row r="3058" spans="10:10">
      <c r="J3058" s="114"/>
    </row>
    <row r="3059" spans="10:10">
      <c r="J3059" s="114"/>
    </row>
    <row r="3060" spans="10:10">
      <c r="J3060" s="114"/>
    </row>
    <row r="3061" spans="10:10">
      <c r="J3061" s="114"/>
    </row>
    <row r="3062" spans="10:10">
      <c r="J3062" s="114"/>
    </row>
    <row r="3063" spans="10:10">
      <c r="J3063" s="114"/>
    </row>
    <row r="3064" spans="10:10">
      <c r="J3064" s="114"/>
    </row>
    <row r="3065" spans="10:10">
      <c r="J3065" s="114"/>
    </row>
    <row r="3066" spans="10:10">
      <c r="J3066" s="114"/>
    </row>
    <row r="3067" spans="10:10">
      <c r="J3067" s="114"/>
    </row>
    <row r="3068" spans="10:10">
      <c r="J3068" s="114"/>
    </row>
    <row r="3069" spans="10:10">
      <c r="J3069" s="114"/>
    </row>
    <row r="3070" spans="10:10">
      <c r="J3070" s="114"/>
    </row>
    <row r="3071" spans="10:10">
      <c r="J3071" s="114"/>
    </row>
    <row r="3072" spans="10:10">
      <c r="J3072" s="114"/>
    </row>
    <row r="3073" spans="10:10">
      <c r="J3073" s="114"/>
    </row>
    <row r="3074" spans="10:10">
      <c r="J3074" s="114"/>
    </row>
    <row r="3075" spans="10:10">
      <c r="J3075" s="114"/>
    </row>
    <row r="3076" spans="10:10">
      <c r="J3076" s="114"/>
    </row>
    <row r="3077" spans="10:10">
      <c r="J3077" s="114"/>
    </row>
    <row r="3078" spans="10:10">
      <c r="J3078" s="114"/>
    </row>
    <row r="3079" spans="10:10">
      <c r="J3079" s="114"/>
    </row>
    <row r="3080" spans="10:10">
      <c r="J3080" s="114"/>
    </row>
    <row r="3081" spans="10:10">
      <c r="J3081" s="114"/>
    </row>
    <row r="3082" spans="10:10">
      <c r="J3082" s="114"/>
    </row>
    <row r="3083" spans="10:10">
      <c r="J3083" s="114"/>
    </row>
    <row r="3084" spans="10:10">
      <c r="J3084" s="114"/>
    </row>
    <row r="3085" spans="10:10">
      <c r="J3085" s="114"/>
    </row>
    <row r="3086" spans="10:10">
      <c r="J3086" s="114"/>
    </row>
    <row r="3087" spans="10:10">
      <c r="J3087" s="114"/>
    </row>
    <row r="3088" spans="10:10">
      <c r="J3088" s="114"/>
    </row>
    <row r="3089" spans="10:10">
      <c r="J3089" s="114"/>
    </row>
    <row r="3090" spans="10:10">
      <c r="J3090" s="114"/>
    </row>
    <row r="3091" spans="10:10">
      <c r="J3091" s="114"/>
    </row>
    <row r="3092" spans="10:10">
      <c r="J3092" s="114"/>
    </row>
    <row r="3093" spans="10:10">
      <c r="J3093" s="114"/>
    </row>
    <row r="3094" spans="10:10">
      <c r="J3094" s="114"/>
    </row>
    <row r="3095" spans="10:10">
      <c r="J3095" s="114"/>
    </row>
    <row r="3096" spans="10:10">
      <c r="J3096" s="114"/>
    </row>
    <row r="3097" spans="10:10">
      <c r="J3097" s="114"/>
    </row>
    <row r="3098" spans="10:10">
      <c r="J3098" s="114"/>
    </row>
    <row r="3099" spans="10:10">
      <c r="J3099" s="114"/>
    </row>
    <row r="3100" spans="10:10">
      <c r="J3100" s="114"/>
    </row>
    <row r="3101" spans="10:10">
      <c r="J3101" s="114"/>
    </row>
    <row r="3102" spans="10:10">
      <c r="J3102" s="114"/>
    </row>
    <row r="3103" spans="10:10">
      <c r="J3103" s="114"/>
    </row>
    <row r="3104" spans="10:10">
      <c r="J3104" s="114"/>
    </row>
    <row r="3105" spans="10:10">
      <c r="J3105" s="114"/>
    </row>
    <row r="3106" spans="10:10">
      <c r="J3106" s="114"/>
    </row>
    <row r="3107" spans="10:10">
      <c r="J3107" s="114"/>
    </row>
    <row r="3108" spans="10:10">
      <c r="J3108" s="114"/>
    </row>
    <row r="3109" spans="10:10">
      <c r="J3109" s="114"/>
    </row>
    <row r="3110" spans="10:10">
      <c r="J3110" s="114"/>
    </row>
    <row r="3111" spans="10:10">
      <c r="J3111" s="114"/>
    </row>
    <row r="3112" spans="10:10">
      <c r="J3112" s="114"/>
    </row>
    <row r="3113" spans="10:10">
      <c r="J3113" s="114"/>
    </row>
    <row r="3114" spans="10:10">
      <c r="J3114" s="114"/>
    </row>
    <row r="3115" spans="10:10">
      <c r="J3115" s="114"/>
    </row>
    <row r="3116" spans="10:10">
      <c r="J3116" s="114"/>
    </row>
    <row r="3117" spans="10:10">
      <c r="J3117" s="114"/>
    </row>
    <row r="3118" spans="10:10">
      <c r="J3118" s="114"/>
    </row>
    <row r="3119" spans="10:10">
      <c r="J3119" s="114"/>
    </row>
    <row r="3120" spans="10:10">
      <c r="J3120" s="114"/>
    </row>
    <row r="3121" spans="10:10">
      <c r="J3121" s="114"/>
    </row>
    <row r="3122" spans="10:10">
      <c r="J3122" s="114"/>
    </row>
    <row r="3123" spans="10:10">
      <c r="J3123" s="114"/>
    </row>
    <row r="3124" spans="10:10">
      <c r="J3124" s="114"/>
    </row>
    <row r="3125" spans="10:10">
      <c r="J3125" s="114"/>
    </row>
    <row r="3126" spans="10:10">
      <c r="J3126" s="114"/>
    </row>
    <row r="3127" spans="10:10">
      <c r="J3127" s="114"/>
    </row>
    <row r="3128" spans="10:10">
      <c r="J3128" s="114"/>
    </row>
    <row r="3129" spans="10:10">
      <c r="J3129" s="114"/>
    </row>
    <row r="3130" spans="10:10">
      <c r="J3130" s="114"/>
    </row>
    <row r="3131" spans="10:10">
      <c r="J3131" s="114"/>
    </row>
    <row r="3132" spans="10:10">
      <c r="J3132" s="114"/>
    </row>
    <row r="3133" spans="10:10">
      <c r="J3133" s="114"/>
    </row>
    <row r="3134" spans="10:10">
      <c r="J3134" s="114"/>
    </row>
    <row r="3135" spans="10:10">
      <c r="J3135" s="114"/>
    </row>
    <row r="3136" spans="10:10">
      <c r="J3136" s="114"/>
    </row>
    <row r="3137" spans="10:10">
      <c r="J3137" s="114"/>
    </row>
    <row r="3138" spans="10:10">
      <c r="J3138" s="114"/>
    </row>
    <row r="3139" spans="10:10">
      <c r="J3139" s="114"/>
    </row>
    <row r="3140" spans="10:10">
      <c r="J3140" s="114"/>
    </row>
    <row r="3141" spans="10:10">
      <c r="J3141" s="114"/>
    </row>
    <row r="3142" spans="10:10">
      <c r="J3142" s="114"/>
    </row>
    <row r="3143" spans="10:10">
      <c r="J3143" s="114"/>
    </row>
    <row r="3144" spans="10:10">
      <c r="J3144" s="114"/>
    </row>
    <row r="3145" spans="10:10">
      <c r="J3145" s="114"/>
    </row>
    <row r="3146" spans="10:10">
      <c r="J3146" s="114"/>
    </row>
    <row r="3147" spans="10:10">
      <c r="J3147" s="114"/>
    </row>
    <row r="3148" spans="10:10">
      <c r="J3148" s="114"/>
    </row>
    <row r="3149" spans="10:10">
      <c r="J3149" s="114"/>
    </row>
    <row r="3150" spans="10:10">
      <c r="J3150" s="114"/>
    </row>
    <row r="3151" spans="10:10">
      <c r="J3151" s="114"/>
    </row>
    <row r="3152" spans="10:10">
      <c r="J3152" s="114"/>
    </row>
    <row r="3153" spans="10:10">
      <c r="J3153" s="114"/>
    </row>
    <row r="3154" spans="10:10">
      <c r="J3154" s="114"/>
    </row>
    <row r="3155" spans="10:10">
      <c r="J3155" s="114"/>
    </row>
    <row r="3156" spans="10:10">
      <c r="J3156" s="114"/>
    </row>
    <row r="3157" spans="10:10">
      <c r="J3157" s="114"/>
    </row>
    <row r="3158" spans="10:10">
      <c r="J3158" s="114"/>
    </row>
    <row r="3159" spans="10:10">
      <c r="J3159" s="114"/>
    </row>
    <row r="3160" spans="10:10">
      <c r="J3160" s="114"/>
    </row>
    <row r="3161" spans="10:10">
      <c r="J3161" s="114"/>
    </row>
    <row r="3162" spans="10:10">
      <c r="J3162" s="114"/>
    </row>
    <row r="3163" spans="10:10">
      <c r="J3163" s="114"/>
    </row>
    <row r="3164" spans="10:10">
      <c r="J3164" s="114"/>
    </row>
    <row r="3165" spans="10:10">
      <c r="J3165" s="114"/>
    </row>
    <row r="3166" spans="10:10">
      <c r="J3166" s="114"/>
    </row>
    <row r="3167" spans="10:10">
      <c r="J3167" s="114"/>
    </row>
    <row r="3168" spans="10:10">
      <c r="J3168" s="114"/>
    </row>
    <row r="3169" spans="10:10">
      <c r="J3169" s="114"/>
    </row>
    <row r="3170" spans="10:10">
      <c r="J3170" s="114"/>
    </row>
    <row r="3171" spans="10:10">
      <c r="J3171" s="114"/>
    </row>
    <row r="3172" spans="10:10">
      <c r="J3172" s="114"/>
    </row>
    <row r="3173" spans="10:10">
      <c r="J3173" s="114"/>
    </row>
    <row r="3174" spans="10:10">
      <c r="J3174" s="114"/>
    </row>
    <row r="3175" spans="10:10">
      <c r="J3175" s="114"/>
    </row>
    <row r="3176" spans="10:10">
      <c r="J3176" s="114"/>
    </row>
    <row r="3177" spans="10:10">
      <c r="J3177" s="114"/>
    </row>
    <row r="3178" spans="10:10">
      <c r="J3178" s="114"/>
    </row>
    <row r="3179" spans="10:10">
      <c r="J3179" s="114"/>
    </row>
    <row r="3180" spans="10:10">
      <c r="J3180" s="114"/>
    </row>
    <row r="3181" spans="10:10">
      <c r="J3181" s="114"/>
    </row>
    <row r="3182" spans="10:10">
      <c r="J3182" s="114"/>
    </row>
    <row r="3183" spans="10:10">
      <c r="J3183" s="114"/>
    </row>
    <row r="3184" spans="10:10">
      <c r="J3184" s="114"/>
    </row>
    <row r="3185" spans="10:10">
      <c r="J3185" s="114"/>
    </row>
    <row r="3186" spans="10:10">
      <c r="J3186" s="114"/>
    </row>
    <row r="3187" spans="10:10">
      <c r="J3187" s="114"/>
    </row>
    <row r="3188" spans="10:10">
      <c r="J3188" s="114"/>
    </row>
    <row r="3189" spans="10:10">
      <c r="J3189" s="114"/>
    </row>
    <row r="3190" spans="10:10">
      <c r="J3190" s="114"/>
    </row>
    <row r="3191" spans="10:10">
      <c r="J3191" s="114"/>
    </row>
    <row r="3192" spans="10:10">
      <c r="J3192" s="114"/>
    </row>
    <row r="3193" spans="10:10">
      <c r="J3193" s="114"/>
    </row>
    <row r="3194" spans="10:10">
      <c r="J3194" s="114"/>
    </row>
    <row r="3195" spans="10:10">
      <c r="J3195" s="114"/>
    </row>
    <row r="3196" spans="10:10">
      <c r="J3196" s="114"/>
    </row>
    <row r="3197" spans="10:10">
      <c r="J3197" s="114"/>
    </row>
    <row r="3198" spans="10:10">
      <c r="J3198" s="114"/>
    </row>
    <row r="3199" spans="10:10">
      <c r="J3199" s="114"/>
    </row>
    <row r="3200" spans="10:10">
      <c r="J3200" s="114"/>
    </row>
    <row r="3201" spans="10:10">
      <c r="J3201" s="114"/>
    </row>
    <row r="3202" spans="10:10">
      <c r="J3202" s="114"/>
    </row>
    <row r="3203" spans="10:10">
      <c r="J3203" s="114"/>
    </row>
    <row r="3204" spans="10:10">
      <c r="J3204" s="114"/>
    </row>
    <row r="3205" spans="10:10">
      <c r="J3205" s="114"/>
    </row>
    <row r="3206" spans="10:10">
      <c r="J3206" s="114"/>
    </row>
    <row r="3207" spans="10:10">
      <c r="J3207" s="114"/>
    </row>
    <row r="3208" spans="10:10">
      <c r="J3208" s="114"/>
    </row>
    <row r="3209" spans="10:10">
      <c r="J3209" s="114"/>
    </row>
    <row r="3210" spans="10:10">
      <c r="J3210" s="114"/>
    </row>
    <row r="3211" spans="10:10">
      <c r="J3211" s="114"/>
    </row>
    <row r="3212" spans="10:10">
      <c r="J3212" s="114"/>
    </row>
    <row r="3213" spans="10:10">
      <c r="J3213" s="114"/>
    </row>
    <row r="3214" spans="10:10">
      <c r="J3214" s="114"/>
    </row>
    <row r="3215" spans="10:10">
      <c r="J3215" s="114"/>
    </row>
    <row r="3216" spans="10:10">
      <c r="J3216" s="114"/>
    </row>
    <row r="3217" spans="10:10">
      <c r="J3217" s="114"/>
    </row>
    <row r="3218" spans="10:10">
      <c r="J3218" s="114"/>
    </row>
    <row r="3219" spans="10:10">
      <c r="J3219" s="114"/>
    </row>
    <row r="3220" spans="10:10">
      <c r="J3220" s="114"/>
    </row>
    <row r="3221" spans="10:10">
      <c r="J3221" s="114"/>
    </row>
    <row r="3222" spans="10:10">
      <c r="J3222" s="114"/>
    </row>
    <row r="3223" spans="10:10">
      <c r="J3223" s="114"/>
    </row>
    <row r="3224" spans="10:10">
      <c r="J3224" s="114"/>
    </row>
    <row r="3225" spans="10:10">
      <c r="J3225" s="114"/>
    </row>
    <row r="3226" spans="10:10">
      <c r="J3226" s="114"/>
    </row>
    <row r="3227" spans="10:10">
      <c r="J3227" s="114"/>
    </row>
    <row r="3228" spans="10:10">
      <c r="J3228" s="114"/>
    </row>
    <row r="3229" spans="10:10">
      <c r="J3229" s="114"/>
    </row>
    <row r="3230" spans="10:10">
      <c r="J3230" s="114"/>
    </row>
    <row r="3231" spans="10:10">
      <c r="J3231" s="114"/>
    </row>
    <row r="3232" spans="10:10">
      <c r="J3232" s="114"/>
    </row>
    <row r="3233" spans="10:10">
      <c r="J3233" s="114"/>
    </row>
    <row r="3234" spans="10:10">
      <c r="J3234" s="114"/>
    </row>
    <row r="3235" spans="10:10">
      <c r="J3235" s="114"/>
    </row>
    <row r="3236" spans="10:10">
      <c r="J3236" s="114"/>
    </row>
    <row r="3237" spans="10:10">
      <c r="J3237" s="114"/>
    </row>
    <row r="3238" spans="10:10">
      <c r="J3238" s="114"/>
    </row>
    <row r="3239" spans="10:10">
      <c r="J3239" s="114"/>
    </row>
    <row r="3240" spans="10:10">
      <c r="J3240" s="114"/>
    </row>
    <row r="3241" spans="10:10">
      <c r="J3241" s="114"/>
    </row>
    <row r="3242" spans="10:10">
      <c r="J3242" s="114"/>
    </row>
    <row r="3243" spans="10:10">
      <c r="J3243" s="114"/>
    </row>
    <row r="3244" spans="10:10">
      <c r="J3244" s="114"/>
    </row>
    <row r="3245" spans="10:10">
      <c r="J3245" s="114"/>
    </row>
    <row r="3246" spans="10:10">
      <c r="J3246" s="114"/>
    </row>
    <row r="3247" spans="10:10">
      <c r="J3247" s="114"/>
    </row>
    <row r="3248" spans="10:10">
      <c r="J3248" s="114"/>
    </row>
    <row r="3249" spans="10:10">
      <c r="J3249" s="114"/>
    </row>
    <row r="3250" spans="10:10">
      <c r="J3250" s="114"/>
    </row>
    <row r="3251" spans="10:10">
      <c r="J3251" s="114"/>
    </row>
    <row r="3252" spans="10:10">
      <c r="J3252" s="114"/>
    </row>
    <row r="3253" spans="10:10">
      <c r="J3253" s="114"/>
    </row>
    <row r="3254" spans="10:10">
      <c r="J3254" s="114"/>
    </row>
    <row r="3255" spans="10:10">
      <c r="J3255" s="114"/>
    </row>
    <row r="3256" spans="10:10">
      <c r="J3256" s="114"/>
    </row>
    <row r="3257" spans="10:10">
      <c r="J3257" s="114"/>
    </row>
    <row r="3258" spans="10:10">
      <c r="J3258" s="114"/>
    </row>
    <row r="3259" spans="10:10">
      <c r="J3259" s="114"/>
    </row>
    <row r="3260" spans="10:10">
      <c r="J3260" s="114"/>
    </row>
    <row r="3261" spans="10:10">
      <c r="J3261" s="114"/>
    </row>
    <row r="3262" spans="10:10">
      <c r="J3262" s="114"/>
    </row>
    <row r="3263" spans="10:10">
      <c r="J3263" s="114"/>
    </row>
    <row r="3264" spans="10:10">
      <c r="J3264" s="114"/>
    </row>
    <row r="3265" spans="10:10">
      <c r="J3265" s="114"/>
    </row>
    <row r="3266" spans="10:10">
      <c r="J3266" s="114"/>
    </row>
    <row r="3267" spans="10:10">
      <c r="J3267" s="114"/>
    </row>
    <row r="3268" spans="10:10">
      <c r="J3268" s="114"/>
    </row>
    <row r="3269" spans="10:10">
      <c r="J3269" s="114"/>
    </row>
    <row r="3270" spans="10:10">
      <c r="J3270" s="114"/>
    </row>
    <row r="3271" spans="10:10">
      <c r="J3271" s="114"/>
    </row>
    <row r="3272" spans="10:10">
      <c r="J3272" s="114"/>
    </row>
    <row r="3273" spans="10:10">
      <c r="J3273" s="114"/>
    </row>
    <row r="3274" spans="10:10">
      <c r="J3274" s="114"/>
    </row>
    <row r="3275" spans="10:10">
      <c r="J3275" s="114"/>
    </row>
    <row r="3276" spans="10:10">
      <c r="J3276" s="114"/>
    </row>
    <row r="3277" spans="10:10">
      <c r="J3277" s="114"/>
    </row>
    <row r="3278" spans="10:10">
      <c r="J3278" s="114"/>
    </row>
    <row r="3279" spans="10:10">
      <c r="J3279" s="114"/>
    </row>
    <row r="3280" spans="10:10">
      <c r="J3280" s="114"/>
    </row>
    <row r="3281" spans="10:10">
      <c r="J3281" s="114"/>
    </row>
    <row r="3282" spans="10:10">
      <c r="J3282" s="114"/>
    </row>
    <row r="3283" spans="10:10">
      <c r="J3283" s="114"/>
    </row>
    <row r="3284" spans="10:10">
      <c r="J3284" s="114"/>
    </row>
    <row r="3285" spans="10:10">
      <c r="J3285" s="114"/>
    </row>
    <row r="3286" spans="10:10">
      <c r="J3286" s="114"/>
    </row>
    <row r="3287" spans="10:10">
      <c r="J3287" s="114"/>
    </row>
    <row r="3288" spans="10:10">
      <c r="J3288" s="114"/>
    </row>
    <row r="3289" spans="10:10">
      <c r="J3289" s="114"/>
    </row>
    <row r="3290" spans="10:10">
      <c r="J3290" s="114"/>
    </row>
    <row r="3291" spans="10:10">
      <c r="J3291" s="114"/>
    </row>
    <row r="3292" spans="10:10">
      <c r="J3292" s="114"/>
    </row>
    <row r="3293" spans="10:10">
      <c r="J3293" s="114"/>
    </row>
    <row r="3294" spans="10:10">
      <c r="J3294" s="114"/>
    </row>
    <row r="3295" spans="10:10">
      <c r="J3295" s="114"/>
    </row>
    <row r="3296" spans="10:10">
      <c r="J3296" s="114"/>
    </row>
    <row r="3297" spans="10:10">
      <c r="J3297" s="114"/>
    </row>
    <row r="3298" spans="10:10">
      <c r="J3298" s="114"/>
    </row>
    <row r="3299" spans="10:10">
      <c r="J3299" s="114"/>
    </row>
    <row r="3300" spans="10:10">
      <c r="J3300" s="114"/>
    </row>
    <row r="3301" spans="10:10">
      <c r="J3301" s="114"/>
    </row>
    <row r="3302" spans="10:10">
      <c r="J3302" s="114"/>
    </row>
    <row r="3303" spans="10:10">
      <c r="J3303" s="114"/>
    </row>
    <row r="3304" spans="10:10">
      <c r="J3304" s="114"/>
    </row>
    <row r="3305" spans="10:10">
      <c r="J3305" s="114"/>
    </row>
    <row r="3306" spans="10:10">
      <c r="J3306" s="114"/>
    </row>
    <row r="3307" spans="10:10">
      <c r="J3307" s="114"/>
    </row>
    <row r="3308" spans="10:10">
      <c r="J3308" s="114"/>
    </row>
    <row r="3309" spans="10:10">
      <c r="J3309" s="114"/>
    </row>
    <row r="3310" spans="10:10">
      <c r="J3310" s="114"/>
    </row>
    <row r="3311" spans="10:10">
      <c r="J3311" s="114"/>
    </row>
    <row r="3312" spans="10:10">
      <c r="J3312" s="114"/>
    </row>
    <row r="3313" spans="10:10">
      <c r="J3313" s="114"/>
    </row>
    <row r="3314" spans="10:10">
      <c r="J3314" s="114"/>
    </row>
    <row r="3315" spans="10:10">
      <c r="J3315" s="114"/>
    </row>
    <row r="3316" spans="10:10">
      <c r="J3316" s="114"/>
    </row>
    <row r="3317" spans="10:10">
      <c r="J3317" s="114"/>
    </row>
    <row r="3318" spans="10:10">
      <c r="J3318" s="114"/>
    </row>
    <row r="3319" spans="10:10">
      <c r="J3319" s="114"/>
    </row>
    <row r="3320" spans="10:10">
      <c r="J3320" s="114"/>
    </row>
    <row r="3321" spans="10:10">
      <c r="J3321" s="114"/>
    </row>
    <row r="3322" spans="10:10">
      <c r="J3322" s="114"/>
    </row>
    <row r="3323" spans="10:10">
      <c r="J3323" s="114"/>
    </row>
    <row r="3324" spans="10:10">
      <c r="J3324" s="114"/>
    </row>
    <row r="3325" spans="10:10">
      <c r="J3325" s="114"/>
    </row>
    <row r="3326" spans="10:10">
      <c r="J3326" s="114"/>
    </row>
    <row r="3327" spans="10:10">
      <c r="J3327" s="114"/>
    </row>
    <row r="3328" spans="10:10">
      <c r="J3328" s="114"/>
    </row>
    <row r="3329" spans="10:10">
      <c r="J3329" s="114"/>
    </row>
    <row r="3330" spans="10:10">
      <c r="J3330" s="114"/>
    </row>
    <row r="3331" spans="10:10">
      <c r="J3331" s="114"/>
    </row>
    <row r="3332" spans="10:10">
      <c r="J3332" s="114"/>
    </row>
    <row r="3333" spans="10:10">
      <c r="J3333" s="114"/>
    </row>
    <row r="3334" spans="10:10">
      <c r="J3334" s="114"/>
    </row>
    <row r="3335" spans="10:10">
      <c r="J3335" s="114"/>
    </row>
    <row r="3336" spans="10:10">
      <c r="J3336" s="114"/>
    </row>
    <row r="3337" spans="10:10">
      <c r="J3337" s="114"/>
    </row>
    <row r="3338" spans="10:10">
      <c r="J3338" s="114"/>
    </row>
    <row r="3339" spans="10:10">
      <c r="J3339" s="114"/>
    </row>
    <row r="3340" spans="10:10">
      <c r="J3340" s="114"/>
    </row>
    <row r="3341" spans="10:10">
      <c r="J3341" s="114"/>
    </row>
    <row r="3342" spans="10:10">
      <c r="J3342" s="114"/>
    </row>
    <row r="3343" spans="10:10">
      <c r="J3343" s="114"/>
    </row>
    <row r="3344" spans="10:10">
      <c r="J3344" s="114"/>
    </row>
    <row r="3345" spans="10:10">
      <c r="J3345" s="114"/>
    </row>
    <row r="3346" spans="10:10">
      <c r="J3346" s="114"/>
    </row>
    <row r="3347" spans="10:10">
      <c r="J3347" s="114"/>
    </row>
    <row r="3348" spans="10:10">
      <c r="J3348" s="114"/>
    </row>
    <row r="3349" spans="10:10">
      <c r="J3349" s="114"/>
    </row>
    <row r="3350" spans="10:10">
      <c r="J3350" s="114"/>
    </row>
    <row r="3351" spans="10:10">
      <c r="J3351" s="114"/>
    </row>
    <row r="3352" spans="10:10">
      <c r="J3352" s="114"/>
    </row>
    <row r="3353" spans="10:10">
      <c r="J3353" s="114"/>
    </row>
    <row r="3354" spans="10:10">
      <c r="J3354" s="114"/>
    </row>
    <row r="3355" spans="10:10">
      <c r="J3355" s="114"/>
    </row>
    <row r="3356" spans="10:10">
      <c r="J3356" s="114"/>
    </row>
    <row r="3357" spans="10:10">
      <c r="J3357" s="114"/>
    </row>
    <row r="3358" spans="10:10">
      <c r="J3358" s="114"/>
    </row>
    <row r="3359" spans="10:10">
      <c r="J3359" s="114"/>
    </row>
    <row r="3360" spans="10:10">
      <c r="J3360" s="114"/>
    </row>
    <row r="3361" spans="10:10">
      <c r="J3361" s="114"/>
    </row>
    <row r="3362" spans="10:10">
      <c r="J3362" s="114"/>
    </row>
    <row r="3363" spans="10:10">
      <c r="J3363" s="114"/>
    </row>
    <row r="3364" spans="10:10">
      <c r="J3364" s="114"/>
    </row>
    <row r="3365" spans="10:10">
      <c r="J3365" s="114"/>
    </row>
    <row r="3366" spans="10:10">
      <c r="J3366" s="114"/>
    </row>
    <row r="3367" spans="10:10">
      <c r="J3367" s="114"/>
    </row>
    <row r="3368" spans="10:10">
      <c r="J3368" s="114"/>
    </row>
    <row r="3369" spans="10:10">
      <c r="J3369" s="114"/>
    </row>
    <row r="3370" spans="10:10">
      <c r="J3370" s="114"/>
    </row>
    <row r="3371" spans="10:10">
      <c r="J3371" s="114"/>
    </row>
    <row r="3372" spans="10:10">
      <c r="J3372" s="114"/>
    </row>
    <row r="3373" spans="10:10">
      <c r="J3373" s="114"/>
    </row>
    <row r="3374" spans="10:10">
      <c r="J3374" s="114"/>
    </row>
    <row r="3375" spans="10:10">
      <c r="J3375" s="114"/>
    </row>
    <row r="3376" spans="10:10">
      <c r="J3376" s="114"/>
    </row>
    <row r="3377" spans="10:10">
      <c r="J3377" s="114"/>
    </row>
    <row r="3378" spans="10:10">
      <c r="J3378" s="114"/>
    </row>
    <row r="3379" spans="10:10">
      <c r="J3379" s="114"/>
    </row>
    <row r="3380" spans="10:10">
      <c r="J3380" s="114"/>
    </row>
    <row r="3381" spans="10:10">
      <c r="J3381" s="114"/>
    </row>
    <row r="3382" spans="10:10">
      <c r="J3382" s="114"/>
    </row>
    <row r="3383" spans="10:10">
      <c r="J3383" s="114"/>
    </row>
    <row r="3384" spans="10:10">
      <c r="J3384" s="114"/>
    </row>
    <row r="3385" spans="10:10">
      <c r="J3385" s="114"/>
    </row>
    <row r="3386" spans="10:10">
      <c r="J3386" s="114"/>
    </row>
    <row r="3387" spans="10:10">
      <c r="J3387" s="114"/>
    </row>
    <row r="3388" spans="10:10">
      <c r="J3388" s="114"/>
    </row>
    <row r="3389" spans="10:10">
      <c r="J3389" s="114"/>
    </row>
    <row r="3390" spans="10:10">
      <c r="J3390" s="114"/>
    </row>
    <row r="3391" spans="10:10">
      <c r="J3391" s="114"/>
    </row>
    <row r="3392" spans="10:10">
      <c r="J3392" s="114"/>
    </row>
    <row r="3393" spans="10:10">
      <c r="J3393" s="114"/>
    </row>
    <row r="3394" spans="10:10">
      <c r="J3394" s="114"/>
    </row>
    <row r="3395" spans="10:10">
      <c r="J3395" s="114"/>
    </row>
    <row r="3396" spans="10:10">
      <c r="J3396" s="114"/>
    </row>
    <row r="3397" spans="10:10">
      <c r="J3397" s="114"/>
    </row>
    <row r="3398" spans="10:10">
      <c r="J3398" s="114"/>
    </row>
    <row r="3399" spans="10:10">
      <c r="J3399" s="114"/>
    </row>
    <row r="3400" spans="10:10">
      <c r="J3400" s="114"/>
    </row>
    <row r="3401" spans="10:10">
      <c r="J3401" s="114"/>
    </row>
    <row r="3402" spans="10:10">
      <c r="J3402" s="114"/>
    </row>
    <row r="3403" spans="10:10">
      <c r="J3403" s="114"/>
    </row>
    <row r="3404" spans="10:10">
      <c r="J3404" s="114"/>
    </row>
    <row r="3405" spans="10:10">
      <c r="J3405" s="114"/>
    </row>
    <row r="3406" spans="10:10">
      <c r="J3406" s="114"/>
    </row>
    <row r="3407" spans="10:10">
      <c r="J3407" s="114"/>
    </row>
    <row r="3408" spans="10:10">
      <c r="J3408" s="114"/>
    </row>
    <row r="3409" spans="10:10">
      <c r="J3409" s="114"/>
    </row>
    <row r="3410" spans="10:10">
      <c r="J3410" s="114"/>
    </row>
    <row r="3411" spans="10:10">
      <c r="J3411" s="114"/>
    </row>
    <row r="3412" spans="10:10">
      <c r="J3412" s="114"/>
    </row>
    <row r="3413" spans="10:10">
      <c r="J3413" s="114"/>
    </row>
    <row r="3414" spans="10:10">
      <c r="J3414" s="114"/>
    </row>
    <row r="3415" spans="10:10">
      <c r="J3415" s="114"/>
    </row>
    <row r="3416" spans="10:10">
      <c r="J3416" s="114"/>
    </row>
    <row r="3417" spans="10:10">
      <c r="J3417" s="114"/>
    </row>
    <row r="3418" spans="10:10">
      <c r="J3418" s="114"/>
    </row>
    <row r="3419" spans="10:10">
      <c r="J3419" s="114"/>
    </row>
    <row r="3420" spans="10:10">
      <c r="J3420" s="114"/>
    </row>
    <row r="3421" spans="10:10">
      <c r="J3421" s="114"/>
    </row>
    <row r="3422" spans="10:10">
      <c r="J3422" s="114"/>
    </row>
    <row r="3423" spans="10:10">
      <c r="J3423" s="114"/>
    </row>
    <row r="3424" spans="10:10">
      <c r="J3424" s="114"/>
    </row>
    <row r="3425" spans="10:10">
      <c r="J3425" s="114"/>
    </row>
    <row r="3426" spans="10:10">
      <c r="J3426" s="114"/>
    </row>
    <row r="3427" spans="10:10">
      <c r="J3427" s="114"/>
    </row>
    <row r="3428" spans="10:10">
      <c r="J3428" s="114"/>
    </row>
    <row r="3429" spans="10:10">
      <c r="J3429" s="114"/>
    </row>
    <row r="3430" spans="10:10">
      <c r="J3430" s="114"/>
    </row>
    <row r="3431" spans="10:10">
      <c r="J3431" s="114"/>
    </row>
    <row r="3432" spans="10:10">
      <c r="J3432" s="114"/>
    </row>
    <row r="3433" spans="10:10">
      <c r="J3433" s="114"/>
    </row>
    <row r="3434" spans="10:10">
      <c r="J3434" s="114"/>
    </row>
    <row r="3435" spans="10:10">
      <c r="J3435" s="114"/>
    </row>
    <row r="3436" spans="10:10">
      <c r="J3436" s="114"/>
    </row>
    <row r="3437" spans="10:10">
      <c r="J3437" s="114"/>
    </row>
    <row r="3438" spans="10:10">
      <c r="J3438" s="114"/>
    </row>
    <row r="3439" spans="10:10">
      <c r="J3439" s="114"/>
    </row>
    <row r="3440" spans="10:10">
      <c r="J3440" s="114"/>
    </row>
    <row r="3441" spans="10:10">
      <c r="J3441" s="114"/>
    </row>
    <row r="3442" spans="10:10">
      <c r="J3442" s="114"/>
    </row>
    <row r="3443" spans="10:10">
      <c r="J3443" s="114"/>
    </row>
    <row r="3444" spans="10:10">
      <c r="J3444" s="114"/>
    </row>
    <row r="3445" spans="10:10">
      <c r="J3445" s="114"/>
    </row>
    <row r="3446" spans="10:10">
      <c r="J3446" s="114"/>
    </row>
    <row r="3447" spans="10:10">
      <c r="J3447" s="114"/>
    </row>
    <row r="3448" spans="10:10">
      <c r="J3448" s="114"/>
    </row>
    <row r="3449" spans="10:10">
      <c r="J3449" s="114"/>
    </row>
    <row r="3450" spans="10:10">
      <c r="J3450" s="114"/>
    </row>
    <row r="3451" spans="10:10">
      <c r="J3451" s="114"/>
    </row>
    <row r="3452" spans="10:10">
      <c r="J3452" s="114"/>
    </row>
    <row r="3453" spans="10:10">
      <c r="J3453" s="114"/>
    </row>
    <row r="3454" spans="10:10">
      <c r="J3454" s="114"/>
    </row>
    <row r="3455" spans="10:10">
      <c r="J3455" s="114"/>
    </row>
    <row r="3456" spans="10:10">
      <c r="J3456" s="114"/>
    </row>
    <row r="3457" spans="10:10">
      <c r="J3457" s="114"/>
    </row>
    <row r="3458" spans="10:10">
      <c r="J3458" s="114"/>
    </row>
    <row r="3459" spans="10:10">
      <c r="J3459" s="114"/>
    </row>
    <row r="3460" spans="10:10">
      <c r="J3460" s="114"/>
    </row>
    <row r="3461" spans="10:10">
      <c r="J3461" s="114"/>
    </row>
    <row r="3462" spans="10:10">
      <c r="J3462" s="114"/>
    </row>
    <row r="3463" spans="10:10">
      <c r="J3463" s="114"/>
    </row>
    <row r="3464" spans="10:10">
      <c r="J3464" s="114"/>
    </row>
    <row r="3465" spans="10:10">
      <c r="J3465" s="114"/>
    </row>
    <row r="3466" spans="10:10">
      <c r="J3466" s="114"/>
    </row>
    <row r="3467" spans="10:10">
      <c r="J3467" s="114"/>
    </row>
    <row r="3468" spans="10:10">
      <c r="J3468" s="114"/>
    </row>
    <row r="3469" spans="10:10">
      <c r="J3469" s="114"/>
    </row>
    <row r="3470" spans="10:10">
      <c r="J3470" s="114"/>
    </row>
    <row r="3471" spans="10:10">
      <c r="J3471" s="114"/>
    </row>
    <row r="3472" spans="10:10">
      <c r="J3472" s="114"/>
    </row>
    <row r="3473" spans="10:10">
      <c r="J3473" s="114"/>
    </row>
    <row r="3474" spans="10:10">
      <c r="J3474" s="114"/>
    </row>
    <row r="3475" spans="10:10">
      <c r="J3475" s="114"/>
    </row>
    <row r="3476" spans="10:10">
      <c r="J3476" s="114"/>
    </row>
    <row r="3477" spans="10:10">
      <c r="J3477" s="114"/>
    </row>
    <row r="3478" spans="10:10">
      <c r="J3478" s="114"/>
    </row>
    <row r="3479" spans="10:10">
      <c r="J3479" s="114"/>
    </row>
    <row r="3480" spans="10:10">
      <c r="J3480" s="114"/>
    </row>
    <row r="3481" spans="10:10">
      <c r="J3481" s="114"/>
    </row>
    <row r="3482" spans="10:10">
      <c r="J3482" s="114"/>
    </row>
    <row r="3483" spans="10:10">
      <c r="J3483" s="114"/>
    </row>
    <row r="3484" spans="10:10">
      <c r="J3484" s="114"/>
    </row>
    <row r="3485" spans="10:10">
      <c r="J3485" s="114"/>
    </row>
    <row r="3486" spans="10:10">
      <c r="J3486" s="114"/>
    </row>
    <row r="3487" spans="10:10">
      <c r="J3487" s="114"/>
    </row>
    <row r="3488" spans="10:10">
      <c r="J3488" s="114"/>
    </row>
    <row r="3489" spans="10:10">
      <c r="J3489" s="114"/>
    </row>
    <row r="3490" spans="10:10">
      <c r="J3490" s="114"/>
    </row>
    <row r="3491" spans="10:10">
      <c r="J3491" s="114"/>
    </row>
    <row r="3492" spans="10:10">
      <c r="J3492" s="114"/>
    </row>
    <row r="3493" spans="10:10">
      <c r="J3493" s="114"/>
    </row>
    <row r="3494" spans="10:10">
      <c r="J3494" s="114"/>
    </row>
    <row r="3495" spans="10:10">
      <c r="J3495" s="114"/>
    </row>
    <row r="3496" spans="10:10">
      <c r="J3496" s="114"/>
    </row>
    <row r="3497" spans="10:10">
      <c r="J3497" s="114"/>
    </row>
    <row r="3498" spans="10:10">
      <c r="J3498" s="114"/>
    </row>
    <row r="3499" spans="10:10">
      <c r="J3499" s="114"/>
    </row>
    <row r="3500" spans="10:10">
      <c r="J3500" s="114"/>
    </row>
    <row r="3501" spans="10:10">
      <c r="J3501" s="114"/>
    </row>
    <row r="3502" spans="10:10">
      <c r="J3502" s="114"/>
    </row>
    <row r="3503" spans="10:10">
      <c r="J3503" s="114"/>
    </row>
    <row r="3504" spans="10:10">
      <c r="J3504" s="114"/>
    </row>
    <row r="3505" spans="10:10">
      <c r="J3505" s="114"/>
    </row>
    <row r="3506" spans="10:10">
      <c r="J3506" s="114"/>
    </row>
    <row r="3507" spans="10:10">
      <c r="J3507" s="114"/>
    </row>
    <row r="3508" spans="10:10">
      <c r="J3508" s="114"/>
    </row>
    <row r="3509" spans="10:10">
      <c r="J3509" s="114"/>
    </row>
    <row r="3510" spans="10:10">
      <c r="J3510" s="114"/>
    </row>
    <row r="3511" spans="10:10">
      <c r="J3511" s="114"/>
    </row>
    <row r="3512" spans="10:10">
      <c r="J3512" s="114"/>
    </row>
    <row r="3513" spans="10:10">
      <c r="J3513" s="114"/>
    </row>
    <row r="3514" spans="10:10">
      <c r="J3514" s="114"/>
    </row>
    <row r="3515" spans="10:10">
      <c r="J3515" s="114"/>
    </row>
    <row r="3516" spans="10:10">
      <c r="J3516" s="114"/>
    </row>
    <row r="3517" spans="10:10">
      <c r="J3517" s="114"/>
    </row>
    <row r="3518" spans="10:10">
      <c r="J3518" s="114"/>
    </row>
    <row r="3519" spans="10:10">
      <c r="J3519" s="114"/>
    </row>
    <row r="3520" spans="10:10">
      <c r="J3520" s="114"/>
    </row>
    <row r="3521" spans="10:10">
      <c r="J3521" s="114"/>
    </row>
    <row r="3522" spans="10:10">
      <c r="J3522" s="114"/>
    </row>
    <row r="3523" spans="10:10">
      <c r="J3523" s="114"/>
    </row>
    <row r="3524" spans="10:10">
      <c r="J3524" s="114"/>
    </row>
    <row r="3525" spans="10:10">
      <c r="J3525" s="114"/>
    </row>
    <row r="3526" spans="10:10">
      <c r="J3526" s="114"/>
    </row>
    <row r="3527" spans="10:10">
      <c r="J3527" s="114"/>
    </row>
    <row r="3528" spans="10:10">
      <c r="J3528" s="114"/>
    </row>
    <row r="3529" spans="10:10">
      <c r="J3529" s="114"/>
    </row>
    <row r="3530" spans="10:10">
      <c r="J3530" s="114"/>
    </row>
    <row r="3531" spans="10:10">
      <c r="J3531" s="114"/>
    </row>
    <row r="3532" spans="10:10">
      <c r="J3532" s="114"/>
    </row>
    <row r="3533" spans="10:10">
      <c r="J3533" s="114"/>
    </row>
    <row r="3534" spans="10:10">
      <c r="J3534" s="114"/>
    </row>
    <row r="3535" spans="10:10">
      <c r="J3535" s="114"/>
    </row>
    <row r="3536" spans="10:10">
      <c r="J3536" s="114"/>
    </row>
    <row r="3537" spans="10:10">
      <c r="J3537" s="114"/>
    </row>
    <row r="3538" spans="10:10">
      <c r="J3538" s="114"/>
    </row>
    <row r="3539" spans="10:10">
      <c r="J3539" s="114"/>
    </row>
    <row r="3540" spans="10:10">
      <c r="J3540" s="114"/>
    </row>
    <row r="3541" spans="10:10">
      <c r="J3541" s="114"/>
    </row>
    <row r="3542" spans="10:10">
      <c r="J3542" s="114"/>
    </row>
    <row r="3543" spans="10:10">
      <c r="J3543" s="114"/>
    </row>
    <row r="3544" spans="10:10">
      <c r="J3544" s="114"/>
    </row>
    <row r="3545" spans="10:10">
      <c r="J3545" s="114"/>
    </row>
    <row r="3546" spans="10:10">
      <c r="J3546" s="114"/>
    </row>
    <row r="3547" spans="10:10">
      <c r="J3547" s="114"/>
    </row>
    <row r="3548" spans="10:10">
      <c r="J3548" s="114"/>
    </row>
    <row r="3549" spans="10:10">
      <c r="J3549" s="114"/>
    </row>
    <row r="3550" spans="10:10">
      <c r="J3550" s="114"/>
    </row>
    <row r="3551" spans="10:10">
      <c r="J3551" s="114"/>
    </row>
    <row r="3552" spans="10:10">
      <c r="J3552" s="114"/>
    </row>
    <row r="3553" spans="10:10">
      <c r="J3553" s="114"/>
    </row>
    <row r="3554" spans="10:10">
      <c r="J3554" s="114"/>
    </row>
    <row r="3555" spans="10:10">
      <c r="J3555" s="114"/>
    </row>
    <row r="3556" spans="10:10">
      <c r="J3556" s="114"/>
    </row>
    <row r="3557" spans="10:10">
      <c r="J3557" s="114"/>
    </row>
    <row r="3558" spans="10:10">
      <c r="J3558" s="114"/>
    </row>
    <row r="3559" spans="10:10">
      <c r="J3559" s="114"/>
    </row>
    <row r="3560" spans="10:10">
      <c r="J3560" s="114"/>
    </row>
    <row r="3561" spans="10:10">
      <c r="J3561" s="114"/>
    </row>
    <row r="3562" spans="10:10">
      <c r="J3562" s="114"/>
    </row>
    <row r="3563" spans="10:10">
      <c r="J3563" s="114"/>
    </row>
    <row r="3564" spans="10:10">
      <c r="J3564" s="114"/>
    </row>
    <row r="3565" spans="10:10">
      <c r="J3565" s="114"/>
    </row>
    <row r="3566" spans="10:10">
      <c r="J3566" s="114"/>
    </row>
    <row r="3567" spans="10:10">
      <c r="J3567" s="114"/>
    </row>
    <row r="3568" spans="10:10">
      <c r="J3568" s="114"/>
    </row>
    <row r="3569" spans="10:10">
      <c r="J3569" s="114"/>
    </row>
    <row r="3570" spans="10:10">
      <c r="J3570" s="114"/>
    </row>
    <row r="3571" spans="10:10">
      <c r="J3571" s="114"/>
    </row>
    <row r="3572" spans="10:10">
      <c r="J3572" s="114"/>
    </row>
    <row r="3573" spans="10:10">
      <c r="J3573" s="114"/>
    </row>
    <row r="3574" spans="10:10">
      <c r="J3574" s="114"/>
    </row>
    <row r="3575" spans="10:10">
      <c r="J3575" s="114"/>
    </row>
    <row r="3576" spans="10:10">
      <c r="J3576" s="114"/>
    </row>
    <row r="3577" spans="10:10">
      <c r="J3577" s="114"/>
    </row>
    <row r="3578" spans="10:10">
      <c r="J3578" s="114"/>
    </row>
    <row r="3579" spans="10:10">
      <c r="J3579" s="114"/>
    </row>
    <row r="3580" spans="10:10">
      <c r="J3580" s="114"/>
    </row>
    <row r="3581" spans="10:10">
      <c r="J3581" s="114"/>
    </row>
    <row r="3582" spans="10:10">
      <c r="J3582" s="114"/>
    </row>
    <row r="3583" spans="10:10">
      <c r="J3583" s="114"/>
    </row>
    <row r="3584" spans="10:10">
      <c r="J3584" s="114"/>
    </row>
    <row r="3585" spans="10:10">
      <c r="J3585" s="114"/>
    </row>
    <row r="3586" spans="10:10">
      <c r="J3586" s="114"/>
    </row>
    <row r="3587" spans="10:10">
      <c r="J3587" s="114"/>
    </row>
    <row r="3588" spans="10:10">
      <c r="J3588" s="114"/>
    </row>
    <row r="3589" spans="10:10">
      <c r="J3589" s="114"/>
    </row>
    <row r="3590" spans="10:10">
      <c r="J3590" s="114"/>
    </row>
    <row r="3591" spans="10:10">
      <c r="J3591" s="114"/>
    </row>
    <row r="3592" spans="10:10">
      <c r="J3592" s="114"/>
    </row>
    <row r="3593" spans="10:10">
      <c r="J3593" s="114"/>
    </row>
    <row r="3594" spans="10:10">
      <c r="J3594" s="114"/>
    </row>
    <row r="3595" spans="10:10">
      <c r="J3595" s="114"/>
    </row>
    <row r="3596" spans="10:10">
      <c r="J3596" s="114"/>
    </row>
    <row r="3597" spans="10:10">
      <c r="J3597" s="114"/>
    </row>
    <row r="3598" spans="10:10">
      <c r="J3598" s="114"/>
    </row>
    <row r="3599" spans="10:10">
      <c r="J3599" s="114"/>
    </row>
    <row r="3600" spans="10:10">
      <c r="J3600" s="114"/>
    </row>
    <row r="3601" spans="10:10">
      <c r="J3601" s="114"/>
    </row>
    <row r="3602" spans="10:10">
      <c r="J3602" s="114"/>
    </row>
    <row r="3603" spans="10:10">
      <c r="J3603" s="114"/>
    </row>
    <row r="3604" spans="10:10">
      <c r="J3604" s="114"/>
    </row>
    <row r="3605" spans="10:10">
      <c r="J3605" s="114"/>
    </row>
    <row r="3606" spans="10:10">
      <c r="J3606" s="114"/>
    </row>
    <row r="3607" spans="10:10">
      <c r="J3607" s="114"/>
    </row>
    <row r="3608" spans="10:10">
      <c r="J3608" s="114"/>
    </row>
    <row r="3609" spans="10:10">
      <c r="J3609" s="114"/>
    </row>
    <row r="3610" spans="10:10">
      <c r="J3610" s="114"/>
    </row>
    <row r="3611" spans="10:10">
      <c r="J3611" s="114"/>
    </row>
    <row r="3612" spans="10:10">
      <c r="J3612" s="114"/>
    </row>
    <row r="3613" spans="10:10">
      <c r="J3613" s="114"/>
    </row>
    <row r="3614" spans="10:10">
      <c r="J3614" s="114"/>
    </row>
    <row r="3615" spans="10:10">
      <c r="J3615" s="114"/>
    </row>
    <row r="3616" spans="10:10">
      <c r="J3616" s="114"/>
    </row>
    <row r="3617" spans="10:10">
      <c r="J3617" s="114"/>
    </row>
    <row r="3618" spans="10:10">
      <c r="J3618" s="114"/>
    </row>
    <row r="3619" spans="10:10">
      <c r="J3619" s="114"/>
    </row>
    <row r="3620" spans="10:10">
      <c r="J3620" s="114"/>
    </row>
    <row r="3621" spans="10:10">
      <c r="J3621" s="114"/>
    </row>
    <row r="3622" spans="10:10">
      <c r="J3622" s="114"/>
    </row>
    <row r="3623" spans="10:10">
      <c r="J3623" s="114"/>
    </row>
    <row r="3624" spans="10:10">
      <c r="J3624" s="114"/>
    </row>
    <row r="3625" spans="10:10">
      <c r="J3625" s="114"/>
    </row>
    <row r="3626" spans="10:10">
      <c r="J3626" s="114"/>
    </row>
    <row r="3627" spans="10:10">
      <c r="J3627" s="114"/>
    </row>
    <row r="3628" spans="10:10">
      <c r="J3628" s="114"/>
    </row>
    <row r="3629" spans="10:10">
      <c r="J3629" s="114"/>
    </row>
    <row r="3630" spans="10:10">
      <c r="J3630" s="114"/>
    </row>
    <row r="3631" spans="10:10">
      <c r="J3631" s="114"/>
    </row>
    <row r="3632" spans="10:10">
      <c r="J3632" s="114"/>
    </row>
    <row r="3633" spans="10:10">
      <c r="J3633" s="114"/>
    </row>
    <row r="3634" spans="10:10">
      <c r="J3634" s="114"/>
    </row>
    <row r="3635" spans="10:10">
      <c r="J3635" s="114"/>
    </row>
    <row r="3636" spans="10:10">
      <c r="J3636" s="114"/>
    </row>
    <row r="3637" spans="10:10">
      <c r="J3637" s="114"/>
    </row>
    <row r="3638" spans="10:10">
      <c r="J3638" s="114"/>
    </row>
    <row r="3639" spans="10:10">
      <c r="J3639" s="114"/>
    </row>
    <row r="3640" spans="10:10">
      <c r="J3640" s="114"/>
    </row>
    <row r="3641" spans="10:10">
      <c r="J3641" s="114"/>
    </row>
    <row r="3642" spans="10:10">
      <c r="J3642" s="114"/>
    </row>
    <row r="3643" spans="10:10">
      <c r="J3643" s="114"/>
    </row>
    <row r="3644" spans="10:10">
      <c r="J3644" s="114"/>
    </row>
    <row r="3645" spans="10:10">
      <c r="J3645" s="114"/>
    </row>
    <row r="3646" spans="10:10">
      <c r="J3646" s="114"/>
    </row>
    <row r="3647" spans="10:10">
      <c r="J3647" s="114"/>
    </row>
    <row r="3648" spans="10:10">
      <c r="J3648" s="114"/>
    </row>
    <row r="3649" spans="10:10">
      <c r="J3649" s="114"/>
    </row>
    <row r="3650" spans="10:10">
      <c r="J3650" s="114"/>
    </row>
    <row r="3651" spans="10:10">
      <c r="J3651" s="114"/>
    </row>
    <row r="3652" spans="10:10">
      <c r="J3652" s="114"/>
    </row>
    <row r="3653" spans="10:10">
      <c r="J3653" s="114"/>
    </row>
    <row r="3654" spans="10:10">
      <c r="J3654" s="114"/>
    </row>
    <row r="3655" spans="10:10">
      <c r="J3655" s="114"/>
    </row>
    <row r="3656" spans="10:10">
      <c r="J3656" s="114"/>
    </row>
    <row r="3657" spans="10:10">
      <c r="J3657" s="114"/>
    </row>
    <row r="3658" spans="10:10">
      <c r="J3658" s="114"/>
    </row>
    <row r="3659" spans="10:10">
      <c r="J3659" s="114"/>
    </row>
    <row r="3660" spans="10:10">
      <c r="J3660" s="114"/>
    </row>
    <row r="3661" spans="10:10">
      <c r="J3661" s="114"/>
    </row>
    <row r="3662" spans="10:10">
      <c r="J3662" s="114"/>
    </row>
    <row r="3663" spans="10:10">
      <c r="J3663" s="114"/>
    </row>
    <row r="3664" spans="10:10">
      <c r="J3664" s="114"/>
    </row>
    <row r="3665" spans="10:10">
      <c r="J3665" s="114"/>
    </row>
    <row r="3666" spans="10:10">
      <c r="J3666" s="114"/>
    </row>
    <row r="3667" spans="10:10">
      <c r="J3667" s="114"/>
    </row>
    <row r="3668" spans="10:10">
      <c r="J3668" s="114"/>
    </row>
    <row r="3669" spans="10:10">
      <c r="J3669" s="114"/>
    </row>
    <row r="3670" spans="10:10">
      <c r="J3670" s="114"/>
    </row>
    <row r="3671" spans="10:10">
      <c r="J3671" s="114"/>
    </row>
    <row r="3672" spans="10:10">
      <c r="J3672" s="114"/>
    </row>
    <row r="3673" spans="10:10">
      <c r="J3673" s="114"/>
    </row>
    <row r="3674" spans="10:10">
      <c r="J3674" s="114"/>
    </row>
    <row r="3675" spans="10:10">
      <c r="J3675" s="114"/>
    </row>
    <row r="3676" spans="10:10">
      <c r="J3676" s="114"/>
    </row>
    <row r="3677" spans="10:10">
      <c r="J3677" s="114"/>
    </row>
    <row r="3678" spans="10:10">
      <c r="J3678" s="114"/>
    </row>
    <row r="3679" spans="10:10">
      <c r="J3679" s="114"/>
    </row>
    <row r="3680" spans="10:10">
      <c r="J3680" s="114"/>
    </row>
    <row r="3681" spans="10:10">
      <c r="J3681" s="114"/>
    </row>
    <row r="3682" spans="10:10">
      <c r="J3682" s="114"/>
    </row>
    <row r="3683" spans="10:10">
      <c r="J3683" s="114"/>
    </row>
    <row r="3684" spans="10:10">
      <c r="J3684" s="114"/>
    </row>
    <row r="3685" spans="10:10">
      <c r="J3685" s="114"/>
    </row>
    <row r="3686" spans="10:10">
      <c r="J3686" s="114"/>
    </row>
    <row r="3687" spans="10:10">
      <c r="J3687" s="114"/>
    </row>
    <row r="3688" spans="10:10">
      <c r="J3688" s="114"/>
    </row>
    <row r="3689" spans="10:10">
      <c r="J3689" s="114"/>
    </row>
    <row r="3690" spans="10:10">
      <c r="J3690" s="114"/>
    </row>
    <row r="3691" spans="10:10">
      <c r="J3691" s="114"/>
    </row>
    <row r="3692" spans="10:10">
      <c r="J3692" s="114"/>
    </row>
    <row r="3693" spans="10:10">
      <c r="J3693" s="114"/>
    </row>
    <row r="3694" spans="10:10">
      <c r="J3694" s="114"/>
    </row>
    <row r="3695" spans="10:10">
      <c r="J3695" s="114"/>
    </row>
    <row r="3696" spans="10:10">
      <c r="J3696" s="114"/>
    </row>
    <row r="3697" spans="10:10">
      <c r="J3697" s="114"/>
    </row>
    <row r="3698" spans="10:10">
      <c r="J3698" s="114"/>
    </row>
    <row r="3699" spans="10:10">
      <c r="J3699" s="114"/>
    </row>
    <row r="3700" spans="10:10">
      <c r="J3700" s="114"/>
    </row>
    <row r="3701" spans="10:10">
      <c r="J3701" s="114"/>
    </row>
    <row r="3702" spans="10:10">
      <c r="J3702" s="114"/>
    </row>
    <row r="3703" spans="10:10">
      <c r="J3703" s="114"/>
    </row>
    <row r="3704" spans="10:10">
      <c r="J3704" s="114"/>
    </row>
    <row r="3705" spans="10:10">
      <c r="J3705" s="114"/>
    </row>
    <row r="3706" spans="10:10">
      <c r="J3706" s="114"/>
    </row>
    <row r="3707" spans="10:10">
      <c r="J3707" s="114"/>
    </row>
    <row r="3708" spans="10:10">
      <c r="J3708" s="114"/>
    </row>
    <row r="3709" spans="10:10">
      <c r="J3709" s="114"/>
    </row>
    <row r="3710" spans="10:10">
      <c r="J3710" s="114"/>
    </row>
    <row r="3711" spans="10:10">
      <c r="J3711" s="114"/>
    </row>
    <row r="3712" spans="10:10">
      <c r="J3712" s="114"/>
    </row>
    <row r="3713" spans="10:10">
      <c r="J3713" s="114"/>
    </row>
    <row r="3714" spans="10:10">
      <c r="J3714" s="114"/>
    </row>
    <row r="3715" spans="10:10">
      <c r="J3715" s="114"/>
    </row>
    <row r="3716" spans="10:10">
      <c r="J3716" s="114"/>
    </row>
    <row r="3717" spans="10:10">
      <c r="J3717" s="114"/>
    </row>
    <row r="3718" spans="10:10">
      <c r="J3718" s="114"/>
    </row>
    <row r="3719" spans="10:10">
      <c r="J3719" s="114"/>
    </row>
    <row r="3720" spans="10:10">
      <c r="J3720" s="114"/>
    </row>
    <row r="3721" spans="10:10">
      <c r="J3721" s="114"/>
    </row>
    <row r="3722" spans="10:10">
      <c r="J3722" s="114"/>
    </row>
    <row r="3723" spans="10:10">
      <c r="J3723" s="114"/>
    </row>
    <row r="3724" spans="10:10">
      <c r="J3724" s="114"/>
    </row>
    <row r="3725" spans="10:10">
      <c r="J3725" s="114"/>
    </row>
    <row r="3726" spans="10:10">
      <c r="J3726" s="114"/>
    </row>
    <row r="3727" spans="10:10">
      <c r="J3727" s="114"/>
    </row>
    <row r="3728" spans="10:10">
      <c r="J3728" s="114"/>
    </row>
    <row r="3729" spans="10:10">
      <c r="J3729" s="114"/>
    </row>
    <row r="3730" spans="10:10">
      <c r="J3730" s="114"/>
    </row>
    <row r="3731" spans="10:10">
      <c r="J3731" s="114"/>
    </row>
    <row r="3732" spans="10:10">
      <c r="J3732" s="114"/>
    </row>
    <row r="3733" spans="10:10">
      <c r="J3733" s="114"/>
    </row>
    <row r="3734" spans="10:10">
      <c r="J3734" s="114"/>
    </row>
    <row r="3735" spans="10:10">
      <c r="J3735" s="114"/>
    </row>
    <row r="3736" spans="10:10">
      <c r="J3736" s="114"/>
    </row>
    <row r="3737" spans="10:10">
      <c r="J3737" s="114"/>
    </row>
    <row r="3738" spans="10:10">
      <c r="J3738" s="114"/>
    </row>
    <row r="3739" spans="10:10">
      <c r="J3739" s="114"/>
    </row>
    <row r="3740" spans="10:10">
      <c r="J3740" s="114"/>
    </row>
    <row r="3741" spans="10:10">
      <c r="J3741" s="114"/>
    </row>
    <row r="3742" spans="10:10">
      <c r="J3742" s="114"/>
    </row>
    <row r="3743" spans="10:10">
      <c r="J3743" s="114"/>
    </row>
    <row r="3744" spans="10:10">
      <c r="J3744" s="114"/>
    </row>
    <row r="3745" spans="10:10">
      <c r="J3745" s="114"/>
    </row>
    <row r="3746" spans="10:10">
      <c r="J3746" s="114"/>
    </row>
    <row r="3747" spans="10:10">
      <c r="J3747" s="114"/>
    </row>
    <row r="3748" spans="10:10">
      <c r="J3748" s="114"/>
    </row>
    <row r="3749" spans="10:10">
      <c r="J3749" s="114"/>
    </row>
    <row r="3750" spans="10:10">
      <c r="J3750" s="114"/>
    </row>
    <row r="3751" spans="10:10">
      <c r="J3751" s="114"/>
    </row>
    <row r="3752" spans="10:10">
      <c r="J3752" s="114"/>
    </row>
    <row r="3753" spans="10:10">
      <c r="J3753" s="114"/>
    </row>
    <row r="3754" spans="10:10">
      <c r="J3754" s="114"/>
    </row>
    <row r="3755" spans="10:10">
      <c r="J3755" s="114"/>
    </row>
    <row r="3756" spans="10:10">
      <c r="J3756" s="114"/>
    </row>
    <row r="3757" spans="10:10">
      <c r="J3757" s="114"/>
    </row>
    <row r="3758" spans="10:10">
      <c r="J3758" s="114"/>
    </row>
    <row r="3759" spans="10:10">
      <c r="J3759" s="114"/>
    </row>
    <row r="3760" spans="10:10">
      <c r="J3760" s="114"/>
    </row>
    <row r="3761" spans="10:10">
      <c r="J3761" s="114"/>
    </row>
    <row r="3762" spans="10:10">
      <c r="J3762" s="114"/>
    </row>
    <row r="3763" spans="10:10">
      <c r="J3763" s="114"/>
    </row>
    <row r="3764" spans="10:10">
      <c r="J3764" s="114"/>
    </row>
    <row r="3765" spans="10:10">
      <c r="J3765" s="114"/>
    </row>
    <row r="3766" spans="10:10">
      <c r="J3766" s="114"/>
    </row>
    <row r="3767" spans="10:10">
      <c r="J3767" s="114"/>
    </row>
    <row r="3768" spans="10:10">
      <c r="J3768" s="114"/>
    </row>
    <row r="3769" spans="10:10">
      <c r="J3769" s="114"/>
    </row>
    <row r="3770" spans="10:10">
      <c r="J3770" s="114"/>
    </row>
    <row r="3771" spans="10:10">
      <c r="J3771" s="114"/>
    </row>
    <row r="3772" spans="10:10">
      <c r="J3772" s="114"/>
    </row>
    <row r="3773" spans="10:10">
      <c r="J3773" s="114"/>
    </row>
    <row r="3774" spans="10:10">
      <c r="J3774" s="114"/>
    </row>
    <row r="3775" spans="10:10">
      <c r="J3775" s="114"/>
    </row>
    <row r="3776" spans="10:10">
      <c r="J3776" s="114"/>
    </row>
    <row r="3777" spans="10:10">
      <c r="J3777" s="114"/>
    </row>
    <row r="3778" spans="10:10">
      <c r="J3778" s="114"/>
    </row>
    <row r="3779" spans="10:10">
      <c r="J3779" s="114"/>
    </row>
    <row r="3780" spans="10:10">
      <c r="J3780" s="114"/>
    </row>
    <row r="3781" spans="10:10">
      <c r="J3781" s="114"/>
    </row>
    <row r="3782" spans="10:10">
      <c r="J3782" s="114"/>
    </row>
    <row r="3783" spans="10:10">
      <c r="J3783" s="114"/>
    </row>
    <row r="3784" spans="10:10">
      <c r="J3784" s="114"/>
    </row>
    <row r="3785" spans="10:10">
      <c r="J3785" s="114"/>
    </row>
    <row r="3786" spans="10:10">
      <c r="J3786" s="114"/>
    </row>
    <row r="3787" spans="10:10">
      <c r="J3787" s="114"/>
    </row>
    <row r="3788" spans="10:10">
      <c r="J3788" s="114"/>
    </row>
    <row r="3789" spans="10:10">
      <c r="J3789" s="114"/>
    </row>
    <row r="3790" spans="10:10">
      <c r="J3790" s="114"/>
    </row>
    <row r="3791" spans="10:10">
      <c r="J3791" s="114"/>
    </row>
    <row r="3792" spans="10:10">
      <c r="J3792" s="114"/>
    </row>
    <row r="3793" spans="10:10">
      <c r="J3793" s="114"/>
    </row>
    <row r="3794" spans="10:10">
      <c r="J3794" s="114"/>
    </row>
    <row r="3795" spans="10:10">
      <c r="J3795" s="114"/>
    </row>
    <row r="3796" spans="10:10">
      <c r="J3796" s="114"/>
    </row>
    <row r="3797" spans="10:10">
      <c r="J3797" s="114"/>
    </row>
    <row r="3798" spans="10:10">
      <c r="J3798" s="114"/>
    </row>
    <row r="3799" spans="10:10">
      <c r="J3799" s="114"/>
    </row>
    <row r="3800" spans="10:10">
      <c r="J3800" s="114"/>
    </row>
    <row r="3801" spans="10:10">
      <c r="J3801" s="114"/>
    </row>
    <row r="3802" spans="10:10">
      <c r="J3802" s="114"/>
    </row>
    <row r="3803" spans="10:10">
      <c r="J3803" s="114"/>
    </row>
    <row r="3804" spans="10:10">
      <c r="J3804" s="114"/>
    </row>
    <row r="3805" spans="10:10">
      <c r="J3805" s="114"/>
    </row>
    <row r="3806" spans="10:10">
      <c r="J3806" s="114"/>
    </row>
    <row r="3807" spans="10:10">
      <c r="J3807" s="114"/>
    </row>
    <row r="3808" spans="10:10">
      <c r="J3808" s="114"/>
    </row>
    <row r="3809" spans="10:10">
      <c r="J3809" s="114"/>
    </row>
    <row r="3810" spans="10:10">
      <c r="J3810" s="114"/>
    </row>
    <row r="3811" spans="10:10">
      <c r="J3811" s="114"/>
    </row>
    <row r="3812" spans="10:10">
      <c r="J3812" s="114"/>
    </row>
    <row r="3813" spans="10:10">
      <c r="J3813" s="114"/>
    </row>
    <row r="3814" spans="10:10">
      <c r="J3814" s="114"/>
    </row>
    <row r="3815" spans="10:10">
      <c r="J3815" s="114"/>
    </row>
    <row r="3816" spans="10:10">
      <c r="J3816" s="114"/>
    </row>
    <row r="3817" spans="10:10">
      <c r="J3817" s="114"/>
    </row>
    <row r="3818" spans="10:10">
      <c r="J3818" s="114"/>
    </row>
    <row r="3819" spans="10:10">
      <c r="J3819" s="114"/>
    </row>
    <row r="3820" spans="10:10">
      <c r="J3820" s="114"/>
    </row>
    <row r="3821" spans="10:10">
      <c r="J3821" s="114"/>
    </row>
    <row r="3822" spans="10:10">
      <c r="J3822" s="114"/>
    </row>
    <row r="3823" spans="10:10">
      <c r="J3823" s="114"/>
    </row>
    <row r="3824" spans="10:10">
      <c r="J3824" s="114"/>
    </row>
    <row r="3825" spans="10:10">
      <c r="J3825" s="114"/>
    </row>
    <row r="3826" spans="10:10">
      <c r="J3826" s="114"/>
    </row>
    <row r="3827" spans="10:10">
      <c r="J3827" s="114"/>
    </row>
    <row r="3828" spans="10:10">
      <c r="J3828" s="114"/>
    </row>
    <row r="3829" spans="10:10">
      <c r="J3829" s="114"/>
    </row>
    <row r="3830" spans="10:10">
      <c r="J3830" s="114"/>
    </row>
    <row r="3831" spans="10:10">
      <c r="J3831" s="114"/>
    </row>
    <row r="3832" spans="10:10">
      <c r="J3832" s="114"/>
    </row>
    <row r="3833" spans="10:10">
      <c r="J3833" s="114"/>
    </row>
    <row r="3834" spans="10:10">
      <c r="J3834" s="114"/>
    </row>
    <row r="3835" spans="10:10">
      <c r="J3835" s="114"/>
    </row>
    <row r="3836" spans="10:10">
      <c r="J3836" s="114"/>
    </row>
    <row r="3837" spans="10:10">
      <c r="J3837" s="114"/>
    </row>
    <row r="3838" spans="10:10">
      <c r="J3838" s="114"/>
    </row>
    <row r="3839" spans="10:10">
      <c r="J3839" s="114"/>
    </row>
    <row r="3840" spans="10:10">
      <c r="J3840" s="114"/>
    </row>
    <row r="3841" spans="10:10">
      <c r="J3841" s="114"/>
    </row>
    <row r="3842" spans="10:10">
      <c r="J3842" s="114"/>
    </row>
    <row r="3843" spans="10:10">
      <c r="J3843" s="114"/>
    </row>
    <row r="3844" spans="10:10">
      <c r="J3844" s="114"/>
    </row>
    <row r="3845" spans="10:10">
      <c r="J3845" s="114"/>
    </row>
    <row r="3846" spans="10:10">
      <c r="J3846" s="114"/>
    </row>
    <row r="3847" spans="10:10">
      <c r="J3847" s="114"/>
    </row>
    <row r="3848" spans="10:10">
      <c r="J3848" s="114"/>
    </row>
    <row r="3849" spans="10:10">
      <c r="J3849" s="114"/>
    </row>
    <row r="3850" spans="10:10">
      <c r="J3850" s="114"/>
    </row>
    <row r="3851" spans="10:10">
      <c r="J3851" s="114"/>
    </row>
    <row r="3852" spans="10:10">
      <c r="J3852" s="114"/>
    </row>
    <row r="3853" spans="10:10">
      <c r="J3853" s="114"/>
    </row>
    <row r="3854" spans="10:10">
      <c r="J3854" s="114"/>
    </row>
    <row r="3855" spans="10:10">
      <c r="J3855" s="114"/>
    </row>
    <row r="3856" spans="10:10">
      <c r="J3856" s="114"/>
    </row>
    <row r="3857" spans="10:10">
      <c r="J3857" s="114"/>
    </row>
    <row r="3858" spans="10:10">
      <c r="J3858" s="114"/>
    </row>
    <row r="3859" spans="10:10">
      <c r="J3859" s="114"/>
    </row>
    <row r="3860" spans="10:10">
      <c r="J3860" s="114"/>
    </row>
    <row r="3861" spans="10:10">
      <c r="J3861" s="114"/>
    </row>
    <row r="3862" spans="10:10">
      <c r="J3862" s="114"/>
    </row>
    <row r="3863" spans="10:10">
      <c r="J3863" s="114"/>
    </row>
    <row r="3864" spans="10:10">
      <c r="J3864" s="114"/>
    </row>
    <row r="3865" spans="10:10">
      <c r="J3865" s="114"/>
    </row>
    <row r="3866" spans="10:10">
      <c r="J3866" s="114"/>
    </row>
    <row r="3867" spans="10:10">
      <c r="J3867" s="114"/>
    </row>
    <row r="3868" spans="10:10">
      <c r="J3868" s="114"/>
    </row>
    <row r="3869" spans="10:10">
      <c r="J3869" s="114"/>
    </row>
    <row r="3870" spans="10:10">
      <c r="J3870" s="114"/>
    </row>
    <row r="3871" spans="10:10">
      <c r="J3871" s="114"/>
    </row>
    <row r="3872" spans="10:10">
      <c r="J3872" s="114"/>
    </row>
    <row r="3873" spans="10:10">
      <c r="J3873" s="114"/>
    </row>
    <row r="3874" spans="10:10">
      <c r="J3874" s="114"/>
    </row>
    <row r="3875" spans="10:10">
      <c r="J3875" s="114"/>
    </row>
    <row r="3876" spans="10:10">
      <c r="J3876" s="114"/>
    </row>
    <row r="3877" spans="10:10">
      <c r="J3877" s="114"/>
    </row>
    <row r="3878" spans="10:10">
      <c r="J3878" s="114"/>
    </row>
    <row r="3879" spans="10:10">
      <c r="J3879" s="114"/>
    </row>
    <row r="3880" spans="10:10">
      <c r="J3880" s="114"/>
    </row>
    <row r="3881" spans="10:10">
      <c r="J3881" s="114"/>
    </row>
    <row r="3882" spans="10:10">
      <c r="J3882" s="114"/>
    </row>
    <row r="3883" spans="10:10">
      <c r="J3883" s="114"/>
    </row>
    <row r="3884" spans="10:10">
      <c r="J3884" s="114"/>
    </row>
    <row r="3885" spans="10:10">
      <c r="J3885" s="114"/>
    </row>
    <row r="3886" spans="10:10">
      <c r="J3886" s="114"/>
    </row>
    <row r="3887" spans="10:10">
      <c r="J3887" s="114"/>
    </row>
    <row r="3888" spans="10:10">
      <c r="J3888" s="114"/>
    </row>
    <row r="3889" spans="10:10">
      <c r="J3889" s="114"/>
    </row>
    <row r="3890" spans="10:10">
      <c r="J3890" s="114"/>
    </row>
    <row r="3891" spans="10:10">
      <c r="J3891" s="114"/>
    </row>
    <row r="3892" spans="10:10">
      <c r="J3892" s="114"/>
    </row>
    <row r="3893" spans="10:10">
      <c r="J3893" s="114"/>
    </row>
    <row r="3894" spans="10:10">
      <c r="J3894" s="114"/>
    </row>
    <row r="3895" spans="10:10">
      <c r="J3895" s="114"/>
    </row>
    <row r="3896" spans="10:10">
      <c r="J3896" s="114"/>
    </row>
    <row r="3897" spans="10:10">
      <c r="J3897" s="114"/>
    </row>
    <row r="3898" spans="10:10">
      <c r="J3898" s="114"/>
    </row>
    <row r="3899" spans="10:10">
      <c r="J3899" s="114"/>
    </row>
    <row r="3900" spans="10:10">
      <c r="J3900" s="114"/>
    </row>
    <row r="3901" spans="10:10">
      <c r="J3901" s="114"/>
    </row>
    <row r="3902" spans="10:10">
      <c r="J3902" s="114"/>
    </row>
    <row r="3903" spans="10:10">
      <c r="J3903" s="114"/>
    </row>
    <row r="3904" spans="10:10">
      <c r="J3904" s="114"/>
    </row>
    <row r="3905" spans="10:10">
      <c r="J3905" s="114"/>
    </row>
    <row r="3906" spans="10:10">
      <c r="J3906" s="114"/>
    </row>
    <row r="3907" spans="10:10">
      <c r="J3907" s="114"/>
    </row>
    <row r="3908" spans="10:10">
      <c r="J3908" s="114"/>
    </row>
    <row r="3909" spans="10:10">
      <c r="J3909" s="114"/>
    </row>
    <row r="3910" spans="10:10">
      <c r="J3910" s="114"/>
    </row>
    <row r="3911" spans="10:10">
      <c r="J3911" s="114"/>
    </row>
    <row r="3912" spans="10:10">
      <c r="J3912" s="114"/>
    </row>
    <row r="3913" spans="10:10">
      <c r="J3913" s="114"/>
    </row>
    <row r="3914" spans="10:10">
      <c r="J3914" s="114"/>
    </row>
    <row r="3915" spans="10:10">
      <c r="J3915" s="114"/>
    </row>
    <row r="3916" spans="10:10">
      <c r="J3916" s="114"/>
    </row>
    <row r="3917" spans="10:10">
      <c r="J3917" s="114"/>
    </row>
    <row r="3918" spans="10:10">
      <c r="J3918" s="114"/>
    </row>
    <row r="3919" spans="10:10">
      <c r="J3919" s="114"/>
    </row>
    <row r="3920" spans="10:10">
      <c r="J3920" s="114"/>
    </row>
    <row r="3921" spans="10:10">
      <c r="J3921" s="114"/>
    </row>
    <row r="3922" spans="10:10">
      <c r="J3922" s="114"/>
    </row>
    <row r="3923" spans="10:10">
      <c r="J3923" s="114"/>
    </row>
    <row r="3924" spans="10:10">
      <c r="J3924" s="114"/>
    </row>
    <row r="3925" spans="10:10">
      <c r="J3925" s="114"/>
    </row>
    <row r="3926" spans="10:10">
      <c r="J3926" s="114"/>
    </row>
    <row r="3927" spans="10:10">
      <c r="J3927" s="114"/>
    </row>
    <row r="3928" spans="10:10">
      <c r="J3928" s="114"/>
    </row>
    <row r="3929" spans="10:10">
      <c r="J3929" s="114"/>
    </row>
    <row r="3930" spans="10:10">
      <c r="J3930" s="114"/>
    </row>
    <row r="3931" spans="10:10">
      <c r="J3931" s="114"/>
    </row>
    <row r="3932" spans="10:10">
      <c r="J3932" s="114"/>
    </row>
    <row r="3933" spans="10:10">
      <c r="J3933" s="114"/>
    </row>
    <row r="3934" spans="10:10">
      <c r="J3934" s="114"/>
    </row>
    <row r="3935" spans="10:10">
      <c r="J3935" s="114"/>
    </row>
    <row r="3936" spans="10:10">
      <c r="J3936" s="114"/>
    </row>
    <row r="3937" spans="10:10">
      <c r="J3937" s="114"/>
    </row>
    <row r="3938" spans="10:10">
      <c r="J3938" s="114"/>
    </row>
    <row r="3939" spans="10:10">
      <c r="J3939" s="114"/>
    </row>
    <row r="3940" spans="10:10">
      <c r="J3940" s="114"/>
    </row>
    <row r="3941" spans="10:10">
      <c r="J3941" s="114"/>
    </row>
    <row r="3942" spans="10:10">
      <c r="J3942" s="114"/>
    </row>
    <row r="3943" spans="10:10">
      <c r="J3943" s="114"/>
    </row>
    <row r="3944" spans="10:10">
      <c r="J3944" s="114"/>
    </row>
    <row r="3945" spans="10:10">
      <c r="J3945" s="114"/>
    </row>
    <row r="3946" spans="10:10">
      <c r="J3946" s="114"/>
    </row>
    <row r="3947" spans="10:10">
      <c r="J3947" s="114"/>
    </row>
    <row r="3948" spans="10:10">
      <c r="J3948" s="114"/>
    </row>
    <row r="3949" spans="10:10">
      <c r="J3949" s="114"/>
    </row>
    <row r="3950" spans="10:10">
      <c r="J3950" s="114"/>
    </row>
    <row r="3951" spans="10:10">
      <c r="J3951" s="114"/>
    </row>
    <row r="3952" spans="10:10">
      <c r="J3952" s="114"/>
    </row>
    <row r="3953" spans="10:10">
      <c r="J3953" s="114"/>
    </row>
    <row r="3954" spans="10:10">
      <c r="J3954" s="114"/>
    </row>
    <row r="3955" spans="10:10">
      <c r="J3955" s="114"/>
    </row>
    <row r="3956" spans="10:10">
      <c r="J3956" s="114"/>
    </row>
    <row r="3957" spans="10:10">
      <c r="J3957" s="114"/>
    </row>
    <row r="3958" spans="10:10">
      <c r="J3958" s="114"/>
    </row>
    <row r="3959" spans="10:10">
      <c r="J3959" s="114"/>
    </row>
    <row r="3960" spans="10:10">
      <c r="J3960" s="114"/>
    </row>
    <row r="3961" spans="10:10">
      <c r="J3961" s="114"/>
    </row>
    <row r="3962" spans="10:10">
      <c r="J3962" s="114"/>
    </row>
    <row r="3963" spans="10:10">
      <c r="J3963" s="114"/>
    </row>
    <row r="3964" spans="10:10">
      <c r="J3964" s="114"/>
    </row>
    <row r="3965" spans="10:10">
      <c r="J3965" s="114"/>
    </row>
    <row r="3966" spans="10:10">
      <c r="J3966" s="114"/>
    </row>
    <row r="3967" spans="10:10">
      <c r="J3967" s="114"/>
    </row>
    <row r="3968" spans="10:10">
      <c r="J3968" s="114"/>
    </row>
    <row r="3969" spans="10:10">
      <c r="J3969" s="114"/>
    </row>
    <row r="3970" spans="10:10">
      <c r="J3970" s="114"/>
    </row>
    <row r="3971" spans="10:10">
      <c r="J3971" s="114"/>
    </row>
    <row r="3972" spans="10:10">
      <c r="J3972" s="114"/>
    </row>
    <row r="3973" spans="10:10">
      <c r="J3973" s="114"/>
    </row>
    <row r="3974" spans="10:10">
      <c r="J3974" s="114"/>
    </row>
    <row r="3975" spans="10:10">
      <c r="J3975" s="114"/>
    </row>
    <row r="3976" spans="10:10">
      <c r="J3976" s="114"/>
    </row>
    <row r="3977" spans="10:10">
      <c r="J3977" s="114"/>
    </row>
    <row r="3978" spans="10:10">
      <c r="J3978" s="114"/>
    </row>
    <row r="3979" spans="10:10">
      <c r="J3979" s="114"/>
    </row>
    <row r="3980" spans="10:10">
      <c r="J3980" s="114"/>
    </row>
    <row r="3981" spans="10:10">
      <c r="J3981" s="114"/>
    </row>
    <row r="3982" spans="10:10">
      <c r="J3982" s="114"/>
    </row>
    <row r="3983" spans="10:10">
      <c r="J3983" s="114"/>
    </row>
    <row r="3984" spans="10:10">
      <c r="J3984" s="114"/>
    </row>
    <row r="3985" spans="10:10">
      <c r="J3985" s="114"/>
    </row>
    <row r="3986" spans="10:10">
      <c r="J3986" s="114"/>
    </row>
    <row r="3987" spans="10:10">
      <c r="J3987" s="114"/>
    </row>
    <row r="3988" spans="10:10">
      <c r="J3988" s="114"/>
    </row>
    <row r="3989" spans="10:10">
      <c r="J3989" s="114"/>
    </row>
    <row r="3990" spans="10:10">
      <c r="J3990" s="114"/>
    </row>
    <row r="3991" spans="10:10">
      <c r="J3991" s="114"/>
    </row>
    <row r="3992" spans="10:10">
      <c r="J3992" s="114"/>
    </row>
    <row r="3993" spans="10:10">
      <c r="J3993" s="114"/>
    </row>
    <row r="3994" spans="10:10">
      <c r="J3994" s="114"/>
    </row>
    <row r="3995" spans="10:10">
      <c r="J3995" s="114"/>
    </row>
    <row r="3996" spans="10:10">
      <c r="J3996" s="114"/>
    </row>
    <row r="3997" spans="10:10">
      <c r="J3997" s="114"/>
    </row>
    <row r="3998" spans="10:10">
      <c r="J3998" s="114"/>
    </row>
    <row r="3999" spans="10:10">
      <c r="J3999" s="114"/>
    </row>
    <row r="4000" spans="10:10">
      <c r="J4000" s="114"/>
    </row>
    <row r="4001" spans="10:10">
      <c r="J4001" s="114"/>
    </row>
    <row r="4002" spans="10:10">
      <c r="J4002" s="114"/>
    </row>
    <row r="4003" spans="10:10">
      <c r="J4003" s="114"/>
    </row>
    <row r="4004" spans="10:10">
      <c r="J4004" s="114"/>
    </row>
    <row r="4005" spans="10:10">
      <c r="J4005" s="114"/>
    </row>
    <row r="4006" spans="10:10">
      <c r="J4006" s="114"/>
    </row>
    <row r="4007" spans="10:10">
      <c r="J4007" s="114"/>
    </row>
    <row r="4008" spans="10:10">
      <c r="J4008" s="114"/>
    </row>
    <row r="4009" spans="10:10">
      <c r="J4009" s="114"/>
    </row>
    <row r="4010" spans="10:10">
      <c r="J4010" s="114"/>
    </row>
    <row r="4011" spans="10:10">
      <c r="J4011" s="114"/>
    </row>
    <row r="4012" spans="10:10">
      <c r="J4012" s="114"/>
    </row>
    <row r="4013" spans="10:10">
      <c r="J4013" s="114"/>
    </row>
    <row r="4014" spans="10:10">
      <c r="J4014" s="114"/>
    </row>
    <row r="4015" spans="10:10">
      <c r="J4015" s="114"/>
    </row>
    <row r="4016" spans="10:10">
      <c r="J4016" s="114"/>
    </row>
    <row r="4017" spans="10:10">
      <c r="J4017" s="114"/>
    </row>
    <row r="4018" spans="10:10">
      <c r="J4018" s="114"/>
    </row>
    <row r="4019" spans="10:10">
      <c r="J4019" s="114"/>
    </row>
    <row r="4020" spans="10:10">
      <c r="J4020" s="114"/>
    </row>
    <row r="4021" spans="10:10">
      <c r="J4021" s="114"/>
    </row>
    <row r="4022" spans="10:10">
      <c r="J4022" s="114"/>
    </row>
    <row r="4023" spans="10:10">
      <c r="J4023" s="114"/>
    </row>
    <row r="4024" spans="10:10">
      <c r="J4024" s="114"/>
    </row>
    <row r="4025" spans="10:10">
      <c r="J4025" s="114"/>
    </row>
    <row r="4026" spans="10:10">
      <c r="J4026" s="114"/>
    </row>
    <row r="4027" spans="10:10">
      <c r="J4027" s="114"/>
    </row>
    <row r="4028" spans="10:10">
      <c r="J4028" s="114"/>
    </row>
    <row r="4029" spans="10:10">
      <c r="J4029" s="114"/>
    </row>
    <row r="4030" spans="10:10">
      <c r="J4030" s="114"/>
    </row>
    <row r="4031" spans="10:10">
      <c r="J4031" s="114"/>
    </row>
    <row r="4032" spans="10:10">
      <c r="J4032" s="114"/>
    </row>
    <row r="4033" spans="10:10">
      <c r="J4033" s="114"/>
    </row>
    <row r="4034" spans="10:10">
      <c r="J4034" s="114"/>
    </row>
    <row r="4035" spans="10:10">
      <c r="J4035" s="114"/>
    </row>
    <row r="4036" spans="10:10">
      <c r="J4036" s="114"/>
    </row>
    <row r="4037" spans="10:10">
      <c r="J4037" s="114"/>
    </row>
    <row r="4038" spans="10:10">
      <c r="J4038" s="114"/>
    </row>
    <row r="4039" spans="10:10">
      <c r="J4039" s="114"/>
    </row>
    <row r="4040" spans="10:10">
      <c r="J4040" s="114"/>
    </row>
    <row r="4041" spans="10:10">
      <c r="J4041" s="114"/>
    </row>
    <row r="4042" spans="10:10">
      <c r="J4042" s="114"/>
    </row>
    <row r="4043" spans="10:10">
      <c r="J4043" s="114"/>
    </row>
    <row r="4044" spans="10:10">
      <c r="J4044" s="114"/>
    </row>
    <row r="4045" spans="10:10">
      <c r="J4045" s="114"/>
    </row>
    <row r="4046" spans="10:10">
      <c r="J4046" s="114"/>
    </row>
    <row r="4047" spans="10:10">
      <c r="J4047" s="114"/>
    </row>
    <row r="4048" spans="10:10">
      <c r="J4048" s="114"/>
    </row>
    <row r="4049" spans="10:10">
      <c r="J4049" s="114"/>
    </row>
    <row r="4050" spans="10:10">
      <c r="J4050" s="114"/>
    </row>
    <row r="4051" spans="10:10">
      <c r="J4051" s="114"/>
    </row>
    <row r="4052" spans="10:10">
      <c r="J4052" s="114"/>
    </row>
    <row r="4053" spans="10:10">
      <c r="J4053" s="114"/>
    </row>
    <row r="4054" spans="10:10">
      <c r="J4054" s="114"/>
    </row>
    <row r="4055" spans="10:10">
      <c r="J4055" s="114"/>
    </row>
    <row r="4056" spans="10:10">
      <c r="J4056" s="114"/>
    </row>
    <row r="4057" spans="10:10">
      <c r="J4057" s="114"/>
    </row>
    <row r="4058" spans="10:10">
      <c r="J4058" s="114"/>
    </row>
    <row r="4059" spans="10:10">
      <c r="J4059" s="114"/>
    </row>
    <row r="4060" spans="10:10">
      <c r="J4060" s="114"/>
    </row>
    <row r="4061" spans="10:10">
      <c r="J4061" s="114"/>
    </row>
    <row r="4062" spans="10:10">
      <c r="J4062" s="114"/>
    </row>
    <row r="4063" spans="10:10">
      <c r="J4063" s="114"/>
    </row>
    <row r="4064" spans="10:10">
      <c r="J4064" s="114"/>
    </row>
    <row r="4065" spans="10:10">
      <c r="J4065" s="114"/>
    </row>
    <row r="4066" spans="10:10">
      <c r="J4066" s="114"/>
    </row>
    <row r="4067" spans="10:10">
      <c r="J4067" s="114"/>
    </row>
    <row r="4068" spans="10:10">
      <c r="J4068" s="114"/>
    </row>
    <row r="4069" spans="10:10">
      <c r="J4069" s="114"/>
    </row>
    <row r="4070" spans="10:10">
      <c r="J4070" s="114"/>
    </row>
    <row r="4071" spans="10:10">
      <c r="J4071" s="114"/>
    </row>
    <row r="4072" spans="10:10">
      <c r="J4072" s="114"/>
    </row>
    <row r="4073" spans="10:10">
      <c r="J4073" s="114"/>
    </row>
    <row r="4074" spans="10:10">
      <c r="J4074" s="114"/>
    </row>
    <row r="4075" spans="10:10">
      <c r="J4075" s="114"/>
    </row>
    <row r="4076" spans="10:10">
      <c r="J4076" s="114"/>
    </row>
    <row r="4077" spans="10:10">
      <c r="J4077" s="114"/>
    </row>
    <row r="4078" spans="10:10">
      <c r="J4078" s="114"/>
    </row>
    <row r="4079" spans="10:10">
      <c r="J4079" s="114"/>
    </row>
    <row r="4080" spans="10:10">
      <c r="J4080" s="114"/>
    </row>
    <row r="4081" spans="10:10">
      <c r="J4081" s="114"/>
    </row>
    <row r="4082" spans="10:10">
      <c r="J4082" s="114"/>
    </row>
    <row r="4083" spans="10:10">
      <c r="J4083" s="114"/>
    </row>
    <row r="4084" spans="10:10">
      <c r="J4084" s="114"/>
    </row>
    <row r="4085" spans="10:10">
      <c r="J4085" s="114"/>
    </row>
    <row r="4086" spans="10:10">
      <c r="J4086" s="114"/>
    </row>
    <row r="4087" spans="10:10">
      <c r="J4087" s="114"/>
    </row>
    <row r="4088" spans="10:10">
      <c r="J4088" s="114"/>
    </row>
    <row r="4089" spans="10:10">
      <c r="J4089" s="114"/>
    </row>
    <row r="4090" spans="10:10">
      <c r="J4090" s="114"/>
    </row>
    <row r="4091" spans="10:10">
      <c r="J4091" s="114"/>
    </row>
    <row r="4092" spans="10:10">
      <c r="J4092" s="114"/>
    </row>
    <row r="4093" spans="10:10">
      <c r="J4093" s="114"/>
    </row>
    <row r="4094" spans="10:10">
      <c r="J4094" s="114"/>
    </row>
    <row r="4095" spans="10:10">
      <c r="J4095" s="114"/>
    </row>
    <row r="4096" spans="10:10">
      <c r="J4096" s="114"/>
    </row>
    <row r="4097" spans="10:10">
      <c r="J4097" s="114"/>
    </row>
    <row r="4098" spans="10:10">
      <c r="J4098" s="114"/>
    </row>
    <row r="4099" spans="10:10">
      <c r="J4099" s="114"/>
    </row>
    <row r="4100" spans="10:10">
      <c r="J4100" s="114"/>
    </row>
    <row r="4101" spans="10:10">
      <c r="J4101" s="114"/>
    </row>
    <row r="4102" spans="10:10">
      <c r="J4102" s="114"/>
    </row>
    <row r="4103" spans="10:10">
      <c r="J4103" s="114"/>
    </row>
    <row r="4104" spans="10:10">
      <c r="J4104" s="114"/>
    </row>
    <row r="4105" spans="10:10">
      <c r="J4105" s="114"/>
    </row>
    <row r="4106" spans="10:10">
      <c r="J4106" s="114"/>
    </row>
    <row r="4107" spans="10:10">
      <c r="J4107" s="114"/>
    </row>
    <row r="4108" spans="10:10">
      <c r="J4108" s="114"/>
    </row>
    <row r="4109" spans="10:10">
      <c r="J4109" s="114"/>
    </row>
    <row r="4110" spans="10:10">
      <c r="J4110" s="114"/>
    </row>
    <row r="4111" spans="10:10">
      <c r="J4111" s="114"/>
    </row>
    <row r="4112" spans="10:10">
      <c r="J4112" s="114"/>
    </row>
    <row r="4113" spans="10:10">
      <c r="J4113" s="114"/>
    </row>
    <row r="4114" spans="10:10">
      <c r="J4114" s="114"/>
    </row>
    <row r="4115" spans="10:10">
      <c r="J4115" s="114"/>
    </row>
    <row r="4116" spans="10:10">
      <c r="J4116" s="114"/>
    </row>
    <row r="4117" spans="10:10">
      <c r="J4117" s="114"/>
    </row>
    <row r="4118" spans="10:10">
      <c r="J4118" s="114"/>
    </row>
    <row r="4119" spans="10:10">
      <c r="J4119" s="114"/>
    </row>
    <row r="4120" spans="10:10">
      <c r="J4120" s="114"/>
    </row>
    <row r="4121" spans="10:10">
      <c r="J4121" s="114"/>
    </row>
    <row r="4122" spans="10:10">
      <c r="J4122" s="114"/>
    </row>
    <row r="4123" spans="10:10">
      <c r="J4123" s="114"/>
    </row>
    <row r="4124" spans="10:10">
      <c r="J4124" s="114"/>
    </row>
    <row r="4125" spans="10:10">
      <c r="J4125" s="114"/>
    </row>
    <row r="4126" spans="10:10">
      <c r="J4126" s="114"/>
    </row>
    <row r="4127" spans="10:10">
      <c r="J4127" s="114"/>
    </row>
    <row r="4128" spans="10:10">
      <c r="J4128" s="114"/>
    </row>
    <row r="4129" spans="10:10">
      <c r="J4129" s="114"/>
    </row>
    <row r="4130" spans="10:10">
      <c r="J4130" s="114"/>
    </row>
    <row r="4131" spans="10:10">
      <c r="J4131" s="114"/>
    </row>
    <row r="4132" spans="10:10">
      <c r="J4132" s="114"/>
    </row>
    <row r="4133" spans="10:10">
      <c r="J4133" s="114"/>
    </row>
    <row r="4134" spans="10:10">
      <c r="J4134" s="114"/>
    </row>
    <row r="4135" spans="10:10">
      <c r="J4135" s="114"/>
    </row>
    <row r="4136" spans="10:10">
      <c r="J4136" s="114"/>
    </row>
    <row r="4137" spans="10:10">
      <c r="J4137" s="114"/>
    </row>
    <row r="4138" spans="10:10">
      <c r="J4138" s="114"/>
    </row>
    <row r="4139" spans="10:10">
      <c r="J4139" s="114"/>
    </row>
    <row r="4140" spans="10:10">
      <c r="J4140" s="114"/>
    </row>
    <row r="4141" spans="10:10">
      <c r="J4141" s="114"/>
    </row>
    <row r="4142" spans="10:10">
      <c r="J4142" s="114"/>
    </row>
    <row r="4143" spans="10:10">
      <c r="J4143" s="114"/>
    </row>
    <row r="4144" spans="10:10">
      <c r="J4144" s="114"/>
    </row>
    <row r="4145" spans="10:10">
      <c r="J4145" s="114"/>
    </row>
    <row r="4146" spans="10:10">
      <c r="J4146" s="114"/>
    </row>
    <row r="4147" spans="10:10">
      <c r="J4147" s="114"/>
    </row>
    <row r="4148" spans="10:10">
      <c r="J4148" s="114"/>
    </row>
    <row r="4149" spans="10:10">
      <c r="J4149" s="114"/>
    </row>
    <row r="4150" spans="10:10">
      <c r="J4150" s="114"/>
    </row>
    <row r="4151" spans="10:10">
      <c r="J4151" s="114"/>
    </row>
    <row r="4152" spans="10:10">
      <c r="J4152" s="114"/>
    </row>
    <row r="4153" spans="10:10">
      <c r="J4153" s="114"/>
    </row>
    <row r="4154" spans="10:10">
      <c r="J4154" s="114"/>
    </row>
    <row r="4155" spans="10:10">
      <c r="J4155" s="114"/>
    </row>
    <row r="4156" spans="10:10">
      <c r="J4156" s="114"/>
    </row>
    <row r="4157" spans="10:10">
      <c r="J4157" s="114"/>
    </row>
    <row r="4158" spans="10:10">
      <c r="J4158" s="114"/>
    </row>
    <row r="4159" spans="10:10">
      <c r="J4159" s="114"/>
    </row>
    <row r="4160" spans="10:10">
      <c r="J4160" s="114"/>
    </row>
    <row r="4161" spans="10:10">
      <c r="J4161" s="114"/>
    </row>
    <row r="4162" spans="10:10">
      <c r="J4162" s="114"/>
    </row>
    <row r="4163" spans="10:10">
      <c r="J4163" s="114"/>
    </row>
    <row r="4164" spans="10:10">
      <c r="J4164" s="114"/>
    </row>
    <row r="4165" spans="10:10">
      <c r="J4165" s="114"/>
    </row>
    <row r="4166" spans="10:10">
      <c r="J4166" s="114"/>
    </row>
    <row r="4167" spans="10:10">
      <c r="J4167" s="114"/>
    </row>
    <row r="4168" spans="10:10">
      <c r="J4168" s="114"/>
    </row>
    <row r="4169" spans="10:10">
      <c r="J4169" s="114"/>
    </row>
    <row r="4170" spans="10:10">
      <c r="J4170" s="114"/>
    </row>
    <row r="4171" spans="10:10">
      <c r="J4171" s="114"/>
    </row>
    <row r="4172" spans="10:10">
      <c r="J4172" s="114"/>
    </row>
    <row r="4173" spans="10:10">
      <c r="J4173" s="114"/>
    </row>
    <row r="4174" spans="10:10">
      <c r="J4174" s="114"/>
    </row>
    <row r="4175" spans="10:10">
      <c r="J4175" s="114"/>
    </row>
    <row r="4176" spans="10:10">
      <c r="J4176" s="114"/>
    </row>
    <row r="4177" spans="10:10">
      <c r="J4177" s="114"/>
    </row>
    <row r="4178" spans="10:10">
      <c r="J4178" s="114"/>
    </row>
    <row r="4179" spans="10:10">
      <c r="J4179" s="114"/>
    </row>
    <row r="4180" spans="10:10">
      <c r="J4180" s="114"/>
    </row>
    <row r="4181" spans="10:10">
      <c r="J4181" s="114"/>
    </row>
    <row r="4182" spans="10:10">
      <c r="J4182" s="114"/>
    </row>
    <row r="4183" spans="10:10">
      <c r="J4183" s="114"/>
    </row>
    <row r="4184" spans="10:10">
      <c r="J4184" s="114"/>
    </row>
    <row r="4185" spans="10:10">
      <c r="J4185" s="114"/>
    </row>
    <row r="4186" spans="10:10">
      <c r="J4186" s="114"/>
    </row>
    <row r="4187" spans="10:10">
      <c r="J4187" s="114"/>
    </row>
    <row r="4188" spans="10:10">
      <c r="J4188" s="114"/>
    </row>
    <row r="4189" spans="10:10">
      <c r="J4189" s="114"/>
    </row>
    <row r="4190" spans="10:10">
      <c r="J4190" s="114"/>
    </row>
    <row r="4191" spans="10:10">
      <c r="J4191" s="114"/>
    </row>
    <row r="4192" spans="10:10">
      <c r="J4192" s="114"/>
    </row>
    <row r="4193" spans="10:10">
      <c r="J4193" s="114"/>
    </row>
    <row r="4194" spans="10:10">
      <c r="J4194" s="114"/>
    </row>
    <row r="4195" spans="10:10">
      <c r="J4195" s="114"/>
    </row>
    <row r="4196" spans="10:10">
      <c r="J4196" s="114"/>
    </row>
    <row r="4197" spans="10:10">
      <c r="J4197" s="114"/>
    </row>
    <row r="4198" spans="10:10">
      <c r="J4198" s="114"/>
    </row>
    <row r="4199" spans="10:10">
      <c r="J4199" s="114"/>
    </row>
    <row r="4200" spans="10:10">
      <c r="J4200" s="114"/>
    </row>
    <row r="4201" spans="10:10">
      <c r="J4201" s="114"/>
    </row>
    <row r="4202" spans="10:10">
      <c r="J4202" s="114"/>
    </row>
    <row r="4203" spans="10:10">
      <c r="J4203" s="114"/>
    </row>
    <row r="4204" spans="10:10">
      <c r="J4204" s="114"/>
    </row>
    <row r="4205" spans="10:10">
      <c r="J4205" s="114"/>
    </row>
    <row r="4206" spans="10:10">
      <c r="J4206" s="114"/>
    </row>
    <row r="4207" spans="10:10">
      <c r="J4207" s="114"/>
    </row>
    <row r="4208" spans="10:10">
      <c r="J4208" s="114"/>
    </row>
    <row r="4209" spans="10:10">
      <c r="J4209" s="114"/>
    </row>
    <row r="4210" spans="10:10">
      <c r="J4210" s="114"/>
    </row>
    <row r="4211" spans="10:10">
      <c r="J4211" s="114"/>
    </row>
    <row r="4212" spans="10:10">
      <c r="J4212" s="114"/>
    </row>
    <row r="4213" spans="10:10">
      <c r="J4213" s="114"/>
    </row>
    <row r="4214" spans="10:10">
      <c r="J4214" s="114"/>
    </row>
    <row r="4215" spans="10:10">
      <c r="J4215" s="114"/>
    </row>
    <row r="4216" spans="10:10">
      <c r="J4216" s="114"/>
    </row>
    <row r="4217" spans="10:10">
      <c r="J4217" s="114"/>
    </row>
    <row r="4218" spans="10:10">
      <c r="J4218" s="114"/>
    </row>
    <row r="4219" spans="10:10">
      <c r="J4219" s="114"/>
    </row>
    <row r="4220" spans="10:10">
      <c r="J4220" s="114"/>
    </row>
    <row r="4221" spans="10:10">
      <c r="J4221" s="114"/>
    </row>
    <row r="4222" spans="10:10">
      <c r="J4222" s="114"/>
    </row>
    <row r="4223" spans="10:10">
      <c r="J4223" s="114"/>
    </row>
    <row r="4224" spans="10:10">
      <c r="J4224" s="114"/>
    </row>
    <row r="4225" spans="10:10">
      <c r="J4225" s="114"/>
    </row>
    <row r="4226" spans="10:10">
      <c r="J4226" s="114"/>
    </row>
    <row r="4227" spans="10:10">
      <c r="J4227" s="114"/>
    </row>
    <row r="4228" spans="10:10">
      <c r="J4228" s="114"/>
    </row>
    <row r="4229" spans="10:10">
      <c r="J4229" s="114"/>
    </row>
    <row r="4230" spans="10:10">
      <c r="J4230" s="114"/>
    </row>
    <row r="4231" spans="10:10">
      <c r="J4231" s="114"/>
    </row>
    <row r="4232" spans="10:10">
      <c r="J4232" s="114"/>
    </row>
    <row r="4233" spans="10:10">
      <c r="J4233" s="114"/>
    </row>
    <row r="4234" spans="10:10">
      <c r="J4234" s="114"/>
    </row>
    <row r="4235" spans="10:10">
      <c r="J4235" s="114"/>
    </row>
    <row r="4236" spans="10:10">
      <c r="J4236" s="114"/>
    </row>
    <row r="4237" spans="10:10">
      <c r="J4237" s="114"/>
    </row>
    <row r="4238" spans="10:10">
      <c r="J4238" s="114"/>
    </row>
    <row r="4239" spans="10:10">
      <c r="J4239" s="114"/>
    </row>
    <row r="4240" spans="10:10">
      <c r="J4240" s="114"/>
    </row>
    <row r="4241" spans="10:10">
      <c r="J4241" s="114"/>
    </row>
    <row r="4242" spans="10:10">
      <c r="J4242" s="114"/>
    </row>
    <row r="4243" spans="10:10">
      <c r="J4243" s="114"/>
    </row>
    <row r="4244" spans="10:10">
      <c r="J4244" s="114"/>
    </row>
    <row r="4245" spans="10:10">
      <c r="J4245" s="114"/>
    </row>
    <row r="4246" spans="10:10">
      <c r="J4246" s="114"/>
    </row>
    <row r="4247" spans="10:10">
      <c r="J4247" s="114"/>
    </row>
    <row r="4248" spans="10:10">
      <c r="J4248" s="114"/>
    </row>
    <row r="4249" spans="10:10">
      <c r="J4249" s="114"/>
    </row>
    <row r="4250" spans="10:10">
      <c r="J4250" s="114"/>
    </row>
    <row r="4251" spans="10:10">
      <c r="J4251" s="114"/>
    </row>
    <row r="4252" spans="10:10">
      <c r="J4252" s="114"/>
    </row>
    <row r="4253" spans="10:10">
      <c r="J4253" s="114"/>
    </row>
    <row r="4254" spans="10:10">
      <c r="J4254" s="114"/>
    </row>
    <row r="4255" spans="10:10">
      <c r="J4255" s="114"/>
    </row>
    <row r="4256" spans="10:10">
      <c r="J4256" s="114"/>
    </row>
    <row r="4257" spans="10:10">
      <c r="J4257" s="114"/>
    </row>
    <row r="4258" spans="10:10">
      <c r="J4258" s="114"/>
    </row>
    <row r="4259" spans="10:10">
      <c r="J4259" s="114"/>
    </row>
    <row r="4260" spans="10:10">
      <c r="J4260" s="114"/>
    </row>
    <row r="4261" spans="10:10">
      <c r="J4261" s="114"/>
    </row>
    <row r="4262" spans="10:10">
      <c r="J4262" s="114"/>
    </row>
    <row r="4263" spans="10:10">
      <c r="J4263" s="114"/>
    </row>
    <row r="4264" spans="10:10">
      <c r="J4264" s="114"/>
    </row>
    <row r="4265" spans="10:10">
      <c r="J4265" s="114"/>
    </row>
    <row r="4266" spans="10:10">
      <c r="J4266" s="114"/>
    </row>
    <row r="4267" spans="10:10">
      <c r="J4267" s="114"/>
    </row>
    <row r="4268" spans="10:10">
      <c r="J4268" s="114"/>
    </row>
    <row r="4269" spans="10:10">
      <c r="J4269" s="114"/>
    </row>
    <row r="4270" spans="10:10">
      <c r="J4270" s="114"/>
    </row>
    <row r="4271" spans="10:10">
      <c r="J4271" s="114"/>
    </row>
    <row r="4272" spans="10:10">
      <c r="J4272" s="114"/>
    </row>
    <row r="4273" spans="10:10">
      <c r="J4273" s="114"/>
    </row>
    <row r="4274" spans="10:10">
      <c r="J4274" s="114"/>
    </row>
    <row r="4275" spans="10:10">
      <c r="J4275" s="114"/>
    </row>
    <row r="4276" spans="10:10">
      <c r="J4276" s="114"/>
    </row>
    <row r="4277" spans="10:10">
      <c r="J4277" s="114"/>
    </row>
    <row r="4278" spans="10:10">
      <c r="J4278" s="114"/>
    </row>
    <row r="4279" spans="10:10">
      <c r="J4279" s="114"/>
    </row>
    <row r="4280" spans="10:10">
      <c r="J4280" s="114"/>
    </row>
    <row r="4281" spans="10:10">
      <c r="J4281" s="114"/>
    </row>
    <row r="4282" spans="10:10">
      <c r="J4282" s="114"/>
    </row>
    <row r="4283" spans="10:10">
      <c r="J4283" s="114"/>
    </row>
    <row r="4284" spans="10:10">
      <c r="J4284" s="114"/>
    </row>
    <row r="4285" spans="10:10">
      <c r="J4285" s="114"/>
    </row>
    <row r="4286" spans="10:10">
      <c r="J4286" s="114"/>
    </row>
    <row r="4287" spans="10:10">
      <c r="J4287" s="114"/>
    </row>
    <row r="4288" spans="10:10">
      <c r="J4288" s="114"/>
    </row>
    <row r="4289" spans="10:10">
      <c r="J4289" s="114"/>
    </row>
    <row r="4290" spans="10:10">
      <c r="J4290" s="114"/>
    </row>
    <row r="4291" spans="10:10">
      <c r="J4291" s="114"/>
    </row>
    <row r="4292" spans="10:10">
      <c r="J4292" s="114"/>
    </row>
    <row r="4293" spans="10:10">
      <c r="J4293" s="114"/>
    </row>
    <row r="4294" spans="10:10">
      <c r="J4294" s="114"/>
    </row>
    <row r="4295" spans="10:10">
      <c r="J4295" s="114"/>
    </row>
    <row r="4296" spans="10:10">
      <c r="J4296" s="114"/>
    </row>
    <row r="4297" spans="10:10">
      <c r="J4297" s="114"/>
    </row>
    <row r="4298" spans="10:10">
      <c r="J4298" s="114"/>
    </row>
    <row r="4299" spans="10:10">
      <c r="J4299" s="114"/>
    </row>
    <row r="4300" spans="10:10">
      <c r="J4300" s="114"/>
    </row>
    <row r="4301" spans="10:10">
      <c r="J4301" s="114"/>
    </row>
    <row r="4302" spans="10:10">
      <c r="J4302" s="114"/>
    </row>
    <row r="4303" spans="10:10">
      <c r="J4303" s="114"/>
    </row>
    <row r="4304" spans="10:10">
      <c r="J4304" s="114"/>
    </row>
    <row r="4305" spans="10:10">
      <c r="J4305" s="114"/>
    </row>
    <row r="4306" spans="10:10">
      <c r="J4306" s="114"/>
    </row>
    <row r="4307" spans="10:10">
      <c r="J4307" s="114"/>
    </row>
    <row r="4308" spans="10:10">
      <c r="J4308" s="114"/>
    </row>
    <row r="4309" spans="10:10">
      <c r="J4309" s="114"/>
    </row>
    <row r="4310" spans="10:10">
      <c r="J4310" s="114"/>
    </row>
    <row r="4311" spans="10:10">
      <c r="J4311" s="114"/>
    </row>
    <row r="4312" spans="10:10">
      <c r="J4312" s="114"/>
    </row>
    <row r="4313" spans="10:10">
      <c r="J4313" s="114"/>
    </row>
    <row r="4314" spans="10:10">
      <c r="J4314" s="114"/>
    </row>
    <row r="4315" spans="10:10">
      <c r="J4315" s="114"/>
    </row>
    <row r="4316" spans="10:10">
      <c r="J4316" s="114"/>
    </row>
    <row r="4317" spans="10:10">
      <c r="J4317" s="114"/>
    </row>
    <row r="4318" spans="10:10">
      <c r="J4318" s="114"/>
    </row>
    <row r="4319" spans="10:10">
      <c r="J4319" s="114"/>
    </row>
    <row r="4320" spans="10:10">
      <c r="J4320" s="114"/>
    </row>
    <row r="4321" spans="10:10">
      <c r="J4321" s="114"/>
    </row>
    <row r="4322" spans="10:10">
      <c r="J4322" s="114"/>
    </row>
    <row r="4323" spans="10:10">
      <c r="J4323" s="114"/>
    </row>
    <row r="4324" spans="10:10">
      <c r="J4324" s="114"/>
    </row>
    <row r="4325" spans="10:10">
      <c r="J4325" s="114"/>
    </row>
    <row r="4326" spans="10:10">
      <c r="J4326" s="114"/>
    </row>
    <row r="4327" spans="10:10">
      <c r="J4327" s="114"/>
    </row>
    <row r="4328" spans="10:10">
      <c r="J4328" s="114"/>
    </row>
    <row r="4329" spans="10:10">
      <c r="J4329" s="114"/>
    </row>
    <row r="4330" spans="10:10">
      <c r="J4330" s="114"/>
    </row>
    <row r="4331" spans="10:10">
      <c r="J4331" s="114"/>
    </row>
    <row r="4332" spans="10:10">
      <c r="J4332" s="114"/>
    </row>
    <row r="4333" spans="10:10">
      <c r="J4333" s="114"/>
    </row>
    <row r="4334" spans="10:10">
      <c r="J4334" s="114"/>
    </row>
    <row r="4335" spans="10:10">
      <c r="J4335" s="114"/>
    </row>
    <row r="4336" spans="10:10">
      <c r="J4336" s="114"/>
    </row>
    <row r="4337" spans="10:10">
      <c r="J4337" s="114"/>
    </row>
    <row r="4338" spans="10:10">
      <c r="J4338" s="114"/>
    </row>
    <row r="4339" spans="10:10">
      <c r="J4339" s="114"/>
    </row>
    <row r="4340" spans="10:10">
      <c r="J4340" s="114"/>
    </row>
    <row r="4341" spans="10:10">
      <c r="J4341" s="114"/>
    </row>
    <row r="4342" spans="10:10">
      <c r="J4342" s="114"/>
    </row>
    <row r="4343" spans="10:10">
      <c r="J4343" s="114"/>
    </row>
    <row r="4344" spans="10:10">
      <c r="J4344" s="114"/>
    </row>
    <row r="4345" spans="10:10">
      <c r="J4345" s="114"/>
    </row>
    <row r="4346" spans="10:10">
      <c r="J4346" s="114"/>
    </row>
    <row r="4347" spans="10:10">
      <c r="J4347" s="114"/>
    </row>
    <row r="4348" spans="10:10">
      <c r="J4348" s="114"/>
    </row>
    <row r="4349" spans="10:10">
      <c r="J4349" s="114"/>
    </row>
    <row r="4350" spans="10:10">
      <c r="J4350" s="114"/>
    </row>
    <row r="4351" spans="10:10">
      <c r="J4351" s="114"/>
    </row>
    <row r="4352" spans="10:10">
      <c r="J4352" s="114"/>
    </row>
    <row r="4353" spans="10:10">
      <c r="J4353" s="114"/>
    </row>
    <row r="4354" spans="10:10">
      <c r="J4354" s="114"/>
    </row>
    <row r="4355" spans="10:10">
      <c r="J4355" s="114"/>
    </row>
    <row r="4356" spans="10:10">
      <c r="J4356" s="114"/>
    </row>
    <row r="4357" spans="10:10">
      <c r="J4357" s="114"/>
    </row>
    <row r="4358" spans="10:10">
      <c r="J4358" s="114"/>
    </row>
    <row r="4359" spans="10:10">
      <c r="J4359" s="114"/>
    </row>
    <row r="4360" spans="10:10">
      <c r="J4360" s="114"/>
    </row>
    <row r="4361" spans="10:10">
      <c r="J4361" s="114"/>
    </row>
    <row r="4362" spans="10:10">
      <c r="J4362" s="114"/>
    </row>
    <row r="4363" spans="10:10">
      <c r="J4363" s="114"/>
    </row>
    <row r="4364" spans="10:10">
      <c r="J4364" s="114"/>
    </row>
    <row r="4365" spans="10:10">
      <c r="J4365" s="114"/>
    </row>
    <row r="4366" spans="10:10">
      <c r="J4366" s="114"/>
    </row>
    <row r="4367" spans="10:10">
      <c r="J4367" s="114"/>
    </row>
    <row r="4368" spans="10:10">
      <c r="J4368" s="114"/>
    </row>
    <row r="4369" spans="10:10">
      <c r="J4369" s="114"/>
    </row>
    <row r="4370" spans="10:10">
      <c r="J4370" s="114"/>
    </row>
    <row r="4371" spans="10:10">
      <c r="J4371" s="114"/>
    </row>
    <row r="4372" spans="10:10">
      <c r="J4372" s="114"/>
    </row>
    <row r="4373" spans="10:10">
      <c r="J4373" s="114"/>
    </row>
    <row r="4374" spans="10:10">
      <c r="J4374" s="114"/>
    </row>
    <row r="4375" spans="10:10">
      <c r="J4375" s="114"/>
    </row>
    <row r="4376" spans="10:10">
      <c r="J4376" s="114"/>
    </row>
    <row r="4377" spans="10:10">
      <c r="J4377" s="114"/>
    </row>
    <row r="4378" spans="10:10">
      <c r="J4378" s="114"/>
    </row>
    <row r="4379" spans="10:10">
      <c r="J4379" s="114"/>
    </row>
    <row r="4380" spans="10:10">
      <c r="J4380" s="114"/>
    </row>
    <row r="4381" spans="10:10">
      <c r="J4381" s="114"/>
    </row>
    <row r="4382" spans="10:10">
      <c r="J4382" s="114"/>
    </row>
    <row r="4383" spans="10:10">
      <c r="J4383" s="114"/>
    </row>
    <row r="4384" spans="10:10">
      <c r="J4384" s="114"/>
    </row>
    <row r="4385" spans="10:10">
      <c r="J4385" s="114"/>
    </row>
    <row r="4386" spans="10:10">
      <c r="J4386" s="114"/>
    </row>
    <row r="4387" spans="10:10">
      <c r="J4387" s="114"/>
    </row>
    <row r="4388" spans="10:10">
      <c r="J4388" s="114"/>
    </row>
    <row r="4389" spans="10:10">
      <c r="J4389" s="114"/>
    </row>
    <row r="4390" spans="10:10">
      <c r="J4390" s="114"/>
    </row>
    <row r="4391" spans="10:10">
      <c r="J4391" s="114"/>
    </row>
    <row r="4392" spans="10:10">
      <c r="J4392" s="114"/>
    </row>
    <row r="4393" spans="10:10">
      <c r="J4393" s="114"/>
    </row>
    <row r="4394" spans="10:10">
      <c r="J4394" s="114"/>
    </row>
    <row r="4395" spans="10:10">
      <c r="J4395" s="114"/>
    </row>
    <row r="4396" spans="10:10">
      <c r="J4396" s="114"/>
    </row>
    <row r="4397" spans="10:10">
      <c r="J4397" s="114"/>
    </row>
    <row r="4398" spans="10:10">
      <c r="J4398" s="114"/>
    </row>
    <row r="4399" spans="10:10">
      <c r="J4399" s="114"/>
    </row>
    <row r="4400" spans="10:10">
      <c r="J4400" s="114"/>
    </row>
    <row r="4401" spans="10:10">
      <c r="J4401" s="114"/>
    </row>
    <row r="4402" spans="10:10">
      <c r="J4402" s="114"/>
    </row>
    <row r="4403" spans="10:10">
      <c r="J4403" s="114"/>
    </row>
    <row r="4404" spans="10:10">
      <c r="J4404" s="114"/>
    </row>
    <row r="4405" spans="10:10">
      <c r="J4405" s="114"/>
    </row>
    <row r="4406" spans="10:10">
      <c r="J4406" s="114"/>
    </row>
    <row r="4407" spans="10:10">
      <c r="J4407" s="114"/>
    </row>
    <row r="4408" spans="10:10">
      <c r="J4408" s="114"/>
    </row>
    <row r="4409" spans="10:10">
      <c r="J4409" s="114"/>
    </row>
    <row r="4410" spans="10:10">
      <c r="J4410" s="114"/>
    </row>
    <row r="4411" spans="10:10">
      <c r="J4411" s="114"/>
    </row>
    <row r="4412" spans="10:10">
      <c r="J4412" s="114"/>
    </row>
    <row r="4413" spans="10:10">
      <c r="J4413" s="114"/>
    </row>
    <row r="4414" spans="10:10">
      <c r="J4414" s="114"/>
    </row>
    <row r="4415" spans="10:10">
      <c r="J4415" s="114"/>
    </row>
    <row r="4416" spans="10:10">
      <c r="J4416" s="114"/>
    </row>
    <row r="4417" spans="10:10">
      <c r="J4417" s="114"/>
    </row>
    <row r="4418" spans="10:10">
      <c r="J4418" s="114"/>
    </row>
    <row r="4419" spans="10:10">
      <c r="J4419" s="114"/>
    </row>
    <row r="4420" spans="10:10">
      <c r="J4420" s="114"/>
    </row>
    <row r="4421" spans="10:10">
      <c r="J4421" s="114"/>
    </row>
    <row r="4422" spans="10:10">
      <c r="J4422" s="114"/>
    </row>
    <row r="4423" spans="10:10">
      <c r="J4423" s="114"/>
    </row>
    <row r="4424" spans="10:10">
      <c r="J4424" s="114"/>
    </row>
    <row r="4425" spans="10:10">
      <c r="J4425" s="114"/>
    </row>
    <row r="4426" spans="10:10">
      <c r="J4426" s="114"/>
    </row>
    <row r="4427" spans="10:10">
      <c r="J4427" s="114"/>
    </row>
    <row r="4428" spans="10:10">
      <c r="J4428" s="114"/>
    </row>
    <row r="4429" spans="10:10">
      <c r="J4429" s="114"/>
    </row>
    <row r="4430" spans="10:10">
      <c r="J4430" s="114"/>
    </row>
    <row r="4431" spans="10:10">
      <c r="J4431" s="114"/>
    </row>
    <row r="4432" spans="10:10">
      <c r="J4432" s="114"/>
    </row>
    <row r="4433" spans="10:10">
      <c r="J4433" s="114"/>
    </row>
    <row r="4434" spans="10:10">
      <c r="J4434" s="114"/>
    </row>
    <row r="4435" spans="10:10">
      <c r="J4435" s="114"/>
    </row>
    <row r="4436" spans="10:10">
      <c r="J4436" s="114"/>
    </row>
    <row r="4437" spans="10:10">
      <c r="J4437" s="114"/>
    </row>
    <row r="4438" spans="10:10">
      <c r="J4438" s="114"/>
    </row>
    <row r="4439" spans="10:10">
      <c r="J4439" s="114"/>
    </row>
    <row r="4440" spans="10:10">
      <c r="J4440" s="114"/>
    </row>
    <row r="4441" spans="10:10">
      <c r="J4441" s="114"/>
    </row>
    <row r="4442" spans="10:10">
      <c r="J4442" s="114"/>
    </row>
    <row r="4443" spans="10:10">
      <c r="J4443" s="114"/>
    </row>
    <row r="4444" spans="10:10">
      <c r="J4444" s="114"/>
    </row>
    <row r="4445" spans="10:10">
      <c r="J4445" s="114"/>
    </row>
    <row r="4446" spans="10:10">
      <c r="J4446" s="114"/>
    </row>
    <row r="4447" spans="10:10">
      <c r="J4447" s="114"/>
    </row>
    <row r="4448" spans="10:10">
      <c r="J4448" s="114"/>
    </row>
    <row r="4449" spans="10:10">
      <c r="J4449" s="114"/>
    </row>
    <row r="4450" spans="10:10">
      <c r="J4450" s="114"/>
    </row>
    <row r="4451" spans="10:10">
      <c r="J4451" s="114"/>
    </row>
    <row r="4452" spans="10:10">
      <c r="J4452" s="114"/>
    </row>
    <row r="4453" spans="10:10">
      <c r="J4453" s="114"/>
    </row>
    <row r="4454" spans="10:10">
      <c r="J4454" s="114"/>
    </row>
    <row r="4455" spans="10:10">
      <c r="J4455" s="114"/>
    </row>
    <row r="4456" spans="10:10">
      <c r="J4456" s="114"/>
    </row>
    <row r="4457" spans="10:10">
      <c r="J4457" s="114"/>
    </row>
    <row r="4458" spans="10:10">
      <c r="J4458" s="114"/>
    </row>
    <row r="4459" spans="10:10">
      <c r="J4459" s="114"/>
    </row>
    <row r="4460" spans="10:10">
      <c r="J4460" s="114"/>
    </row>
    <row r="4461" spans="10:10">
      <c r="J4461" s="114"/>
    </row>
    <row r="4462" spans="10:10">
      <c r="J4462" s="114"/>
    </row>
    <row r="4463" spans="10:10">
      <c r="J4463" s="114"/>
    </row>
    <row r="4464" spans="10:10">
      <c r="J4464" s="114"/>
    </row>
    <row r="4465" spans="10:10">
      <c r="J4465" s="114"/>
    </row>
    <row r="4466" spans="10:10">
      <c r="J4466" s="114"/>
    </row>
    <row r="4467" spans="10:10">
      <c r="J4467" s="114"/>
    </row>
    <row r="4468" spans="10:10">
      <c r="J4468" s="114"/>
    </row>
    <row r="4469" spans="10:10">
      <c r="J4469" s="114"/>
    </row>
    <row r="4470" spans="10:10">
      <c r="J4470" s="114"/>
    </row>
    <row r="4471" spans="10:10">
      <c r="J4471" s="114"/>
    </row>
    <row r="4472" spans="10:10">
      <c r="J4472" s="114"/>
    </row>
    <row r="4473" spans="10:10">
      <c r="J4473" s="114"/>
    </row>
    <row r="4474" spans="10:10">
      <c r="J4474" s="114"/>
    </row>
    <row r="4475" spans="10:10">
      <c r="J4475" s="114"/>
    </row>
    <row r="4476" spans="10:10">
      <c r="J4476" s="114"/>
    </row>
    <row r="4477" spans="10:10">
      <c r="J4477" s="114"/>
    </row>
    <row r="4478" spans="10:10">
      <c r="J4478" s="114"/>
    </row>
    <row r="4479" spans="10:10">
      <c r="J4479" s="114"/>
    </row>
    <row r="4480" spans="10:10">
      <c r="J4480" s="114"/>
    </row>
    <row r="4481" spans="10:10">
      <c r="J4481" s="114"/>
    </row>
    <row r="4482" spans="10:10">
      <c r="J4482" s="114"/>
    </row>
    <row r="4483" spans="10:10">
      <c r="J4483" s="114"/>
    </row>
    <row r="4484" spans="10:10">
      <c r="J4484" s="114"/>
    </row>
    <row r="4485" spans="10:10">
      <c r="J4485" s="114"/>
    </row>
    <row r="4486" spans="10:10">
      <c r="J4486" s="114"/>
    </row>
    <row r="4487" spans="10:10">
      <c r="J4487" s="114"/>
    </row>
    <row r="4488" spans="10:10">
      <c r="J4488" s="114"/>
    </row>
    <row r="4489" spans="10:10">
      <c r="J4489" s="114"/>
    </row>
    <row r="4490" spans="10:10">
      <c r="J4490" s="114"/>
    </row>
    <row r="4491" spans="10:10">
      <c r="J4491" s="114"/>
    </row>
    <row r="4492" spans="10:10">
      <c r="J4492" s="114"/>
    </row>
    <row r="4493" spans="10:10">
      <c r="J4493" s="114"/>
    </row>
    <row r="4494" spans="10:10">
      <c r="J4494" s="114"/>
    </row>
    <row r="4495" spans="10:10">
      <c r="J4495" s="114"/>
    </row>
    <row r="4496" spans="10:10">
      <c r="J4496" s="114"/>
    </row>
    <row r="4497" spans="10:10">
      <c r="J4497" s="114"/>
    </row>
    <row r="4498" spans="10:10">
      <c r="J4498" s="114"/>
    </row>
    <row r="4499" spans="10:10">
      <c r="J4499" s="114"/>
    </row>
    <row r="4500" spans="10:10">
      <c r="J4500" s="114"/>
    </row>
    <row r="4501" spans="10:10">
      <c r="J4501" s="114"/>
    </row>
    <row r="4502" spans="10:10">
      <c r="J4502" s="114"/>
    </row>
    <row r="4503" spans="10:10">
      <c r="J4503" s="114"/>
    </row>
    <row r="4504" spans="10:10">
      <c r="J4504" s="114"/>
    </row>
    <row r="4505" spans="10:10">
      <c r="J4505" s="114"/>
    </row>
    <row r="4506" spans="10:10">
      <c r="J4506" s="114"/>
    </row>
    <row r="4507" spans="10:10">
      <c r="J4507" s="114"/>
    </row>
    <row r="4508" spans="10:10">
      <c r="J4508" s="114"/>
    </row>
    <row r="4509" spans="10:10">
      <c r="J4509" s="114"/>
    </row>
    <row r="4510" spans="10:10">
      <c r="J4510" s="114"/>
    </row>
    <row r="4511" spans="10:10">
      <c r="J4511" s="114"/>
    </row>
    <row r="4512" spans="10:10">
      <c r="J4512" s="114"/>
    </row>
    <row r="4513" spans="10:10">
      <c r="J4513" s="114"/>
    </row>
    <row r="4514" spans="10:10">
      <c r="J4514" s="114"/>
    </row>
    <row r="4515" spans="10:10">
      <c r="J4515" s="114"/>
    </row>
    <row r="4516" spans="10:10">
      <c r="J4516" s="114"/>
    </row>
    <row r="4517" spans="10:10">
      <c r="J4517" s="114"/>
    </row>
    <row r="4518" spans="10:10">
      <c r="J4518" s="114"/>
    </row>
    <row r="4519" spans="10:10">
      <c r="J4519" s="114"/>
    </row>
    <row r="4520" spans="10:10">
      <c r="J4520" s="114"/>
    </row>
    <row r="4521" spans="10:10">
      <c r="J4521" s="114"/>
    </row>
    <row r="4522" spans="10:10">
      <c r="J4522" s="114"/>
    </row>
    <row r="4523" spans="10:10">
      <c r="J4523" s="114"/>
    </row>
    <row r="4524" spans="10:10">
      <c r="J4524" s="114"/>
    </row>
    <row r="4525" spans="10:10">
      <c r="J4525" s="114"/>
    </row>
    <row r="4526" spans="10:10">
      <c r="J4526" s="114"/>
    </row>
    <row r="4527" spans="10:10">
      <c r="J4527" s="114"/>
    </row>
    <row r="4528" spans="10:10">
      <c r="J4528" s="114"/>
    </row>
    <row r="4529" spans="10:10">
      <c r="J4529" s="114"/>
    </row>
    <row r="4530" spans="10:10">
      <c r="J4530" s="114"/>
    </row>
    <row r="4531" spans="10:10">
      <c r="J4531" s="114"/>
    </row>
    <row r="4532" spans="10:10">
      <c r="J4532" s="114"/>
    </row>
    <row r="4533" spans="10:10">
      <c r="J4533" s="114"/>
    </row>
    <row r="4534" spans="10:10">
      <c r="J4534" s="114"/>
    </row>
    <row r="4535" spans="10:10">
      <c r="J4535" s="114"/>
    </row>
    <row r="4536" spans="10:10">
      <c r="J4536" s="114"/>
    </row>
    <row r="4537" spans="10:10">
      <c r="J4537" s="114"/>
    </row>
    <row r="4538" spans="10:10">
      <c r="J4538" s="114"/>
    </row>
    <row r="4539" spans="10:10">
      <c r="J4539" s="114"/>
    </row>
    <row r="4540" spans="10:10">
      <c r="J4540" s="114"/>
    </row>
    <row r="4541" spans="10:10">
      <c r="J4541" s="114"/>
    </row>
    <row r="4542" spans="10:10">
      <c r="J4542" s="114"/>
    </row>
    <row r="4543" spans="10:10">
      <c r="J4543" s="114"/>
    </row>
    <row r="4544" spans="10:10">
      <c r="J4544" s="114"/>
    </row>
    <row r="4545" spans="10:10">
      <c r="J4545" s="114"/>
    </row>
    <row r="4546" spans="10:10">
      <c r="J4546" s="114"/>
    </row>
    <row r="4547" spans="10:10">
      <c r="J4547" s="114"/>
    </row>
    <row r="4548" spans="10:10">
      <c r="J4548" s="114"/>
    </row>
    <row r="4549" spans="10:10">
      <c r="J4549" s="114"/>
    </row>
    <row r="4550" spans="10:10">
      <c r="J4550" s="114"/>
    </row>
    <row r="4551" spans="10:10">
      <c r="J4551" s="114"/>
    </row>
    <row r="4552" spans="10:10">
      <c r="J4552" s="114"/>
    </row>
    <row r="4553" spans="10:10">
      <c r="J4553" s="114"/>
    </row>
    <row r="4554" spans="10:10">
      <c r="J4554" s="114"/>
    </row>
    <row r="4555" spans="10:10">
      <c r="J4555" s="114"/>
    </row>
    <row r="4556" spans="10:10">
      <c r="J4556" s="114"/>
    </row>
    <row r="4557" spans="10:10">
      <c r="J4557" s="114"/>
    </row>
    <row r="4558" spans="10:10">
      <c r="J4558" s="114"/>
    </row>
    <row r="4559" spans="10:10">
      <c r="J4559" s="114"/>
    </row>
    <row r="4560" spans="10:10">
      <c r="J4560" s="114"/>
    </row>
    <row r="4561" spans="10:10">
      <c r="J4561" s="114"/>
    </row>
    <row r="4562" spans="10:10">
      <c r="J4562" s="114"/>
    </row>
    <row r="4563" spans="10:10">
      <c r="J4563" s="114"/>
    </row>
    <row r="4564" spans="10:10">
      <c r="J4564" s="114"/>
    </row>
    <row r="4565" spans="10:10">
      <c r="J4565" s="114"/>
    </row>
    <row r="4566" spans="10:10">
      <c r="J4566" s="114"/>
    </row>
    <row r="4567" spans="10:10">
      <c r="J4567" s="114"/>
    </row>
    <row r="4568" spans="10:10">
      <c r="J4568" s="114"/>
    </row>
    <row r="4569" spans="10:10">
      <c r="J4569" s="114"/>
    </row>
    <row r="4570" spans="10:10">
      <c r="J4570" s="114"/>
    </row>
    <row r="4571" spans="10:10">
      <c r="J4571" s="114"/>
    </row>
    <row r="4572" spans="10:10">
      <c r="J4572" s="114"/>
    </row>
    <row r="4573" spans="10:10">
      <c r="J4573" s="114"/>
    </row>
    <row r="4574" spans="10:10">
      <c r="J4574" s="114"/>
    </row>
    <row r="4575" spans="10:10">
      <c r="J4575" s="114"/>
    </row>
    <row r="4576" spans="10:10">
      <c r="J4576" s="114"/>
    </row>
    <row r="4577" spans="10:10">
      <c r="J4577" s="114"/>
    </row>
    <row r="4578" spans="10:10">
      <c r="J4578" s="114"/>
    </row>
    <row r="4579" spans="10:10">
      <c r="J4579" s="114"/>
    </row>
    <row r="4580" spans="10:10">
      <c r="J4580" s="114"/>
    </row>
    <row r="4581" spans="10:10">
      <c r="J4581" s="114"/>
    </row>
    <row r="4582" spans="10:10">
      <c r="J4582" s="114"/>
    </row>
    <row r="4583" spans="10:10">
      <c r="J4583" s="114"/>
    </row>
    <row r="4584" spans="10:10">
      <c r="J4584" s="114"/>
    </row>
    <row r="4585" spans="10:10">
      <c r="J4585" s="114"/>
    </row>
    <row r="4586" spans="10:10">
      <c r="J4586" s="114"/>
    </row>
    <row r="4587" spans="10:10">
      <c r="J4587" s="114"/>
    </row>
    <row r="4588" spans="10:10">
      <c r="J4588" s="114"/>
    </row>
    <row r="4589" spans="10:10">
      <c r="J4589" s="114"/>
    </row>
    <row r="4590" spans="10:10">
      <c r="J4590" s="114"/>
    </row>
    <row r="4591" spans="10:10">
      <c r="J4591" s="114"/>
    </row>
    <row r="4592" spans="10:10">
      <c r="J4592" s="114"/>
    </row>
    <row r="4593" spans="10:10">
      <c r="J4593" s="114"/>
    </row>
    <row r="4594" spans="10:10">
      <c r="J4594" s="114"/>
    </row>
    <row r="4595" spans="10:10">
      <c r="J4595" s="114"/>
    </row>
    <row r="4596" spans="10:10">
      <c r="J4596" s="114"/>
    </row>
    <row r="4597" spans="10:10">
      <c r="J4597" s="114"/>
    </row>
    <row r="4598" spans="10:10">
      <c r="J4598" s="114"/>
    </row>
    <row r="4599" spans="10:10">
      <c r="J4599" s="114"/>
    </row>
    <row r="4600" spans="10:10">
      <c r="J4600" s="114"/>
    </row>
    <row r="4601" spans="10:10">
      <c r="J4601" s="114"/>
    </row>
    <row r="4602" spans="10:10">
      <c r="J4602" s="114"/>
    </row>
    <row r="4603" spans="10:10">
      <c r="J4603" s="114"/>
    </row>
    <row r="4604" spans="10:10">
      <c r="J4604" s="114"/>
    </row>
    <row r="4605" spans="10:10">
      <c r="J4605" s="114"/>
    </row>
    <row r="4606" spans="10:10">
      <c r="J4606" s="114"/>
    </row>
    <row r="4607" spans="10:10">
      <c r="J4607" s="114"/>
    </row>
    <row r="4608" spans="10:10">
      <c r="J4608" s="114"/>
    </row>
    <row r="4609" spans="10:10">
      <c r="J4609" s="114"/>
    </row>
    <row r="4610" spans="10:10">
      <c r="J4610" s="114"/>
    </row>
    <row r="4611" spans="10:10">
      <c r="J4611" s="114"/>
    </row>
    <row r="4612" spans="10:10">
      <c r="J4612" s="114"/>
    </row>
    <row r="4613" spans="10:10">
      <c r="J4613" s="114"/>
    </row>
    <row r="4614" spans="10:10">
      <c r="J4614" s="114"/>
    </row>
    <row r="4615" spans="10:10">
      <c r="J4615" s="114"/>
    </row>
    <row r="4616" spans="10:10">
      <c r="J4616" s="114"/>
    </row>
    <row r="4617" spans="10:10">
      <c r="J4617" s="114"/>
    </row>
    <row r="4618" spans="10:10">
      <c r="J4618" s="114"/>
    </row>
    <row r="4619" spans="10:10">
      <c r="J4619" s="114"/>
    </row>
    <row r="4620" spans="10:10">
      <c r="J4620" s="114"/>
    </row>
    <row r="4621" spans="10:10">
      <c r="J4621" s="114"/>
    </row>
    <row r="4622" spans="10:10">
      <c r="J4622" s="114"/>
    </row>
    <row r="4623" spans="10:10">
      <c r="J4623" s="114"/>
    </row>
    <row r="4624" spans="10:10">
      <c r="J4624" s="114"/>
    </row>
    <row r="4625" spans="10:10">
      <c r="J4625" s="114"/>
    </row>
    <row r="4626" spans="10:10">
      <c r="J4626" s="114"/>
    </row>
    <row r="4627" spans="10:10">
      <c r="J4627" s="114"/>
    </row>
    <row r="4628" spans="10:10">
      <c r="J4628" s="114"/>
    </row>
    <row r="4629" spans="10:10">
      <c r="J4629" s="114"/>
    </row>
    <row r="4630" spans="10:10">
      <c r="J4630" s="114"/>
    </row>
    <row r="4631" spans="10:10">
      <c r="J4631" s="114"/>
    </row>
    <row r="4632" spans="10:10">
      <c r="J4632" s="114"/>
    </row>
    <row r="4633" spans="10:10">
      <c r="J4633" s="114"/>
    </row>
    <row r="4634" spans="10:10">
      <c r="J4634" s="114"/>
    </row>
    <row r="4635" spans="10:10">
      <c r="J4635" s="114"/>
    </row>
    <row r="4636" spans="10:10">
      <c r="J4636" s="114"/>
    </row>
    <row r="4637" spans="10:10">
      <c r="J4637" s="114"/>
    </row>
    <row r="4638" spans="10:10">
      <c r="J4638" s="114"/>
    </row>
    <row r="4639" spans="10:10">
      <c r="J4639" s="114"/>
    </row>
    <row r="4640" spans="10:10">
      <c r="J4640" s="114"/>
    </row>
    <row r="4641" spans="10:10">
      <c r="J4641" s="114"/>
    </row>
    <row r="4642" spans="10:10">
      <c r="J4642" s="114"/>
    </row>
    <row r="4643" spans="10:10">
      <c r="J4643" s="114"/>
    </row>
    <row r="4644" spans="10:10">
      <c r="J4644" s="114"/>
    </row>
    <row r="4645" spans="10:10">
      <c r="J4645" s="114"/>
    </row>
    <row r="4646" spans="10:10">
      <c r="J4646" s="114"/>
    </row>
    <row r="4647" spans="10:10">
      <c r="J4647" s="114"/>
    </row>
    <row r="4648" spans="10:10">
      <c r="J4648" s="114"/>
    </row>
    <row r="4649" spans="10:10">
      <c r="J4649" s="114"/>
    </row>
    <row r="4650" spans="10:10">
      <c r="J4650" s="114"/>
    </row>
    <row r="4651" spans="10:10">
      <c r="J4651" s="114"/>
    </row>
    <row r="4652" spans="10:10">
      <c r="J4652" s="114"/>
    </row>
    <row r="4653" spans="10:10">
      <c r="J4653" s="114"/>
    </row>
    <row r="4654" spans="10:10">
      <c r="J4654" s="114"/>
    </row>
    <row r="4655" spans="10:10">
      <c r="J4655" s="114"/>
    </row>
    <row r="4656" spans="10:10">
      <c r="J4656" s="114"/>
    </row>
    <row r="4657" spans="10:10">
      <c r="J4657" s="114"/>
    </row>
    <row r="4658" spans="10:10">
      <c r="J4658" s="114"/>
    </row>
    <row r="4659" spans="10:10">
      <c r="J4659" s="114"/>
    </row>
    <row r="4660" spans="10:10">
      <c r="J4660" s="114"/>
    </row>
    <row r="4661" spans="10:10">
      <c r="J4661" s="114"/>
    </row>
    <row r="4662" spans="10:10">
      <c r="J4662" s="114"/>
    </row>
    <row r="4663" spans="10:10">
      <c r="J4663" s="114"/>
    </row>
    <row r="4664" spans="10:10">
      <c r="J4664" s="114"/>
    </row>
    <row r="4665" spans="10:10">
      <c r="J4665" s="114"/>
    </row>
    <row r="4666" spans="10:10">
      <c r="J4666" s="114"/>
    </row>
    <row r="4667" spans="10:10">
      <c r="J4667" s="114"/>
    </row>
    <row r="4668" spans="10:10">
      <c r="J4668" s="114"/>
    </row>
    <row r="4669" spans="10:10">
      <c r="J4669" s="114"/>
    </row>
    <row r="4670" spans="10:10">
      <c r="J4670" s="114"/>
    </row>
    <row r="4671" spans="10:10">
      <c r="J4671" s="114"/>
    </row>
    <row r="4672" spans="10:10">
      <c r="J4672" s="114"/>
    </row>
    <row r="4673" spans="10:10">
      <c r="J4673" s="114"/>
    </row>
    <row r="4674" spans="10:10">
      <c r="J4674" s="114"/>
    </row>
    <row r="4675" spans="10:10">
      <c r="J4675" s="114"/>
    </row>
    <row r="4676" spans="10:10">
      <c r="J4676" s="114"/>
    </row>
    <row r="4677" spans="10:10">
      <c r="J4677" s="114"/>
    </row>
    <row r="4678" spans="10:10">
      <c r="J4678" s="114"/>
    </row>
    <row r="4679" spans="10:10">
      <c r="J4679" s="114"/>
    </row>
    <row r="4680" spans="10:10">
      <c r="J4680" s="114"/>
    </row>
    <row r="4681" spans="10:10">
      <c r="J4681" s="114"/>
    </row>
    <row r="4682" spans="10:10">
      <c r="J4682" s="114"/>
    </row>
    <row r="4683" spans="10:10">
      <c r="J4683" s="114"/>
    </row>
    <row r="4684" spans="10:10">
      <c r="J4684" s="114"/>
    </row>
    <row r="4685" spans="10:10">
      <c r="J4685" s="114"/>
    </row>
    <row r="4686" spans="10:10">
      <c r="J4686" s="114"/>
    </row>
    <row r="4687" spans="10:10">
      <c r="J4687" s="114"/>
    </row>
    <row r="4688" spans="10:10">
      <c r="J4688" s="114"/>
    </row>
    <row r="4689" spans="10:10">
      <c r="J4689" s="114"/>
    </row>
    <row r="4690" spans="10:10">
      <c r="J4690" s="114"/>
    </row>
    <row r="4691" spans="10:10">
      <c r="J4691" s="114"/>
    </row>
    <row r="4692" spans="10:10">
      <c r="J4692" s="114"/>
    </row>
    <row r="4693" spans="10:10">
      <c r="J4693" s="114"/>
    </row>
    <row r="4694" spans="10:10">
      <c r="J4694" s="114"/>
    </row>
    <row r="4695" spans="10:10">
      <c r="J4695" s="114"/>
    </row>
    <row r="4696" spans="10:10">
      <c r="J4696" s="114"/>
    </row>
    <row r="4697" spans="10:10">
      <c r="J4697" s="114"/>
    </row>
    <row r="4698" spans="10:10">
      <c r="J4698" s="114"/>
    </row>
    <row r="4699" spans="10:10">
      <c r="J4699" s="114"/>
    </row>
    <row r="4700" spans="10:10">
      <c r="J4700" s="114"/>
    </row>
    <row r="4701" spans="10:10">
      <c r="J4701" s="114"/>
    </row>
    <row r="4702" spans="10:10">
      <c r="J4702" s="114"/>
    </row>
    <row r="4703" spans="10:10">
      <c r="J4703" s="114"/>
    </row>
    <row r="4704" spans="10:10">
      <c r="J4704" s="114"/>
    </row>
    <row r="4705" spans="10:10">
      <c r="J4705" s="114"/>
    </row>
    <row r="4706" spans="10:10">
      <c r="J4706" s="114"/>
    </row>
    <row r="4707" spans="10:10">
      <c r="J4707" s="114"/>
    </row>
    <row r="4708" spans="10:10">
      <c r="J4708" s="114"/>
    </row>
    <row r="4709" spans="10:10">
      <c r="J4709" s="114"/>
    </row>
    <row r="4710" spans="10:10">
      <c r="J4710" s="114"/>
    </row>
    <row r="4711" spans="10:10">
      <c r="J4711" s="114"/>
    </row>
    <row r="4712" spans="10:10">
      <c r="J4712" s="114"/>
    </row>
    <row r="4713" spans="10:10">
      <c r="J4713" s="114"/>
    </row>
    <row r="4714" spans="10:10">
      <c r="J4714" s="114"/>
    </row>
    <row r="4715" spans="10:10">
      <c r="J4715" s="114"/>
    </row>
    <row r="4716" spans="10:10">
      <c r="J4716" s="114"/>
    </row>
    <row r="4717" spans="10:10">
      <c r="J4717" s="114"/>
    </row>
    <row r="4718" spans="10:10">
      <c r="J4718" s="114"/>
    </row>
    <row r="4719" spans="10:10">
      <c r="J4719" s="114"/>
    </row>
    <row r="4720" spans="10:10">
      <c r="J4720" s="114"/>
    </row>
    <row r="4721" spans="10:10">
      <c r="J4721" s="114"/>
    </row>
    <row r="4722" spans="10:10">
      <c r="J4722" s="114"/>
    </row>
    <row r="4723" spans="10:10">
      <c r="J4723" s="114"/>
    </row>
    <row r="4724" spans="10:10">
      <c r="J4724" s="114"/>
    </row>
    <row r="4725" spans="10:10">
      <c r="J4725" s="114"/>
    </row>
    <row r="4726" spans="10:10">
      <c r="J4726" s="114"/>
    </row>
    <row r="4727" spans="10:10">
      <c r="J4727" s="114"/>
    </row>
    <row r="4728" spans="10:10">
      <c r="J4728" s="114"/>
    </row>
    <row r="4729" spans="10:10">
      <c r="J4729" s="114"/>
    </row>
    <row r="4730" spans="10:10">
      <c r="J4730" s="114"/>
    </row>
    <row r="4731" spans="10:10">
      <c r="J4731" s="114"/>
    </row>
    <row r="4732" spans="10:10">
      <c r="J4732" s="114"/>
    </row>
    <row r="4733" spans="10:10">
      <c r="J4733" s="114"/>
    </row>
    <row r="4734" spans="10:10">
      <c r="J4734" s="114"/>
    </row>
    <row r="4735" spans="10:10">
      <c r="J4735" s="114"/>
    </row>
    <row r="4736" spans="10:10">
      <c r="J4736" s="114"/>
    </row>
    <row r="4737" spans="10:10">
      <c r="J4737" s="114"/>
    </row>
    <row r="4738" spans="10:10">
      <c r="J4738" s="114"/>
    </row>
    <row r="4739" spans="10:10">
      <c r="J4739" s="114"/>
    </row>
    <row r="4740" spans="10:10">
      <c r="J4740" s="114"/>
    </row>
    <row r="4741" spans="10:10">
      <c r="J4741" s="114"/>
    </row>
    <row r="4742" spans="10:10">
      <c r="J4742" s="114"/>
    </row>
    <row r="4743" spans="10:10">
      <c r="J4743" s="114"/>
    </row>
    <row r="4744" spans="10:10">
      <c r="J4744" s="114"/>
    </row>
    <row r="4745" spans="10:10">
      <c r="J4745" s="114"/>
    </row>
    <row r="4746" spans="10:10">
      <c r="J4746" s="114"/>
    </row>
    <row r="4747" spans="10:10">
      <c r="J4747" s="114"/>
    </row>
    <row r="4748" spans="10:10">
      <c r="J4748" s="114"/>
    </row>
    <row r="4749" spans="10:10">
      <c r="J4749" s="114"/>
    </row>
    <row r="4750" spans="10:10">
      <c r="J4750" s="114"/>
    </row>
    <row r="4751" spans="10:10">
      <c r="J4751" s="114"/>
    </row>
    <row r="4752" spans="10:10">
      <c r="J4752" s="114"/>
    </row>
    <row r="4753" spans="10:10">
      <c r="J4753" s="114"/>
    </row>
    <row r="4754" spans="10:10">
      <c r="J4754" s="114"/>
    </row>
    <row r="4755" spans="10:10">
      <c r="J4755" s="114"/>
    </row>
    <row r="4756" spans="10:10">
      <c r="J4756" s="114"/>
    </row>
    <row r="4757" spans="10:10">
      <c r="J4757" s="114"/>
    </row>
    <row r="4758" spans="10:10">
      <c r="J4758" s="114"/>
    </row>
    <row r="4759" spans="10:10">
      <c r="J4759" s="114"/>
    </row>
    <row r="4760" spans="10:10">
      <c r="J4760" s="114"/>
    </row>
    <row r="4761" spans="10:10">
      <c r="J4761" s="114"/>
    </row>
    <row r="4762" spans="10:10">
      <c r="J4762" s="114"/>
    </row>
    <row r="4763" spans="10:10">
      <c r="J4763" s="114"/>
    </row>
    <row r="4764" spans="10:10">
      <c r="J4764" s="114"/>
    </row>
    <row r="4765" spans="10:10">
      <c r="J4765" s="114"/>
    </row>
    <row r="4766" spans="10:10">
      <c r="J4766" s="114"/>
    </row>
    <row r="4767" spans="10:10">
      <c r="J4767" s="114"/>
    </row>
    <row r="4768" spans="10:10">
      <c r="J4768" s="114"/>
    </row>
    <row r="4769" spans="10:10">
      <c r="J4769" s="114"/>
    </row>
    <row r="4770" spans="10:10">
      <c r="J4770" s="114"/>
    </row>
    <row r="4771" spans="10:10">
      <c r="J4771" s="114"/>
    </row>
    <row r="4772" spans="10:10">
      <c r="J4772" s="114"/>
    </row>
    <row r="4773" spans="10:10">
      <c r="J4773" s="114"/>
    </row>
    <row r="4774" spans="10:10">
      <c r="J4774" s="114"/>
    </row>
    <row r="4775" spans="10:10">
      <c r="J4775" s="114"/>
    </row>
    <row r="4776" spans="10:10">
      <c r="J4776" s="114"/>
    </row>
    <row r="4777" spans="10:10">
      <c r="J4777" s="114"/>
    </row>
    <row r="4778" spans="10:10">
      <c r="J4778" s="114"/>
    </row>
    <row r="4779" spans="10:10">
      <c r="J4779" s="114"/>
    </row>
    <row r="4780" spans="10:10">
      <c r="J4780" s="114"/>
    </row>
    <row r="4781" spans="10:10">
      <c r="J4781" s="114"/>
    </row>
    <row r="4782" spans="10:10">
      <c r="J4782" s="114"/>
    </row>
    <row r="4783" spans="10:10">
      <c r="J4783" s="114"/>
    </row>
    <row r="4784" spans="10:10">
      <c r="J4784" s="114"/>
    </row>
    <row r="4785" spans="10:10">
      <c r="J4785" s="114"/>
    </row>
    <row r="4786" spans="10:10">
      <c r="J4786" s="114"/>
    </row>
    <row r="4787" spans="10:10">
      <c r="J4787" s="114"/>
    </row>
    <row r="4788" spans="10:10">
      <c r="J4788" s="114"/>
    </row>
    <row r="4789" spans="10:10">
      <c r="J4789" s="114"/>
    </row>
    <row r="4790" spans="10:10">
      <c r="J4790" s="114"/>
    </row>
    <row r="4791" spans="10:10">
      <c r="J4791" s="114"/>
    </row>
    <row r="4792" spans="10:10">
      <c r="J4792" s="114"/>
    </row>
    <row r="4793" spans="10:10">
      <c r="J4793" s="114"/>
    </row>
    <row r="4794" spans="10:10">
      <c r="J4794" s="114"/>
    </row>
    <row r="4795" spans="10:10">
      <c r="J4795" s="114"/>
    </row>
    <row r="4796" spans="10:10">
      <c r="J4796" s="114"/>
    </row>
    <row r="4797" spans="10:10">
      <c r="J4797" s="114"/>
    </row>
    <row r="4798" spans="10:10">
      <c r="J4798" s="114"/>
    </row>
    <row r="4799" spans="10:10">
      <c r="J4799" s="114"/>
    </row>
    <row r="4800" spans="10:10">
      <c r="J4800" s="114"/>
    </row>
    <row r="4801" spans="10:10">
      <c r="J4801" s="114"/>
    </row>
    <row r="4802" spans="10:10">
      <c r="J4802" s="114"/>
    </row>
    <row r="4803" spans="10:10">
      <c r="J4803" s="114"/>
    </row>
    <row r="4804" spans="10:10">
      <c r="J4804" s="114"/>
    </row>
    <row r="4805" spans="10:10">
      <c r="J4805" s="114"/>
    </row>
    <row r="4806" spans="10:10">
      <c r="J4806" s="114"/>
    </row>
    <row r="4807" spans="10:10">
      <c r="J4807" s="114"/>
    </row>
    <row r="4808" spans="10:10">
      <c r="J4808" s="114"/>
    </row>
    <row r="4809" spans="10:10">
      <c r="J4809" s="114"/>
    </row>
    <row r="4810" spans="10:10">
      <c r="J4810" s="114"/>
    </row>
    <row r="4811" spans="10:10">
      <c r="J4811" s="114"/>
    </row>
    <row r="4812" spans="10:10">
      <c r="J4812" s="114"/>
    </row>
    <row r="4813" spans="10:10">
      <c r="J4813" s="114"/>
    </row>
    <row r="4814" spans="10:10">
      <c r="J4814" s="114"/>
    </row>
    <row r="4815" spans="10:10">
      <c r="J4815" s="114"/>
    </row>
    <row r="4816" spans="10:10">
      <c r="J4816" s="114"/>
    </row>
    <row r="4817" spans="10:10">
      <c r="J4817" s="114"/>
    </row>
    <row r="4818" spans="10:10">
      <c r="J4818" s="114"/>
    </row>
    <row r="4819" spans="10:10">
      <c r="J4819" s="114"/>
    </row>
    <row r="4820" spans="10:10">
      <c r="J4820" s="114"/>
    </row>
    <row r="4821" spans="10:10">
      <c r="J4821" s="114"/>
    </row>
    <row r="4822" spans="10:10">
      <c r="J4822" s="114"/>
    </row>
    <row r="4823" spans="10:10">
      <c r="J4823" s="114"/>
    </row>
    <row r="4824" spans="10:10">
      <c r="J4824" s="114"/>
    </row>
    <row r="4825" spans="10:10">
      <c r="J4825" s="114"/>
    </row>
    <row r="4826" spans="10:10">
      <c r="J4826" s="114"/>
    </row>
    <row r="4827" spans="10:10">
      <c r="J4827" s="114"/>
    </row>
    <row r="4828" spans="10:10">
      <c r="J4828" s="114"/>
    </row>
    <row r="4829" spans="10:10">
      <c r="J4829" s="114"/>
    </row>
    <row r="4830" spans="10:10">
      <c r="J4830" s="114"/>
    </row>
    <row r="4831" spans="10:10">
      <c r="J4831" s="114"/>
    </row>
    <row r="4832" spans="10:10">
      <c r="J4832" s="114"/>
    </row>
    <row r="4833" spans="10:10">
      <c r="J4833" s="114"/>
    </row>
    <row r="4834" spans="10:10">
      <c r="J4834" s="114"/>
    </row>
    <row r="4835" spans="10:10">
      <c r="J4835" s="114"/>
    </row>
    <row r="4836" spans="10:10">
      <c r="J4836" s="114"/>
    </row>
    <row r="4837" spans="10:10">
      <c r="J4837" s="114"/>
    </row>
    <row r="4838" spans="10:10">
      <c r="J4838" s="114"/>
    </row>
    <row r="4839" spans="10:10">
      <c r="J4839" s="114"/>
    </row>
    <row r="4840" spans="10:10">
      <c r="J4840" s="114"/>
    </row>
    <row r="4841" spans="10:10">
      <c r="J4841" s="114"/>
    </row>
    <row r="4842" spans="10:10">
      <c r="J4842" s="114"/>
    </row>
    <row r="4843" spans="10:10">
      <c r="J4843" s="114"/>
    </row>
    <row r="4844" spans="10:10">
      <c r="J4844" s="114"/>
    </row>
    <row r="4845" spans="10:10">
      <c r="J4845" s="114"/>
    </row>
    <row r="4846" spans="10:10">
      <c r="J4846" s="114"/>
    </row>
    <row r="4847" spans="10:10">
      <c r="J4847" s="114"/>
    </row>
    <row r="4848" spans="10:10">
      <c r="J4848" s="114"/>
    </row>
    <row r="4849" spans="10:10">
      <c r="J4849" s="114"/>
    </row>
    <row r="4850" spans="10:10">
      <c r="J4850" s="114"/>
    </row>
    <row r="4851" spans="10:10">
      <c r="J4851" s="114"/>
    </row>
    <row r="4852" spans="10:10">
      <c r="J4852" s="114"/>
    </row>
    <row r="4853" spans="10:10">
      <c r="J4853" s="114"/>
    </row>
    <row r="4854" spans="10:10">
      <c r="J4854" s="114"/>
    </row>
    <row r="4855" spans="10:10">
      <c r="J4855" s="114"/>
    </row>
    <row r="4856" spans="10:10">
      <c r="J4856" s="114"/>
    </row>
    <row r="4857" spans="10:10">
      <c r="J4857" s="114"/>
    </row>
    <row r="4858" spans="10:10">
      <c r="J4858" s="114"/>
    </row>
    <row r="4859" spans="10:10">
      <c r="J4859" s="114"/>
    </row>
    <row r="4860" spans="10:10">
      <c r="J4860" s="114"/>
    </row>
    <row r="4861" spans="10:10">
      <c r="J4861" s="114"/>
    </row>
    <row r="4862" spans="10:10">
      <c r="J4862" s="114"/>
    </row>
    <row r="4863" spans="10:10">
      <c r="J4863" s="114"/>
    </row>
    <row r="4864" spans="10:10">
      <c r="J4864" s="114"/>
    </row>
    <row r="4865" spans="10:10">
      <c r="J4865" s="114"/>
    </row>
    <row r="4866" spans="10:10">
      <c r="J4866" s="114"/>
    </row>
    <row r="4867" spans="10:10">
      <c r="J4867" s="114"/>
    </row>
    <row r="4868" spans="10:10">
      <c r="J4868" s="114"/>
    </row>
    <row r="4869" spans="10:10">
      <c r="J4869" s="114"/>
    </row>
    <row r="4870" spans="10:10">
      <c r="J4870" s="114"/>
    </row>
    <row r="4871" spans="10:10">
      <c r="J4871" s="114"/>
    </row>
    <row r="4872" spans="10:10">
      <c r="J4872" s="114"/>
    </row>
    <row r="4873" spans="10:10">
      <c r="J4873" s="114"/>
    </row>
    <row r="4874" spans="10:10">
      <c r="J4874" s="114"/>
    </row>
    <row r="4875" spans="10:10">
      <c r="J4875" s="114"/>
    </row>
    <row r="4876" spans="10:10">
      <c r="J4876" s="114"/>
    </row>
    <row r="4877" spans="10:10">
      <c r="J4877" s="114"/>
    </row>
    <row r="4878" spans="10:10">
      <c r="J4878" s="114"/>
    </row>
    <row r="4879" spans="10:10">
      <c r="J4879" s="114"/>
    </row>
    <row r="4880" spans="10:10">
      <c r="J4880" s="114"/>
    </row>
    <row r="4881" spans="10:10">
      <c r="J4881" s="114"/>
    </row>
    <row r="4882" spans="10:10">
      <c r="J4882" s="114"/>
    </row>
    <row r="4883" spans="10:10">
      <c r="J4883" s="114"/>
    </row>
    <row r="4884" spans="10:10">
      <c r="J4884" s="114"/>
    </row>
    <row r="4885" spans="10:10">
      <c r="J4885" s="114"/>
    </row>
    <row r="4886" spans="10:10">
      <c r="J4886" s="114"/>
    </row>
    <row r="4887" spans="10:10">
      <c r="J4887" s="114"/>
    </row>
    <row r="4888" spans="10:10">
      <c r="J4888" s="114"/>
    </row>
    <row r="4889" spans="10:10">
      <c r="J4889" s="114"/>
    </row>
    <row r="4890" spans="10:10">
      <c r="J4890" s="114"/>
    </row>
    <row r="4891" spans="10:10">
      <c r="J4891" s="114"/>
    </row>
    <row r="4892" spans="10:10">
      <c r="J4892" s="114"/>
    </row>
    <row r="4893" spans="10:10">
      <c r="J4893" s="114"/>
    </row>
    <row r="4894" spans="10:10">
      <c r="J4894" s="114"/>
    </row>
    <row r="4895" spans="10:10">
      <c r="J4895" s="114"/>
    </row>
    <row r="4896" spans="10:10">
      <c r="J4896" s="114"/>
    </row>
    <row r="4897" spans="10:10">
      <c r="J4897" s="114"/>
    </row>
    <row r="4898" spans="10:10">
      <c r="J4898" s="114"/>
    </row>
    <row r="4899" spans="10:10">
      <c r="J4899" s="114"/>
    </row>
    <row r="4900" spans="10:10">
      <c r="J4900" s="114"/>
    </row>
    <row r="4901" spans="10:10">
      <c r="J4901" s="114"/>
    </row>
    <row r="4902" spans="10:10">
      <c r="J4902" s="114"/>
    </row>
    <row r="4903" spans="10:10">
      <c r="J4903" s="114"/>
    </row>
    <row r="4904" spans="10:10">
      <c r="J4904" s="114"/>
    </row>
    <row r="4905" spans="10:10">
      <c r="J4905" s="114"/>
    </row>
    <row r="4906" spans="10:10">
      <c r="J4906" s="114"/>
    </row>
    <row r="4907" spans="10:10">
      <c r="J4907" s="114"/>
    </row>
    <row r="4908" spans="10:10">
      <c r="J4908" s="114"/>
    </row>
    <row r="4909" spans="10:10">
      <c r="J4909" s="114"/>
    </row>
    <row r="4910" spans="10:10">
      <c r="J4910" s="114"/>
    </row>
    <row r="4911" spans="10:10">
      <c r="J4911" s="114"/>
    </row>
    <row r="4912" spans="10:10">
      <c r="J4912" s="114"/>
    </row>
    <row r="4913" spans="10:10">
      <c r="J4913" s="114"/>
    </row>
    <row r="4914" spans="10:10">
      <c r="J4914" s="114"/>
    </row>
    <row r="4915" spans="10:10">
      <c r="J4915" s="114"/>
    </row>
    <row r="4916" spans="10:10">
      <c r="J4916" s="114"/>
    </row>
    <row r="4917" spans="10:10">
      <c r="J4917" s="114"/>
    </row>
    <row r="4918" spans="10:10">
      <c r="J4918" s="114"/>
    </row>
    <row r="4919" spans="10:10">
      <c r="J4919" s="114"/>
    </row>
    <row r="4920" spans="10:10">
      <c r="J4920" s="114"/>
    </row>
    <row r="4921" spans="10:10">
      <c r="J4921" s="114"/>
    </row>
    <row r="4922" spans="10:10">
      <c r="J4922" s="114"/>
    </row>
    <row r="4923" spans="10:10">
      <c r="J4923" s="114"/>
    </row>
    <row r="4924" spans="10:10">
      <c r="J4924" s="114"/>
    </row>
    <row r="4925" spans="10:10">
      <c r="J4925" s="114"/>
    </row>
    <row r="4926" spans="10:10">
      <c r="J4926" s="114"/>
    </row>
    <row r="4927" spans="10:10">
      <c r="J4927" s="114"/>
    </row>
    <row r="4928" spans="10:10">
      <c r="J4928" s="114"/>
    </row>
    <row r="4929" spans="10:10">
      <c r="J4929" s="114"/>
    </row>
    <row r="4930" spans="10:10">
      <c r="J4930" s="114"/>
    </row>
    <row r="4931" spans="10:10">
      <c r="J4931" s="114"/>
    </row>
    <row r="4932" spans="10:10">
      <c r="J4932" s="114"/>
    </row>
    <row r="4933" spans="10:10">
      <c r="J4933" s="114"/>
    </row>
    <row r="4934" spans="10:10">
      <c r="J4934" s="114"/>
    </row>
    <row r="4935" spans="10:10">
      <c r="J4935" s="114"/>
    </row>
    <row r="4936" spans="10:10">
      <c r="J4936" s="114"/>
    </row>
    <row r="4937" spans="10:10">
      <c r="J4937" s="114"/>
    </row>
    <row r="4938" spans="10:10">
      <c r="J4938" s="114"/>
    </row>
    <row r="4939" spans="10:10">
      <c r="J4939" s="114"/>
    </row>
    <row r="4940" spans="10:10">
      <c r="J4940" s="114"/>
    </row>
    <row r="4941" spans="10:10">
      <c r="J4941" s="114"/>
    </row>
    <row r="4942" spans="10:10">
      <c r="J4942" s="114"/>
    </row>
    <row r="4943" spans="10:10">
      <c r="J4943" s="114"/>
    </row>
    <row r="4944" spans="10:10">
      <c r="J4944" s="114"/>
    </row>
    <row r="4945" spans="10:10">
      <c r="J4945" s="114"/>
    </row>
    <row r="4946" spans="10:10">
      <c r="J4946" s="114"/>
    </row>
    <row r="4947" spans="10:10">
      <c r="J4947" s="114"/>
    </row>
    <row r="4948" spans="10:10">
      <c r="J4948" s="114"/>
    </row>
    <row r="4949" spans="10:10">
      <c r="J4949" s="114"/>
    </row>
    <row r="4950" spans="10:10">
      <c r="J4950" s="114"/>
    </row>
    <row r="4951" spans="10:10">
      <c r="J4951" s="114"/>
    </row>
    <row r="4952" spans="10:10">
      <c r="J4952" s="114"/>
    </row>
    <row r="4953" spans="10:10">
      <c r="J4953" s="114"/>
    </row>
    <row r="4954" spans="10:10">
      <c r="J4954" s="114"/>
    </row>
    <row r="4955" spans="10:10">
      <c r="J4955" s="114"/>
    </row>
    <row r="4956" spans="10:10">
      <c r="J4956" s="114"/>
    </row>
    <row r="4957" spans="10:10">
      <c r="J4957" s="114"/>
    </row>
    <row r="4958" spans="10:10">
      <c r="J4958" s="114"/>
    </row>
    <row r="4959" spans="10:10">
      <c r="J4959" s="114"/>
    </row>
    <row r="4960" spans="10:10">
      <c r="J4960" s="114"/>
    </row>
    <row r="4961" spans="10:10">
      <c r="J4961" s="114"/>
    </row>
    <row r="4962" spans="10:10">
      <c r="J4962" s="114"/>
    </row>
    <row r="4963" spans="10:10">
      <c r="J4963" s="114"/>
    </row>
    <row r="4964" spans="10:10">
      <c r="J4964" s="114"/>
    </row>
    <row r="4965" spans="10:10">
      <c r="J4965" s="114"/>
    </row>
    <row r="4966" spans="10:10">
      <c r="J4966" s="114"/>
    </row>
    <row r="4967" spans="10:10">
      <c r="J4967" s="114"/>
    </row>
    <row r="4968" spans="10:10">
      <c r="J4968" s="114"/>
    </row>
    <row r="4969" spans="10:10">
      <c r="J4969" s="114"/>
    </row>
    <row r="4970" spans="10:10">
      <c r="J4970" s="114"/>
    </row>
    <row r="4971" spans="10:10">
      <c r="J4971" s="114"/>
    </row>
    <row r="4972" spans="10:10">
      <c r="J4972" s="114"/>
    </row>
    <row r="4973" spans="10:10">
      <c r="J4973" s="114"/>
    </row>
    <row r="4974" spans="10:10">
      <c r="J4974" s="114"/>
    </row>
    <row r="4975" spans="10:10">
      <c r="J4975" s="114"/>
    </row>
    <row r="4976" spans="10:10">
      <c r="J4976" s="114"/>
    </row>
    <row r="4977" spans="10:10">
      <c r="J4977" s="114"/>
    </row>
    <row r="4978" spans="10:10">
      <c r="J4978" s="114"/>
    </row>
    <row r="4979" spans="10:10">
      <c r="J4979" s="114"/>
    </row>
    <row r="4980" spans="10:10">
      <c r="J4980" s="114"/>
    </row>
    <row r="4981" spans="10:10">
      <c r="J4981" s="114"/>
    </row>
    <row r="4982" spans="10:10">
      <c r="J4982" s="114"/>
    </row>
    <row r="4983" spans="10:10">
      <c r="J4983" s="114"/>
    </row>
    <row r="4984" spans="10:10">
      <c r="J4984" s="114"/>
    </row>
    <row r="4985" spans="10:10">
      <c r="J4985" s="114"/>
    </row>
    <row r="4986" spans="10:10">
      <c r="J4986" s="114"/>
    </row>
    <row r="4987" spans="10:10">
      <c r="J4987" s="114"/>
    </row>
    <row r="4988" spans="10:10">
      <c r="J4988" s="114"/>
    </row>
    <row r="4989" spans="10:10">
      <c r="J4989" s="114"/>
    </row>
    <row r="4990" spans="10:10">
      <c r="J4990" s="114"/>
    </row>
    <row r="4991" spans="10:10">
      <c r="J4991" s="114"/>
    </row>
    <row r="4992" spans="10:10">
      <c r="J4992" s="114"/>
    </row>
    <row r="4993" spans="10:10">
      <c r="J4993" s="114"/>
    </row>
    <row r="4994" spans="10:10">
      <c r="J4994" s="114"/>
    </row>
    <row r="4995" spans="10:10">
      <c r="J4995" s="114"/>
    </row>
    <row r="4996" spans="10:10">
      <c r="J4996" s="114"/>
    </row>
    <row r="4997" spans="10:10">
      <c r="J4997" s="114"/>
    </row>
    <row r="4998" spans="10:10">
      <c r="J4998" s="114"/>
    </row>
    <row r="4999" spans="10:10">
      <c r="J4999" s="114"/>
    </row>
    <row r="5000" spans="10:10">
      <c r="J5000" s="114"/>
    </row>
    <row r="5001" spans="10:10">
      <c r="J5001" s="114"/>
    </row>
    <row r="5002" spans="10:10">
      <c r="J5002" s="114"/>
    </row>
    <row r="5003" spans="10:10">
      <c r="J5003" s="114"/>
    </row>
    <row r="5004" spans="10:10">
      <c r="J5004" s="114"/>
    </row>
    <row r="5005" spans="10:10">
      <c r="J5005" s="114"/>
    </row>
    <row r="5006" spans="10:10">
      <c r="J5006" s="114"/>
    </row>
    <row r="5007" spans="10:10">
      <c r="J5007" s="114"/>
    </row>
    <row r="5008" spans="10:10">
      <c r="J5008" s="114"/>
    </row>
    <row r="5009" spans="10:10">
      <c r="J5009" s="114"/>
    </row>
    <row r="5010" spans="10:10">
      <c r="J5010" s="114"/>
    </row>
    <row r="5011" spans="10:10">
      <c r="J5011" s="114"/>
    </row>
    <row r="5012" spans="10:10">
      <c r="J5012" s="114"/>
    </row>
    <row r="5013" spans="10:10">
      <c r="J5013" s="114"/>
    </row>
    <row r="5014" spans="10:10">
      <c r="J5014" s="114"/>
    </row>
    <row r="5015" spans="10:10">
      <c r="J5015" s="114"/>
    </row>
    <row r="5016" spans="10:10">
      <c r="J5016" s="114"/>
    </row>
    <row r="5017" spans="10:10">
      <c r="J5017" s="114"/>
    </row>
    <row r="5018" spans="10:10">
      <c r="J5018" s="114"/>
    </row>
    <row r="5019" spans="10:10">
      <c r="J5019" s="114"/>
    </row>
    <row r="5020" spans="10:10">
      <c r="J5020" s="114"/>
    </row>
    <row r="5021" spans="10:10">
      <c r="J5021" s="114"/>
    </row>
    <row r="5022" spans="10:10">
      <c r="J5022" s="114"/>
    </row>
    <row r="5023" spans="10:10">
      <c r="J5023" s="114"/>
    </row>
    <row r="5024" spans="10:10">
      <c r="J5024" s="114"/>
    </row>
    <row r="5025" spans="10:10">
      <c r="J5025" s="114"/>
    </row>
    <row r="5026" spans="10:10">
      <c r="J5026" s="114"/>
    </row>
    <row r="5027" spans="10:10">
      <c r="J5027" s="114"/>
    </row>
    <row r="5028" spans="10:10">
      <c r="J5028" s="114"/>
    </row>
    <row r="5029" spans="10:10">
      <c r="J5029" s="114"/>
    </row>
    <row r="5030" spans="10:10">
      <c r="J5030" s="114"/>
    </row>
    <row r="5031" spans="10:10">
      <c r="J5031" s="114"/>
    </row>
    <row r="5032" spans="10:10">
      <c r="J5032" s="114"/>
    </row>
    <row r="5033" spans="10:10">
      <c r="J5033" s="114"/>
    </row>
    <row r="5034" spans="10:10">
      <c r="J5034" s="114"/>
    </row>
    <row r="5035" spans="10:10">
      <c r="J5035" s="114"/>
    </row>
    <row r="5036" spans="10:10">
      <c r="J5036" s="114"/>
    </row>
    <row r="5037" spans="10:10">
      <c r="J5037" s="114"/>
    </row>
    <row r="5038" spans="10:10">
      <c r="J5038" s="114"/>
    </row>
    <row r="5039" spans="10:10">
      <c r="J5039" s="114"/>
    </row>
    <row r="5040" spans="10:10">
      <c r="J5040" s="114"/>
    </row>
    <row r="5041" spans="10:10">
      <c r="J5041" s="114"/>
    </row>
    <row r="5042" spans="10:10">
      <c r="J5042" s="114"/>
    </row>
    <row r="5043" spans="10:10">
      <c r="J5043" s="114"/>
    </row>
    <row r="5044" spans="10:10">
      <c r="J5044" s="114"/>
    </row>
    <row r="5045" spans="10:10">
      <c r="J5045" s="114"/>
    </row>
    <row r="5046" spans="10:10">
      <c r="J5046" s="114"/>
    </row>
    <row r="5047" spans="10:10">
      <c r="J5047" s="114"/>
    </row>
    <row r="5048" spans="10:10">
      <c r="J5048" s="114"/>
    </row>
    <row r="5049" spans="10:10">
      <c r="J5049" s="114"/>
    </row>
    <row r="5050" spans="10:10">
      <c r="J5050" s="114"/>
    </row>
    <row r="5051" spans="10:10">
      <c r="J5051" s="114"/>
    </row>
    <row r="5052" spans="10:10">
      <c r="J5052" s="114"/>
    </row>
    <row r="5053" spans="10:10">
      <c r="J5053" s="114"/>
    </row>
    <row r="5054" spans="10:10">
      <c r="J5054" s="114"/>
    </row>
    <row r="5055" spans="10:10">
      <c r="J5055" s="114"/>
    </row>
    <row r="5056" spans="10:10">
      <c r="J5056" s="114"/>
    </row>
    <row r="5057" spans="10:10">
      <c r="J5057" s="114"/>
    </row>
    <row r="5058" spans="10:10">
      <c r="J5058" s="114"/>
    </row>
    <row r="5059" spans="10:10">
      <c r="J5059" s="114"/>
    </row>
    <row r="5060" spans="10:10">
      <c r="J5060" s="114"/>
    </row>
    <row r="5061" spans="10:10">
      <c r="J5061" s="114"/>
    </row>
    <row r="5062" spans="10:10">
      <c r="J5062" s="114"/>
    </row>
    <row r="5063" spans="10:10">
      <c r="J5063" s="114"/>
    </row>
    <row r="5064" spans="10:10">
      <c r="J5064" s="114"/>
    </row>
    <row r="5065" spans="10:10">
      <c r="J5065" s="114"/>
    </row>
    <row r="5066" spans="10:10">
      <c r="J5066" s="114"/>
    </row>
    <row r="5067" spans="10:10">
      <c r="J5067" s="114"/>
    </row>
    <row r="5068" spans="10:10">
      <c r="J5068" s="114"/>
    </row>
    <row r="5069" spans="10:10">
      <c r="J5069" s="114"/>
    </row>
    <row r="5070" spans="10:10">
      <c r="J5070" s="114"/>
    </row>
    <row r="5071" spans="10:10">
      <c r="J5071" s="114"/>
    </row>
    <row r="5072" spans="10:10">
      <c r="J5072" s="114"/>
    </row>
    <row r="5073" spans="10:10">
      <c r="J5073" s="114"/>
    </row>
    <row r="5074" spans="10:10">
      <c r="J5074" s="114"/>
    </row>
    <row r="5075" spans="10:10">
      <c r="J5075" s="114"/>
    </row>
    <row r="5076" spans="10:10">
      <c r="J5076" s="114"/>
    </row>
    <row r="5077" spans="10:10">
      <c r="J5077" s="114"/>
    </row>
    <row r="5078" spans="10:10">
      <c r="J5078" s="114"/>
    </row>
    <row r="5079" spans="10:10">
      <c r="J5079" s="114"/>
    </row>
    <row r="5080" spans="10:10">
      <c r="J5080" s="114"/>
    </row>
    <row r="5081" spans="10:10">
      <c r="J5081" s="114"/>
    </row>
    <row r="5082" spans="10:10">
      <c r="J5082" s="114"/>
    </row>
    <row r="5083" spans="10:10">
      <c r="J5083" s="114"/>
    </row>
    <row r="5084" spans="10:10">
      <c r="J5084" s="114"/>
    </row>
    <row r="5085" spans="10:10">
      <c r="J5085" s="114"/>
    </row>
    <row r="5086" spans="10:10">
      <c r="J5086" s="114"/>
    </row>
    <row r="5087" spans="10:10">
      <c r="J5087" s="114"/>
    </row>
    <row r="5088" spans="10:10">
      <c r="J5088" s="114"/>
    </row>
    <row r="5089" spans="10:10">
      <c r="J5089" s="114"/>
    </row>
    <row r="5090" spans="10:10">
      <c r="J5090" s="114"/>
    </row>
    <row r="5091" spans="10:10">
      <c r="J5091" s="114"/>
    </row>
    <row r="5092" spans="10:10">
      <c r="J5092" s="114"/>
    </row>
    <row r="5093" spans="10:10">
      <c r="J5093" s="114"/>
    </row>
    <row r="5094" spans="10:10">
      <c r="J5094" s="114"/>
    </row>
    <row r="5095" spans="10:10">
      <c r="J5095" s="114"/>
    </row>
    <row r="5096" spans="10:10">
      <c r="J5096" s="114"/>
    </row>
    <row r="5097" spans="10:10">
      <c r="J5097" s="114"/>
    </row>
    <row r="5098" spans="10:10">
      <c r="J5098" s="114"/>
    </row>
    <row r="5099" spans="10:10">
      <c r="J5099" s="114"/>
    </row>
    <row r="5100" spans="10:10">
      <c r="J5100" s="114"/>
    </row>
    <row r="5101" spans="10:10">
      <c r="J5101" s="114"/>
    </row>
    <row r="5102" spans="10:10">
      <c r="J5102" s="114"/>
    </row>
    <row r="5103" spans="10:10">
      <c r="J5103" s="114"/>
    </row>
    <row r="5104" spans="10:10">
      <c r="J5104" s="114"/>
    </row>
    <row r="5105" spans="10:10">
      <c r="J5105" s="114"/>
    </row>
    <row r="5106" spans="10:10">
      <c r="J5106" s="114"/>
    </row>
    <row r="5107" spans="10:10">
      <c r="J5107" s="114"/>
    </row>
    <row r="5108" spans="10:10">
      <c r="J5108" s="114"/>
    </row>
    <row r="5109" spans="10:10">
      <c r="J5109" s="114"/>
    </row>
    <row r="5110" spans="10:10">
      <c r="J5110" s="114"/>
    </row>
    <row r="5111" spans="10:10">
      <c r="J5111" s="114"/>
    </row>
    <row r="5112" spans="10:10">
      <c r="J5112" s="114"/>
    </row>
    <row r="5113" spans="10:10">
      <c r="J5113" s="114"/>
    </row>
    <row r="5114" spans="10:10">
      <c r="J5114" s="114"/>
    </row>
    <row r="5115" spans="10:10">
      <c r="J5115" s="114"/>
    </row>
    <row r="5116" spans="10:10">
      <c r="J5116" s="114"/>
    </row>
    <row r="5117" spans="10:10">
      <c r="J5117" s="114"/>
    </row>
    <row r="5118" spans="10:10">
      <c r="J5118" s="114"/>
    </row>
    <row r="5119" spans="10:10">
      <c r="J5119" s="114"/>
    </row>
    <row r="5120" spans="10:10">
      <c r="J5120" s="114"/>
    </row>
    <row r="5121" spans="10:10">
      <c r="J5121" s="114"/>
    </row>
    <row r="5122" spans="10:10">
      <c r="J5122" s="114"/>
    </row>
    <row r="5123" spans="10:10">
      <c r="J5123" s="114"/>
    </row>
    <row r="5124" spans="10:10">
      <c r="J5124" s="114"/>
    </row>
    <row r="5125" spans="10:10">
      <c r="J5125" s="114"/>
    </row>
    <row r="5126" spans="10:10">
      <c r="J5126" s="114"/>
    </row>
    <row r="5127" spans="10:10">
      <c r="J5127" s="114"/>
    </row>
    <row r="5128" spans="10:10">
      <c r="J5128" s="114"/>
    </row>
    <row r="5129" spans="10:10">
      <c r="J5129" s="114"/>
    </row>
    <row r="5130" spans="10:10">
      <c r="J5130" s="114"/>
    </row>
    <row r="5131" spans="10:10">
      <c r="J5131" s="114"/>
    </row>
    <row r="5132" spans="10:10">
      <c r="J5132" s="114"/>
    </row>
    <row r="5133" spans="10:10">
      <c r="J5133" s="114"/>
    </row>
    <row r="5134" spans="10:10">
      <c r="J5134" s="114"/>
    </row>
    <row r="5135" spans="10:10">
      <c r="J5135" s="114"/>
    </row>
    <row r="5136" spans="10:10">
      <c r="J5136" s="114"/>
    </row>
    <row r="5137" spans="10:10">
      <c r="J5137" s="114"/>
    </row>
    <row r="5138" spans="10:10">
      <c r="J5138" s="114"/>
    </row>
    <row r="5139" spans="10:10">
      <c r="J5139" s="114"/>
    </row>
    <row r="5140" spans="10:10">
      <c r="J5140" s="114"/>
    </row>
    <row r="5141" spans="10:10">
      <c r="J5141" s="114"/>
    </row>
    <row r="5142" spans="10:10">
      <c r="J5142" s="114"/>
    </row>
    <row r="5143" spans="10:10">
      <c r="J5143" s="114"/>
    </row>
    <row r="5144" spans="10:10">
      <c r="J5144" s="114"/>
    </row>
    <row r="5145" spans="10:10">
      <c r="J5145" s="114"/>
    </row>
    <row r="5146" spans="10:10">
      <c r="J5146" s="114"/>
    </row>
    <row r="5147" spans="10:10">
      <c r="J5147" s="114"/>
    </row>
    <row r="5148" spans="10:10">
      <c r="J5148" s="114"/>
    </row>
    <row r="5149" spans="10:10">
      <c r="J5149" s="114"/>
    </row>
    <row r="5150" spans="10:10">
      <c r="J5150" s="114"/>
    </row>
    <row r="5151" spans="10:10">
      <c r="J5151" s="114"/>
    </row>
    <row r="5152" spans="10:10">
      <c r="J5152" s="114"/>
    </row>
    <row r="5153" spans="10:10">
      <c r="J5153" s="114"/>
    </row>
    <row r="5154" spans="10:10">
      <c r="J5154" s="114"/>
    </row>
    <row r="5155" spans="10:10">
      <c r="J5155" s="114"/>
    </row>
    <row r="5156" spans="10:10">
      <c r="J5156" s="114"/>
    </row>
    <row r="5157" spans="10:10">
      <c r="J5157" s="114"/>
    </row>
    <row r="5158" spans="10:10">
      <c r="J5158" s="114"/>
    </row>
    <row r="5159" spans="10:10">
      <c r="J5159" s="114"/>
    </row>
    <row r="5160" spans="10:10">
      <c r="J5160" s="114"/>
    </row>
    <row r="5161" spans="10:10">
      <c r="J5161" s="114"/>
    </row>
    <row r="5162" spans="10:10">
      <c r="J5162" s="114"/>
    </row>
    <row r="5163" spans="10:10">
      <c r="J5163" s="114"/>
    </row>
    <row r="5164" spans="10:10">
      <c r="J5164" s="114"/>
    </row>
    <row r="5165" spans="10:10">
      <c r="J5165" s="114"/>
    </row>
    <row r="5166" spans="10:10">
      <c r="J5166" s="114"/>
    </row>
    <row r="5167" spans="10:10">
      <c r="J5167" s="114"/>
    </row>
    <row r="5168" spans="10:10">
      <c r="J5168" s="114"/>
    </row>
    <row r="5169" spans="10:10">
      <c r="J5169" s="114"/>
    </row>
    <row r="5170" spans="10:10">
      <c r="J5170" s="114"/>
    </row>
    <row r="5171" spans="10:10">
      <c r="J5171" s="114"/>
    </row>
    <row r="5172" spans="10:10">
      <c r="J5172" s="114"/>
    </row>
    <row r="5173" spans="10:10">
      <c r="J5173" s="114"/>
    </row>
    <row r="5174" spans="10:10">
      <c r="J5174" s="114"/>
    </row>
    <row r="5175" spans="10:10">
      <c r="J5175" s="114"/>
    </row>
    <row r="5176" spans="10:10">
      <c r="J5176" s="114"/>
    </row>
    <row r="5177" spans="10:10">
      <c r="J5177" s="114"/>
    </row>
    <row r="5178" spans="10:10">
      <c r="J5178" s="114"/>
    </row>
    <row r="5179" spans="10:10">
      <c r="J5179" s="114"/>
    </row>
    <row r="5180" spans="10:10">
      <c r="J5180" s="114"/>
    </row>
    <row r="5181" spans="10:10">
      <c r="J5181" s="114"/>
    </row>
    <row r="5182" spans="10:10">
      <c r="J5182" s="114"/>
    </row>
    <row r="5183" spans="10:10">
      <c r="J5183" s="114"/>
    </row>
    <row r="5184" spans="10:10">
      <c r="J5184" s="114"/>
    </row>
    <row r="5185" spans="10:10">
      <c r="J5185" s="114"/>
    </row>
    <row r="5186" spans="10:10">
      <c r="J5186" s="114"/>
    </row>
    <row r="5187" spans="10:10">
      <c r="J5187" s="114"/>
    </row>
    <row r="5188" spans="10:10">
      <c r="J5188" s="114"/>
    </row>
    <row r="5189" spans="10:10">
      <c r="J5189" s="114"/>
    </row>
    <row r="5190" spans="10:10">
      <c r="J5190" s="114"/>
    </row>
    <row r="5191" spans="10:10">
      <c r="J5191" s="114"/>
    </row>
    <row r="5192" spans="10:10">
      <c r="J5192" s="114"/>
    </row>
    <row r="5193" spans="10:10">
      <c r="J5193" s="114"/>
    </row>
    <row r="5194" spans="10:10">
      <c r="J5194" s="114"/>
    </row>
    <row r="5195" spans="10:10">
      <c r="J5195" s="114"/>
    </row>
    <row r="5196" spans="10:10">
      <c r="J5196" s="114"/>
    </row>
    <row r="5197" spans="10:10">
      <c r="J5197" s="114"/>
    </row>
    <row r="5198" spans="10:10">
      <c r="J5198" s="114"/>
    </row>
    <row r="5199" spans="10:10">
      <c r="J5199" s="114"/>
    </row>
    <row r="5200" spans="10:10">
      <c r="J5200" s="114"/>
    </row>
    <row r="5201" spans="10:10">
      <c r="J5201" s="114"/>
    </row>
    <row r="5202" spans="10:10">
      <c r="J5202" s="114"/>
    </row>
    <row r="5203" spans="10:10">
      <c r="J5203" s="114"/>
    </row>
    <row r="5204" spans="10:10">
      <c r="J5204" s="114"/>
    </row>
    <row r="5205" spans="10:10">
      <c r="J5205" s="114"/>
    </row>
    <row r="5206" spans="10:10">
      <c r="J5206" s="114"/>
    </row>
    <row r="5207" spans="10:10">
      <c r="J5207" s="114"/>
    </row>
    <row r="5208" spans="10:10">
      <c r="J5208" s="114"/>
    </row>
    <row r="5209" spans="10:10">
      <c r="J5209" s="114"/>
    </row>
    <row r="5210" spans="10:10">
      <c r="J5210" s="114"/>
    </row>
    <row r="5211" spans="10:10">
      <c r="J5211" s="114"/>
    </row>
    <row r="5212" spans="10:10">
      <c r="J5212" s="114"/>
    </row>
    <row r="5213" spans="10:10">
      <c r="J5213" s="114"/>
    </row>
    <row r="5214" spans="10:10">
      <c r="J5214" s="114"/>
    </row>
    <row r="5215" spans="10:10">
      <c r="J5215" s="114"/>
    </row>
    <row r="5216" spans="10:10">
      <c r="J5216" s="114"/>
    </row>
    <row r="5217" spans="10:10">
      <c r="J5217" s="114"/>
    </row>
    <row r="5218" spans="10:10">
      <c r="J5218" s="114"/>
    </row>
    <row r="5219" spans="10:10">
      <c r="J5219" s="114"/>
    </row>
    <row r="5220" spans="10:10">
      <c r="J5220" s="114"/>
    </row>
    <row r="5221" spans="10:10">
      <c r="J5221" s="114"/>
    </row>
    <row r="5222" spans="10:10">
      <c r="J5222" s="114"/>
    </row>
    <row r="5223" spans="10:10">
      <c r="J5223" s="114"/>
    </row>
    <row r="5224" spans="10:10">
      <c r="J5224" s="114"/>
    </row>
    <row r="5225" spans="10:10">
      <c r="J5225" s="114"/>
    </row>
    <row r="5226" spans="10:10">
      <c r="J5226" s="114"/>
    </row>
    <row r="5227" spans="10:10">
      <c r="J5227" s="114"/>
    </row>
    <row r="5228" spans="10:10">
      <c r="J5228" s="114"/>
    </row>
    <row r="5229" spans="10:10">
      <c r="J5229" s="114"/>
    </row>
    <row r="5230" spans="10:10">
      <c r="J5230" s="114"/>
    </row>
    <row r="5231" spans="10:10">
      <c r="J5231" s="114"/>
    </row>
    <row r="5232" spans="10:10">
      <c r="J5232" s="114"/>
    </row>
    <row r="5233" spans="10:10">
      <c r="J5233" s="114"/>
    </row>
    <row r="5234" spans="10:10">
      <c r="J5234" s="114"/>
    </row>
    <row r="5235" spans="10:10">
      <c r="J5235" s="114"/>
    </row>
    <row r="5236" spans="10:10">
      <c r="J5236" s="114"/>
    </row>
    <row r="5237" spans="10:10">
      <c r="J5237" s="114"/>
    </row>
    <row r="5238" spans="10:10">
      <c r="J5238" s="114"/>
    </row>
    <row r="5239" spans="10:10">
      <c r="J5239" s="114"/>
    </row>
    <row r="5240" spans="10:10">
      <c r="J5240" s="114"/>
    </row>
    <row r="5241" spans="10:10">
      <c r="J5241" s="114"/>
    </row>
    <row r="5242" spans="10:10">
      <c r="J5242" s="114"/>
    </row>
    <row r="5243" spans="10:10">
      <c r="J5243" s="114"/>
    </row>
    <row r="5244" spans="10:10">
      <c r="J5244" s="114"/>
    </row>
    <row r="5245" spans="10:10">
      <c r="J5245" s="114"/>
    </row>
    <row r="5246" spans="10:10">
      <c r="J5246" s="114"/>
    </row>
    <row r="5247" spans="10:10">
      <c r="J5247" s="114"/>
    </row>
    <row r="5248" spans="10:10">
      <c r="J5248" s="114"/>
    </row>
    <row r="5249" spans="10:10">
      <c r="J5249" s="114"/>
    </row>
    <row r="5250" spans="10:10">
      <c r="J5250" s="114"/>
    </row>
    <row r="5251" spans="10:10">
      <c r="J5251" s="114"/>
    </row>
    <row r="5252" spans="10:10">
      <c r="J5252" s="114"/>
    </row>
    <row r="5253" spans="10:10">
      <c r="J5253" s="114"/>
    </row>
    <row r="5254" spans="10:10">
      <c r="J5254" s="114"/>
    </row>
    <row r="5255" spans="10:10">
      <c r="J5255" s="114"/>
    </row>
    <row r="5256" spans="10:10">
      <c r="J5256" s="114"/>
    </row>
    <row r="5257" spans="10:10">
      <c r="J5257" s="114"/>
    </row>
    <row r="5258" spans="10:10">
      <c r="J5258" s="114"/>
    </row>
    <row r="5259" spans="10:10">
      <c r="J5259" s="114"/>
    </row>
    <row r="5260" spans="10:10">
      <c r="J5260" s="114"/>
    </row>
    <row r="5261" spans="10:10">
      <c r="J5261" s="114"/>
    </row>
    <row r="5262" spans="10:10">
      <c r="J5262" s="114"/>
    </row>
    <row r="5263" spans="10:10">
      <c r="J5263" s="114"/>
    </row>
    <row r="5264" spans="10:10">
      <c r="J5264" s="114"/>
    </row>
    <row r="5265" spans="10:10">
      <c r="J5265" s="114"/>
    </row>
    <row r="5266" spans="10:10">
      <c r="J5266" s="114"/>
    </row>
    <row r="5267" spans="10:10">
      <c r="J5267" s="114"/>
    </row>
    <row r="5268" spans="10:10">
      <c r="J5268" s="114"/>
    </row>
    <row r="5269" spans="10:10">
      <c r="J5269" s="114"/>
    </row>
    <row r="5270" spans="10:10">
      <c r="J5270" s="114"/>
    </row>
    <row r="5271" spans="10:10">
      <c r="J5271" s="114"/>
    </row>
    <row r="5272" spans="10:10">
      <c r="J5272" s="114"/>
    </row>
    <row r="5273" spans="10:10">
      <c r="J5273" s="114"/>
    </row>
    <row r="5274" spans="10:10">
      <c r="J5274" s="114"/>
    </row>
    <row r="5275" spans="10:10">
      <c r="J5275" s="114"/>
    </row>
    <row r="5276" spans="10:10">
      <c r="J5276" s="114"/>
    </row>
    <row r="5277" spans="10:10">
      <c r="J5277" s="114"/>
    </row>
    <row r="5278" spans="10:10">
      <c r="J5278" s="114"/>
    </row>
    <row r="5279" spans="10:10">
      <c r="J5279" s="114"/>
    </row>
    <row r="5280" spans="10:10">
      <c r="J5280" s="114"/>
    </row>
    <row r="5281" spans="10:10">
      <c r="J5281" s="114"/>
    </row>
    <row r="5282" spans="10:10">
      <c r="J5282" s="114"/>
    </row>
    <row r="5283" spans="10:10">
      <c r="J5283" s="114"/>
    </row>
    <row r="5284" spans="10:10">
      <c r="J5284" s="114"/>
    </row>
    <row r="5285" spans="10:10">
      <c r="J5285" s="114"/>
    </row>
    <row r="5286" spans="10:10">
      <c r="J5286" s="114"/>
    </row>
    <row r="5287" spans="10:10">
      <c r="J5287" s="114"/>
    </row>
    <row r="5288" spans="10:10">
      <c r="J5288" s="114"/>
    </row>
    <row r="5289" spans="10:10">
      <c r="J5289" s="114"/>
    </row>
    <row r="5290" spans="10:10">
      <c r="J5290" s="114"/>
    </row>
    <row r="5291" spans="10:10">
      <c r="J5291" s="114"/>
    </row>
    <row r="5292" spans="10:10">
      <c r="J5292" s="114"/>
    </row>
    <row r="5293" spans="10:10">
      <c r="J5293" s="114"/>
    </row>
    <row r="5294" spans="10:10">
      <c r="J5294" s="114"/>
    </row>
    <row r="5295" spans="10:10">
      <c r="J5295" s="114"/>
    </row>
    <row r="5296" spans="10:10">
      <c r="J5296" s="114"/>
    </row>
    <row r="5297" spans="10:10">
      <c r="J5297" s="114"/>
    </row>
    <row r="5298" spans="10:10">
      <c r="J5298" s="114"/>
    </row>
    <row r="5299" spans="10:10">
      <c r="J5299" s="114"/>
    </row>
    <row r="5300" spans="10:10">
      <c r="J5300" s="114"/>
    </row>
    <row r="5301" spans="10:10">
      <c r="J5301" s="114"/>
    </row>
    <row r="5302" spans="10:10">
      <c r="J5302" s="114"/>
    </row>
    <row r="5303" spans="10:10">
      <c r="J5303" s="114"/>
    </row>
    <row r="5304" spans="10:10">
      <c r="J5304" s="114"/>
    </row>
    <row r="5305" spans="10:10">
      <c r="J5305" s="114"/>
    </row>
    <row r="5306" spans="10:10">
      <c r="J5306" s="114"/>
    </row>
    <row r="5307" spans="10:10">
      <c r="J5307" s="114"/>
    </row>
    <row r="5308" spans="10:10">
      <c r="J5308" s="114"/>
    </row>
    <row r="5309" spans="10:10">
      <c r="J5309" s="114"/>
    </row>
    <row r="5310" spans="10:10">
      <c r="J5310" s="114"/>
    </row>
    <row r="5311" spans="10:10">
      <c r="J5311" s="114"/>
    </row>
    <row r="5312" spans="10:10">
      <c r="J5312" s="114"/>
    </row>
    <row r="5313" spans="10:10">
      <c r="J5313" s="114"/>
    </row>
    <row r="5314" spans="10:10">
      <c r="J5314" s="114"/>
    </row>
    <row r="5315" spans="10:10">
      <c r="J5315" s="114"/>
    </row>
    <row r="5316" spans="10:10">
      <c r="J5316" s="114"/>
    </row>
    <row r="5317" spans="10:10">
      <c r="J5317" s="114"/>
    </row>
    <row r="5318" spans="10:10">
      <c r="J5318" s="114"/>
    </row>
    <row r="5319" spans="10:10">
      <c r="J5319" s="114"/>
    </row>
    <row r="5320" spans="10:10">
      <c r="J5320" s="114"/>
    </row>
    <row r="5321" spans="10:10">
      <c r="J5321" s="114"/>
    </row>
    <row r="5322" spans="10:10">
      <c r="J5322" s="114"/>
    </row>
    <row r="5323" spans="10:10">
      <c r="J5323" s="114"/>
    </row>
    <row r="5324" spans="10:10">
      <c r="J5324" s="114"/>
    </row>
    <row r="5325" spans="10:10">
      <c r="J5325" s="114"/>
    </row>
    <row r="5326" spans="10:10">
      <c r="J5326" s="114"/>
    </row>
    <row r="5327" spans="10:10">
      <c r="J5327" s="114"/>
    </row>
    <row r="5328" spans="10:10">
      <c r="J5328" s="114"/>
    </row>
    <row r="5329" spans="10:10">
      <c r="J5329" s="114"/>
    </row>
    <row r="5330" spans="10:10">
      <c r="J5330" s="114"/>
    </row>
    <row r="5331" spans="10:10">
      <c r="J5331" s="114"/>
    </row>
    <row r="5332" spans="10:10">
      <c r="J5332" s="114"/>
    </row>
    <row r="5333" spans="10:10">
      <c r="J5333" s="114"/>
    </row>
    <row r="5334" spans="10:10">
      <c r="J5334" s="114"/>
    </row>
    <row r="5335" spans="10:10">
      <c r="J5335" s="114"/>
    </row>
    <row r="5336" spans="10:10">
      <c r="J5336" s="114"/>
    </row>
    <row r="5337" spans="10:10">
      <c r="J5337" s="114"/>
    </row>
    <row r="5338" spans="10:10">
      <c r="J5338" s="114"/>
    </row>
    <row r="5339" spans="10:10">
      <c r="J5339" s="114"/>
    </row>
    <row r="5340" spans="10:10">
      <c r="J5340" s="114"/>
    </row>
    <row r="5341" spans="10:10">
      <c r="J5341" s="114"/>
    </row>
    <row r="5342" spans="10:10">
      <c r="J5342" s="114"/>
    </row>
    <row r="5343" spans="10:10">
      <c r="J5343" s="114"/>
    </row>
    <row r="5344" spans="10:10">
      <c r="J5344" s="114"/>
    </row>
    <row r="5345" spans="10:10">
      <c r="J5345" s="114"/>
    </row>
    <row r="5346" spans="10:10">
      <c r="J5346" s="114"/>
    </row>
    <row r="5347" spans="10:10">
      <c r="J5347" s="114"/>
    </row>
    <row r="5348" spans="10:10">
      <c r="J5348" s="114"/>
    </row>
    <row r="5349" spans="10:10">
      <c r="J5349" s="114"/>
    </row>
    <row r="5350" spans="10:10">
      <c r="J5350" s="114"/>
    </row>
    <row r="5351" spans="10:10">
      <c r="J5351" s="114"/>
    </row>
    <row r="5352" spans="10:10">
      <c r="J5352" s="114"/>
    </row>
    <row r="5353" spans="10:10">
      <c r="J5353" s="114"/>
    </row>
    <row r="5354" spans="10:10">
      <c r="J5354" s="114"/>
    </row>
    <row r="5355" spans="10:10">
      <c r="J5355" s="114"/>
    </row>
    <row r="5356" spans="10:10">
      <c r="J5356" s="114"/>
    </row>
    <row r="5357" spans="10:10">
      <c r="J5357" s="114"/>
    </row>
    <row r="5358" spans="10:10">
      <c r="J5358" s="114"/>
    </row>
    <row r="5359" spans="10:10">
      <c r="J5359" s="114"/>
    </row>
    <row r="5360" spans="10:10">
      <c r="J5360" s="114"/>
    </row>
    <row r="5361" spans="10:10">
      <c r="J5361" s="114"/>
    </row>
    <row r="5362" spans="10:10">
      <c r="J5362" s="114"/>
    </row>
    <row r="5363" spans="10:10">
      <c r="J5363" s="114"/>
    </row>
    <row r="5364" spans="10:10">
      <c r="J5364" s="114"/>
    </row>
    <row r="5365" spans="10:10">
      <c r="J5365" s="114"/>
    </row>
    <row r="5366" spans="10:10">
      <c r="J5366" s="114"/>
    </row>
    <row r="5367" spans="10:10">
      <c r="J5367" s="114"/>
    </row>
    <row r="5368" spans="10:10">
      <c r="J5368" s="114"/>
    </row>
    <row r="5369" spans="10:10">
      <c r="J5369" s="114"/>
    </row>
    <row r="5370" spans="10:10">
      <c r="J5370" s="114"/>
    </row>
    <row r="5371" spans="10:10">
      <c r="J5371" s="114"/>
    </row>
    <row r="5372" spans="10:10">
      <c r="J5372" s="114"/>
    </row>
    <row r="5373" spans="10:10">
      <c r="J5373" s="114"/>
    </row>
    <row r="5374" spans="10:10">
      <c r="J5374" s="114"/>
    </row>
    <row r="5375" spans="10:10">
      <c r="J5375" s="114"/>
    </row>
    <row r="5376" spans="10:10">
      <c r="J5376" s="114"/>
    </row>
    <row r="5377" spans="10:10">
      <c r="J5377" s="114"/>
    </row>
    <row r="5378" spans="10:10">
      <c r="J5378" s="114"/>
    </row>
    <row r="5379" spans="10:10">
      <c r="J5379" s="114"/>
    </row>
    <row r="5380" spans="10:10">
      <c r="J5380" s="114"/>
    </row>
    <row r="5381" spans="10:10">
      <c r="J5381" s="114"/>
    </row>
    <row r="5382" spans="10:10">
      <c r="J5382" s="114"/>
    </row>
    <row r="5383" spans="10:10">
      <c r="J5383" s="114"/>
    </row>
    <row r="5384" spans="10:10">
      <c r="J5384" s="114"/>
    </row>
    <row r="5385" spans="10:10">
      <c r="J5385" s="114"/>
    </row>
    <row r="5386" spans="10:10">
      <c r="J5386" s="114"/>
    </row>
    <row r="5387" spans="10:10">
      <c r="J5387" s="114"/>
    </row>
    <row r="5388" spans="10:10">
      <c r="J5388" s="114"/>
    </row>
    <row r="5389" spans="10:10">
      <c r="J5389" s="114"/>
    </row>
    <row r="5390" spans="10:10">
      <c r="J5390" s="114"/>
    </row>
    <row r="5391" spans="10:10">
      <c r="J5391" s="11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E47C-F8A1-458C-BD7D-6F4BAA6CB5B4}">
  <dimension ref="A1:F22"/>
  <sheetViews>
    <sheetView workbookViewId="0">
      <selection sqref="A1:A2"/>
    </sheetView>
  </sheetViews>
  <sheetFormatPr defaultColWidth="9.140625" defaultRowHeight="15"/>
  <cols>
    <col min="1" max="16384" width="9.140625" style="23"/>
  </cols>
  <sheetData>
    <row r="1" spans="1:1">
      <c r="A1" s="41" t="s">
        <v>256</v>
      </c>
    </row>
    <row r="2" spans="1:1">
      <c r="A2" s="25" t="s">
        <v>248</v>
      </c>
    </row>
    <row r="16" spans="1:1">
      <c r="A16" s="25" t="s">
        <v>249</v>
      </c>
    </row>
    <row r="17" spans="1:6">
      <c r="A17" s="25" t="s">
        <v>250</v>
      </c>
    </row>
    <row r="20" spans="1:6" ht="24.75">
      <c r="A20" s="24"/>
      <c r="B20" s="115" t="s">
        <v>251</v>
      </c>
      <c r="C20" s="115" t="s">
        <v>252</v>
      </c>
      <c r="D20" s="115" t="s">
        <v>253</v>
      </c>
      <c r="E20" s="115" t="s">
        <v>254</v>
      </c>
      <c r="F20" s="115" t="s">
        <v>255</v>
      </c>
    </row>
    <row r="21" spans="1:6">
      <c r="A21" s="24">
        <v>2020</v>
      </c>
      <c r="B21" s="116">
        <v>5.7282626752132346</v>
      </c>
      <c r="C21" s="116">
        <v>2.8322160670008572</v>
      </c>
      <c r="D21" s="116">
        <v>-3.7456975318837085</v>
      </c>
      <c r="E21" s="116">
        <v>0.67929905190700879</v>
      </c>
      <c r="F21" s="116">
        <v>3.9303216237762371</v>
      </c>
    </row>
    <row r="22" spans="1:6">
      <c r="C22" s="117">
        <v>2.8322160670008572</v>
      </c>
      <c r="D22" s="117">
        <v>1.9355104979522846</v>
      </c>
      <c r="E22" s="117">
        <v>1.5</v>
      </c>
      <c r="F22" s="117">
        <v>-1.4303216237762371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65A6-8C18-46D5-AB1D-D36E06AEE842}">
  <dimension ref="A1:C28"/>
  <sheetViews>
    <sheetView workbookViewId="0">
      <selection activeCell="J11" sqref="J11"/>
    </sheetView>
  </sheetViews>
  <sheetFormatPr defaultColWidth="8.85546875" defaultRowHeight="15"/>
  <cols>
    <col min="1" max="16384" width="8.85546875" style="23"/>
  </cols>
  <sheetData>
    <row r="1" spans="1:1">
      <c r="A1" s="50" t="s">
        <v>257</v>
      </c>
    </row>
    <row r="2" spans="1:1">
      <c r="A2" s="25" t="s">
        <v>258</v>
      </c>
    </row>
    <row r="17" spans="1:3">
      <c r="A17" s="25" t="s">
        <v>260</v>
      </c>
    </row>
    <row r="18" spans="1:3">
      <c r="A18" s="25" t="s">
        <v>261</v>
      </c>
    </row>
    <row r="20" spans="1:3">
      <c r="B20" s="23" t="s">
        <v>74</v>
      </c>
      <c r="C20" s="23" t="s">
        <v>259</v>
      </c>
    </row>
    <row r="21" spans="1:3">
      <c r="A21" s="23">
        <v>2021</v>
      </c>
      <c r="B21" s="23">
        <v>-0.32</v>
      </c>
      <c r="C21" s="23">
        <v>-0.93</v>
      </c>
    </row>
    <row r="22" spans="1:3">
      <c r="A22" s="23">
        <v>2022</v>
      </c>
      <c r="B22" s="23">
        <v>-0.6</v>
      </c>
      <c r="C22" s="23">
        <v>-1.03</v>
      </c>
    </row>
    <row r="23" spans="1:3">
      <c r="A23" s="23">
        <v>2023</v>
      </c>
      <c r="B23" s="23">
        <v>-0.96</v>
      </c>
      <c r="C23" s="23">
        <v>-1.27</v>
      </c>
    </row>
    <row r="24" spans="1:3">
      <c r="A24" s="23">
        <v>2024</v>
      </c>
      <c r="B24" s="23">
        <v>-0.98</v>
      </c>
      <c r="C24" s="23">
        <v>-1.17</v>
      </c>
    </row>
    <row r="25" spans="1:3">
      <c r="A25" s="23">
        <v>2025</v>
      </c>
      <c r="B25" s="23">
        <v>-0.86</v>
      </c>
      <c r="C25" s="23">
        <v>-0.98</v>
      </c>
    </row>
    <row r="26" spans="1:3">
      <c r="A26" s="23">
        <v>2026</v>
      </c>
      <c r="B26" s="23">
        <v>-0.78</v>
      </c>
      <c r="C26" s="23">
        <v>-0.84</v>
      </c>
    </row>
    <row r="27" spans="1:3">
      <c r="A27" s="23">
        <v>2027</v>
      </c>
      <c r="B27" s="23">
        <v>-0.72</v>
      </c>
      <c r="C27" s="23">
        <v>-0.73</v>
      </c>
    </row>
    <row r="28" spans="1:3">
      <c r="A28" s="23">
        <v>2028</v>
      </c>
      <c r="B28" s="23">
        <v>-0.67</v>
      </c>
      <c r="C28" s="23">
        <v>-0.66</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061E-B4FD-4A7A-BAE9-F10ABB688F82}">
  <dimension ref="A1:HG19"/>
  <sheetViews>
    <sheetView workbookViewId="0">
      <selection activeCell="B21" sqref="B21"/>
    </sheetView>
  </sheetViews>
  <sheetFormatPr defaultColWidth="9.140625" defaultRowHeight="15"/>
  <cols>
    <col min="1" max="16384" width="9.140625" style="23"/>
  </cols>
  <sheetData>
    <row r="1" spans="1:215">
      <c r="A1" s="28" t="s">
        <v>290</v>
      </c>
      <c r="O1" s="23" t="s">
        <v>262</v>
      </c>
      <c r="P1" s="23" t="s">
        <v>263</v>
      </c>
      <c r="Q1" s="23" t="s">
        <v>264</v>
      </c>
      <c r="R1" s="23" t="s">
        <v>265</v>
      </c>
      <c r="S1" s="23" t="s">
        <v>266</v>
      </c>
      <c r="T1" s="23" t="s">
        <v>267</v>
      </c>
      <c r="U1" s="23" t="s">
        <v>268</v>
      </c>
      <c r="V1" s="23" t="s">
        <v>269</v>
      </c>
      <c r="W1" s="23" t="s">
        <v>270</v>
      </c>
      <c r="X1" s="23" t="s">
        <v>271</v>
      </c>
      <c r="Y1" s="23" t="s">
        <v>272</v>
      </c>
      <c r="Z1" s="23" t="s">
        <v>273</v>
      </c>
      <c r="AA1" s="23" t="s">
        <v>274</v>
      </c>
      <c r="AB1" s="23" t="s">
        <v>275</v>
      </c>
      <c r="AC1" s="23" t="s">
        <v>276</v>
      </c>
      <c r="AD1" s="23" t="s">
        <v>277</v>
      </c>
      <c r="AE1" s="23" t="s">
        <v>278</v>
      </c>
      <c r="AF1" s="23" t="s">
        <v>279</v>
      </c>
    </row>
    <row r="2" spans="1:215">
      <c r="A2" s="25"/>
      <c r="N2" s="23">
        <v>2020</v>
      </c>
      <c r="O2" s="23">
        <v>6.3518048309525899</v>
      </c>
      <c r="P2" s="23">
        <v>6.9350194477566891</v>
      </c>
      <c r="Q2" s="23">
        <v>7.0552450456632556</v>
      </c>
      <c r="R2" s="23">
        <v>6.5066183083595606</v>
      </c>
      <c r="S2" s="23">
        <v>6.1689318289776276</v>
      </c>
      <c r="T2" s="23">
        <v>5.7940413659093908</v>
      </c>
      <c r="U2" s="23">
        <v>6.4569452517191479</v>
      </c>
      <c r="V2" s="23">
        <v>7.7312348767323735</v>
      </c>
      <c r="W2" s="23">
        <v>7.8776329061888832</v>
      </c>
      <c r="X2" s="23">
        <v>7.2174650789170638</v>
      </c>
      <c r="Y2" s="23">
        <v>6.3557514158724766</v>
      </c>
      <c r="Z2" s="23">
        <v>5.8832388740155945</v>
      </c>
      <c r="AA2" s="23">
        <v>5.2038057916410239</v>
      </c>
      <c r="AB2" s="23">
        <v>4.5182670985666924</v>
      </c>
      <c r="AC2" s="23">
        <v>3.8442226189606061</v>
      </c>
      <c r="AD2" s="23">
        <v>2.6967282289184693</v>
      </c>
      <c r="AE2" s="23">
        <v>1.8031923493345543</v>
      </c>
      <c r="AF2" s="23">
        <v>1.599854681514</v>
      </c>
    </row>
    <row r="3" spans="1:215">
      <c r="N3" s="23">
        <v>2050</v>
      </c>
      <c r="O3" s="23">
        <v>5.5510276702194128</v>
      </c>
      <c r="P3" s="23">
        <v>5.8589943709073982</v>
      </c>
      <c r="Q3" s="23">
        <v>5.8308107199098362</v>
      </c>
      <c r="R3" s="23">
        <v>5.5034324038689526</v>
      </c>
      <c r="S3" s="23">
        <v>5.1468996153320425</v>
      </c>
      <c r="T3" s="23">
        <v>5.1941696683714502</v>
      </c>
      <c r="U3" s="23">
        <v>5.466637103500906</v>
      </c>
      <c r="V3" s="23">
        <v>6.2132420252039093</v>
      </c>
      <c r="W3" s="23">
        <v>6.53675885312812</v>
      </c>
      <c r="X3" s="23">
        <v>6.1360690087732808</v>
      </c>
      <c r="Y3" s="23">
        <v>5.5459875010456567</v>
      </c>
      <c r="Z3" s="23">
        <v>5.0410355764658874</v>
      </c>
      <c r="AA3" s="23">
        <v>5.3816181389028213</v>
      </c>
      <c r="AB3" s="23">
        <v>6.1544592631937345</v>
      </c>
      <c r="AC3" s="23">
        <v>5.9225676008283505</v>
      </c>
      <c r="AD3" s="23">
        <v>4.9911512502950943</v>
      </c>
      <c r="AE3" s="23">
        <v>3.8794563821774672</v>
      </c>
      <c r="AF3" s="23">
        <v>5.6456828478756895</v>
      </c>
    </row>
    <row r="8" spans="1:215">
      <c r="O8" s="23">
        <v>0</v>
      </c>
      <c r="P8" s="23">
        <v>0.1</v>
      </c>
      <c r="Q8" s="23">
        <v>0.2</v>
      </c>
      <c r="R8" s="23">
        <v>0.3</v>
      </c>
      <c r="S8" s="23">
        <v>0.4</v>
      </c>
      <c r="T8" s="23">
        <v>0.5</v>
      </c>
      <c r="U8" s="23">
        <v>0.6</v>
      </c>
      <c r="V8" s="23">
        <v>0.7</v>
      </c>
      <c r="W8" s="23">
        <v>0.8</v>
      </c>
      <c r="X8" s="23">
        <v>0.9</v>
      </c>
      <c r="Y8" s="23">
        <v>1</v>
      </c>
      <c r="Z8" s="23">
        <v>1.1000000000000001</v>
      </c>
      <c r="AA8" s="23">
        <v>1.2</v>
      </c>
      <c r="AB8" s="23">
        <v>1.3</v>
      </c>
      <c r="AC8" s="23">
        <v>1.4</v>
      </c>
      <c r="AD8" s="23">
        <v>1.5</v>
      </c>
      <c r="AE8" s="23">
        <v>1.6</v>
      </c>
      <c r="AF8" s="23">
        <v>1.7</v>
      </c>
      <c r="AG8" s="23">
        <v>1.8</v>
      </c>
      <c r="AH8" s="23">
        <v>1.9</v>
      </c>
      <c r="AI8" s="23">
        <v>2</v>
      </c>
      <c r="AJ8" s="23">
        <v>2.1</v>
      </c>
      <c r="AK8" s="23">
        <v>2.2000000000000002</v>
      </c>
      <c r="AL8" s="23">
        <v>2.2999999999999998</v>
      </c>
      <c r="AM8" s="23">
        <v>2.4</v>
      </c>
      <c r="AN8" s="23">
        <v>2.5</v>
      </c>
      <c r="AO8" s="23">
        <v>2.6</v>
      </c>
      <c r="AP8" s="23">
        <v>2.7</v>
      </c>
      <c r="AQ8" s="23">
        <v>2.8</v>
      </c>
      <c r="AR8" s="23">
        <v>2.9</v>
      </c>
      <c r="AS8" s="23">
        <v>3</v>
      </c>
      <c r="AT8" s="23">
        <v>3.1</v>
      </c>
      <c r="AU8" s="23">
        <v>3.2</v>
      </c>
      <c r="AV8" s="23">
        <v>3.3</v>
      </c>
      <c r="AW8" s="23">
        <v>3.4</v>
      </c>
      <c r="AX8" s="23">
        <v>3.5</v>
      </c>
      <c r="AY8" s="23">
        <v>3.6</v>
      </c>
      <c r="AZ8" s="23">
        <v>3.7</v>
      </c>
      <c r="BA8" s="23">
        <v>3.8</v>
      </c>
      <c r="BB8" s="23">
        <v>3.9</v>
      </c>
      <c r="BC8" s="23">
        <v>4</v>
      </c>
      <c r="BD8" s="23">
        <v>4.0999999999999996</v>
      </c>
      <c r="BE8" s="23">
        <v>4.2</v>
      </c>
      <c r="BF8" s="23">
        <v>4.3</v>
      </c>
      <c r="BG8" s="23">
        <v>4.4000000000000004</v>
      </c>
      <c r="BH8" s="23">
        <v>4.5</v>
      </c>
      <c r="BI8" s="23">
        <v>4.5999999999999996</v>
      </c>
      <c r="BJ8" s="23">
        <v>4.7</v>
      </c>
      <c r="BK8" s="23">
        <v>4.8</v>
      </c>
      <c r="BL8" s="23">
        <v>4.9000000000000004</v>
      </c>
      <c r="BM8" s="23">
        <v>5</v>
      </c>
      <c r="BN8" s="23">
        <v>5.0999999999999996</v>
      </c>
      <c r="BO8" s="23">
        <v>5.2</v>
      </c>
      <c r="BP8" s="23">
        <v>5.3</v>
      </c>
      <c r="BQ8" s="23">
        <v>5.4</v>
      </c>
      <c r="BR8" s="23">
        <v>5.5</v>
      </c>
      <c r="BS8" s="23">
        <v>5.6</v>
      </c>
      <c r="BT8" s="23">
        <v>5.7</v>
      </c>
      <c r="BU8" s="23">
        <v>5.8</v>
      </c>
      <c r="BV8" s="23">
        <v>5.9</v>
      </c>
      <c r="BW8" s="23">
        <v>6</v>
      </c>
      <c r="BX8" s="23">
        <v>6.1</v>
      </c>
      <c r="BY8" s="23">
        <v>6.2</v>
      </c>
      <c r="BZ8" s="23">
        <v>6.3</v>
      </c>
      <c r="CA8" s="23">
        <v>6.4</v>
      </c>
      <c r="CB8" s="23">
        <v>6.5</v>
      </c>
      <c r="CC8" s="23">
        <v>6.6</v>
      </c>
      <c r="CD8" s="23">
        <v>6.7</v>
      </c>
      <c r="CE8" s="23">
        <v>6.8</v>
      </c>
      <c r="CF8" s="23">
        <v>6.9</v>
      </c>
      <c r="CG8" s="23">
        <v>7</v>
      </c>
      <c r="CH8" s="23">
        <v>7.1</v>
      </c>
      <c r="CI8" s="23">
        <v>7.2</v>
      </c>
      <c r="CJ8" s="23">
        <v>7.3</v>
      </c>
      <c r="CK8" s="23">
        <v>7.4</v>
      </c>
      <c r="CL8" s="23">
        <v>7.5</v>
      </c>
      <c r="CM8" s="23">
        <v>7.6</v>
      </c>
      <c r="CN8" s="23">
        <v>7.7</v>
      </c>
      <c r="CO8" s="23">
        <v>7.8</v>
      </c>
      <c r="CP8" s="23">
        <v>7.9</v>
      </c>
      <c r="CQ8" s="23">
        <v>8</v>
      </c>
      <c r="CR8" s="23">
        <v>8.1</v>
      </c>
      <c r="CS8" s="23">
        <v>8.1999999999999993</v>
      </c>
      <c r="CT8" s="23">
        <v>8.3000000000000007</v>
      </c>
      <c r="CU8" s="23">
        <v>8.4</v>
      </c>
      <c r="CV8" s="23">
        <v>8.5</v>
      </c>
      <c r="CW8" s="23">
        <v>8.6</v>
      </c>
      <c r="CX8" s="23">
        <v>8.6999999999999993</v>
      </c>
      <c r="CY8" s="23">
        <v>8.8000000000000007</v>
      </c>
      <c r="CZ8" s="23">
        <v>8.9</v>
      </c>
      <c r="DA8" s="23">
        <v>9</v>
      </c>
      <c r="DB8" s="23">
        <v>9.1</v>
      </c>
      <c r="DC8" s="23">
        <v>9.1999999999999993</v>
      </c>
      <c r="DD8" s="23">
        <v>9.3000000000000007</v>
      </c>
      <c r="DE8" s="23">
        <v>9.4</v>
      </c>
      <c r="DF8" s="23">
        <v>9.5</v>
      </c>
      <c r="DG8" s="23">
        <v>9.6</v>
      </c>
      <c r="DH8" s="23">
        <v>9.6999999999999993</v>
      </c>
      <c r="DI8" s="23">
        <v>9.8000000000000007</v>
      </c>
      <c r="DJ8" s="23">
        <v>9.9</v>
      </c>
      <c r="DK8" s="23">
        <v>10</v>
      </c>
      <c r="DL8" s="23">
        <v>10.1</v>
      </c>
      <c r="DM8" s="23">
        <v>10.199999999999999</v>
      </c>
      <c r="DN8" s="23">
        <v>10.3</v>
      </c>
      <c r="DO8" s="23">
        <v>10.4</v>
      </c>
      <c r="DP8" s="23">
        <v>10.5</v>
      </c>
      <c r="DQ8" s="23">
        <v>10.6</v>
      </c>
      <c r="DR8" s="23">
        <v>10.7</v>
      </c>
      <c r="DS8" s="23">
        <v>10.8</v>
      </c>
      <c r="DT8" s="23">
        <v>10.9</v>
      </c>
      <c r="DU8" s="23">
        <v>11</v>
      </c>
      <c r="DV8" s="23">
        <v>11.1</v>
      </c>
      <c r="DW8" s="23">
        <v>11.2</v>
      </c>
      <c r="DX8" s="23">
        <v>11.3</v>
      </c>
      <c r="DY8" s="23">
        <v>11.4</v>
      </c>
      <c r="DZ8" s="23">
        <v>11.5</v>
      </c>
      <c r="EA8" s="23">
        <v>11.6</v>
      </c>
      <c r="EB8" s="23">
        <v>11.7</v>
      </c>
      <c r="EC8" s="23">
        <v>11.8</v>
      </c>
      <c r="ED8" s="23">
        <v>11.9</v>
      </c>
      <c r="EE8" s="23">
        <v>12</v>
      </c>
      <c r="EF8" s="23">
        <v>12.1</v>
      </c>
      <c r="EG8" s="23">
        <v>12.2</v>
      </c>
      <c r="EH8" s="23">
        <v>12.3</v>
      </c>
      <c r="EI8" s="23">
        <v>12.4</v>
      </c>
      <c r="EJ8" s="23">
        <v>12.5</v>
      </c>
      <c r="EK8" s="23">
        <v>12.6</v>
      </c>
      <c r="EL8" s="23">
        <v>12.7</v>
      </c>
      <c r="EM8" s="23">
        <v>12.8</v>
      </c>
      <c r="EN8" s="23">
        <v>12.9</v>
      </c>
      <c r="EO8" s="23">
        <v>13</v>
      </c>
      <c r="EP8" s="23">
        <v>13.1</v>
      </c>
      <c r="EQ8" s="23">
        <v>13.2</v>
      </c>
      <c r="ER8" s="23">
        <v>13.3</v>
      </c>
      <c r="ES8" s="23">
        <v>13.4</v>
      </c>
      <c r="ET8" s="23">
        <v>13.5</v>
      </c>
      <c r="EU8" s="23">
        <v>13.6</v>
      </c>
      <c r="EV8" s="23">
        <v>13.7</v>
      </c>
      <c r="EW8" s="23">
        <v>13.8</v>
      </c>
      <c r="EX8" s="23">
        <v>13.9</v>
      </c>
      <c r="EY8" s="23">
        <v>14</v>
      </c>
      <c r="EZ8" s="23">
        <v>14.1</v>
      </c>
      <c r="FA8" s="23">
        <v>14.2</v>
      </c>
      <c r="FB8" s="23">
        <v>14.3</v>
      </c>
      <c r="FC8" s="23">
        <v>14.4</v>
      </c>
      <c r="FD8" s="23">
        <v>14.5</v>
      </c>
      <c r="FE8" s="23">
        <v>14.6</v>
      </c>
      <c r="FF8" s="23">
        <v>14.7</v>
      </c>
      <c r="FG8" s="23">
        <v>14.8</v>
      </c>
      <c r="FH8" s="23">
        <v>14.9</v>
      </c>
      <c r="FI8" s="23">
        <v>15</v>
      </c>
      <c r="FJ8" s="23">
        <v>15.1</v>
      </c>
      <c r="FK8" s="23">
        <v>15.2</v>
      </c>
      <c r="FL8" s="23">
        <v>15.3</v>
      </c>
      <c r="FM8" s="23">
        <v>15.4</v>
      </c>
      <c r="FN8" s="23">
        <v>15.5</v>
      </c>
      <c r="FO8" s="23">
        <v>15.6</v>
      </c>
      <c r="FP8" s="23">
        <v>15.7</v>
      </c>
      <c r="FQ8" s="23">
        <v>15.8</v>
      </c>
      <c r="FR8" s="23">
        <v>15.9</v>
      </c>
      <c r="FS8" s="23">
        <v>16</v>
      </c>
      <c r="FT8" s="23">
        <v>16.100000000000001</v>
      </c>
      <c r="FU8" s="23">
        <v>16.2</v>
      </c>
      <c r="FV8" s="23">
        <v>16.3</v>
      </c>
      <c r="FW8" s="23">
        <v>16.399999999999999</v>
      </c>
      <c r="FX8" s="23">
        <v>16.5</v>
      </c>
      <c r="FY8" s="23">
        <v>16.600000000000001</v>
      </c>
      <c r="FZ8" s="23">
        <v>16.7</v>
      </c>
      <c r="GA8" s="23">
        <v>16.8</v>
      </c>
      <c r="GB8" s="23">
        <v>16.899999999999999</v>
      </c>
      <c r="GC8" s="23">
        <v>17</v>
      </c>
      <c r="GD8" s="23">
        <v>17.100000000000001</v>
      </c>
      <c r="GE8" s="23">
        <v>17.2</v>
      </c>
      <c r="GF8" s="23">
        <v>17.3</v>
      </c>
      <c r="GG8" s="23">
        <v>17.399999999999999</v>
      </c>
      <c r="GH8" s="23">
        <v>17.5</v>
      </c>
      <c r="GI8" s="23">
        <v>17.600000000000001</v>
      </c>
      <c r="GJ8" s="23">
        <v>17.7</v>
      </c>
      <c r="GK8" s="23">
        <v>17.8</v>
      </c>
      <c r="GL8" s="23">
        <v>17.899999999999999</v>
      </c>
      <c r="GM8" s="23">
        <v>18</v>
      </c>
      <c r="GN8" s="23">
        <v>18.100000000000001</v>
      </c>
      <c r="GO8" s="23">
        <v>18.2</v>
      </c>
      <c r="GP8" s="23">
        <v>18.3</v>
      </c>
      <c r="GQ8" s="23">
        <v>18.399999999999999</v>
      </c>
      <c r="GR8" s="23">
        <v>18.5</v>
      </c>
      <c r="GS8" s="23">
        <v>18.600000000000001</v>
      </c>
      <c r="GT8" s="23">
        <v>18.7</v>
      </c>
      <c r="GU8" s="23">
        <v>18.8</v>
      </c>
      <c r="GV8" s="23">
        <v>18.899999999999999</v>
      </c>
      <c r="GW8" s="23">
        <v>19</v>
      </c>
      <c r="GX8" s="23">
        <v>19.100000000000001</v>
      </c>
      <c r="GY8" s="23">
        <v>19.2</v>
      </c>
      <c r="GZ8" s="23">
        <v>19.3</v>
      </c>
      <c r="HA8" s="23">
        <v>19.399999999999999</v>
      </c>
      <c r="HB8" s="23">
        <v>19.5</v>
      </c>
      <c r="HC8" s="23">
        <v>19.600000000000001</v>
      </c>
      <c r="HD8" s="23">
        <v>19.7</v>
      </c>
      <c r="HE8" s="23">
        <v>19.8</v>
      </c>
      <c r="HF8" s="23">
        <v>19.899999999999999</v>
      </c>
      <c r="HG8" s="23">
        <v>20</v>
      </c>
    </row>
    <row r="9" spans="1:215">
      <c r="N9" s="23" t="s">
        <v>280</v>
      </c>
      <c r="O9" s="23" t="s">
        <v>11</v>
      </c>
      <c r="P9" s="23" t="s">
        <v>11</v>
      </c>
      <c r="Q9" s="23" t="s">
        <v>11</v>
      </c>
      <c r="R9" s="23" t="s">
        <v>11</v>
      </c>
      <c r="S9" s="23" t="s">
        <v>11</v>
      </c>
      <c r="T9" s="23" t="s">
        <v>11</v>
      </c>
      <c r="U9" s="23" t="s">
        <v>11</v>
      </c>
      <c r="V9" s="23" t="s">
        <v>11</v>
      </c>
      <c r="W9" s="23" t="s">
        <v>11</v>
      </c>
      <c r="X9" s="23" t="s">
        <v>11</v>
      </c>
      <c r="Y9" s="23" t="s">
        <v>11</v>
      </c>
      <c r="Z9" s="23" t="s">
        <v>11</v>
      </c>
      <c r="AA9" s="23" t="s">
        <v>11</v>
      </c>
      <c r="AB9" s="23" t="s">
        <v>11</v>
      </c>
      <c r="AC9" s="23" t="s">
        <v>11</v>
      </c>
      <c r="AD9" s="23" t="s">
        <v>11</v>
      </c>
      <c r="AE9" s="23" t="s">
        <v>11</v>
      </c>
      <c r="AF9" s="23" t="s">
        <v>11</v>
      </c>
      <c r="AG9" s="23" t="s">
        <v>11</v>
      </c>
      <c r="AH9" s="23" t="s">
        <v>11</v>
      </c>
      <c r="AI9" s="23" t="s">
        <v>11</v>
      </c>
      <c r="AJ9" s="23" t="s">
        <v>11</v>
      </c>
      <c r="AK9" s="23" t="s">
        <v>11</v>
      </c>
      <c r="AL9" s="23" t="s">
        <v>11</v>
      </c>
      <c r="AM9" s="23" t="s">
        <v>11</v>
      </c>
      <c r="AN9" s="23" t="s">
        <v>11</v>
      </c>
      <c r="AO9" s="23" t="s">
        <v>11</v>
      </c>
      <c r="AP9" s="23" t="s">
        <v>11</v>
      </c>
      <c r="AQ9" s="23" t="s">
        <v>11</v>
      </c>
      <c r="AR9" s="23" t="s">
        <v>11</v>
      </c>
      <c r="AS9" s="23" t="s">
        <v>11</v>
      </c>
      <c r="AT9" s="23" t="s">
        <v>11</v>
      </c>
      <c r="AU9" s="23" t="s">
        <v>11</v>
      </c>
      <c r="AV9" s="23" t="s">
        <v>11</v>
      </c>
      <c r="AW9" s="23" t="s">
        <v>11</v>
      </c>
      <c r="AX9" s="23" t="s">
        <v>11</v>
      </c>
      <c r="AY9" s="23" t="s">
        <v>11</v>
      </c>
      <c r="AZ9" s="23" t="s">
        <v>11</v>
      </c>
      <c r="BA9" s="23" t="s">
        <v>11</v>
      </c>
      <c r="BB9" s="23" t="s">
        <v>11</v>
      </c>
      <c r="BC9" s="23" t="s">
        <v>11</v>
      </c>
      <c r="BD9" s="23" t="s">
        <v>11</v>
      </c>
      <c r="BE9" s="23" t="s">
        <v>11</v>
      </c>
      <c r="BF9" s="23" t="s">
        <v>11</v>
      </c>
      <c r="BG9" s="23" t="s">
        <v>11</v>
      </c>
      <c r="BH9" s="23" t="s">
        <v>11</v>
      </c>
      <c r="BI9" s="23" t="s">
        <v>11</v>
      </c>
      <c r="BJ9" s="23" t="s">
        <v>11</v>
      </c>
      <c r="BK9" s="23" t="s">
        <v>11</v>
      </c>
      <c r="BL9" s="23" t="s">
        <v>11</v>
      </c>
      <c r="BM9" s="23" t="s">
        <v>11</v>
      </c>
      <c r="BN9" s="23" t="s">
        <v>11</v>
      </c>
      <c r="BO9" s="23" t="s">
        <v>11</v>
      </c>
      <c r="BP9" s="23" t="s">
        <v>11</v>
      </c>
      <c r="BQ9" s="23" t="s">
        <v>11</v>
      </c>
      <c r="BR9" s="23" t="s">
        <v>11</v>
      </c>
      <c r="BS9" s="23" t="s">
        <v>11</v>
      </c>
      <c r="BT9" s="23" t="s">
        <v>11</v>
      </c>
      <c r="BU9" s="23" t="s">
        <v>11</v>
      </c>
      <c r="BV9" s="23" t="s">
        <v>11</v>
      </c>
      <c r="BW9" s="23" t="s">
        <v>11</v>
      </c>
      <c r="BX9" s="23" t="s">
        <v>11</v>
      </c>
      <c r="BY9" s="23" t="s">
        <v>11</v>
      </c>
      <c r="BZ9" s="23" t="s">
        <v>11</v>
      </c>
      <c r="CA9" s="23" t="s">
        <v>11</v>
      </c>
      <c r="CB9" s="23" t="s">
        <v>11</v>
      </c>
      <c r="CC9" s="23" t="s">
        <v>11</v>
      </c>
      <c r="CD9" s="23" t="s">
        <v>11</v>
      </c>
      <c r="CE9" s="23" t="s">
        <v>11</v>
      </c>
      <c r="CF9" s="23" t="s">
        <v>11</v>
      </c>
      <c r="CG9" s="23" t="s">
        <v>11</v>
      </c>
      <c r="CH9" s="23" t="s">
        <v>11</v>
      </c>
      <c r="CI9" s="23" t="s">
        <v>11</v>
      </c>
      <c r="CJ9" s="23" t="s">
        <v>11</v>
      </c>
      <c r="CK9" s="23" t="s">
        <v>11</v>
      </c>
      <c r="CL9" s="23" t="s">
        <v>11</v>
      </c>
      <c r="CM9" s="23" t="s">
        <v>11</v>
      </c>
      <c r="CN9" s="23">
        <v>5</v>
      </c>
      <c r="CO9" s="23" t="s">
        <v>11</v>
      </c>
      <c r="CP9" s="23" t="s">
        <v>11</v>
      </c>
      <c r="CQ9" s="23" t="s">
        <v>11</v>
      </c>
      <c r="CR9" s="23" t="s">
        <v>11</v>
      </c>
      <c r="CS9" s="23" t="s">
        <v>11</v>
      </c>
      <c r="CT9" s="23" t="s">
        <v>11</v>
      </c>
      <c r="CU9" s="23" t="s">
        <v>11</v>
      </c>
      <c r="CV9" s="23" t="s">
        <v>11</v>
      </c>
      <c r="CW9" s="23" t="s">
        <v>11</v>
      </c>
      <c r="CX9" s="23" t="s">
        <v>11</v>
      </c>
      <c r="CY9" s="23" t="s">
        <v>11</v>
      </c>
      <c r="CZ9" s="23" t="s">
        <v>11</v>
      </c>
      <c r="DA9" s="23" t="s">
        <v>11</v>
      </c>
      <c r="DB9" s="23" t="s">
        <v>11</v>
      </c>
      <c r="DC9" s="23" t="s">
        <v>11</v>
      </c>
      <c r="DD9" s="23" t="s">
        <v>11</v>
      </c>
      <c r="DE9" s="23" t="s">
        <v>11</v>
      </c>
      <c r="DF9" s="23" t="s">
        <v>11</v>
      </c>
      <c r="DG9" s="23" t="s">
        <v>11</v>
      </c>
      <c r="DH9" s="23" t="s">
        <v>11</v>
      </c>
      <c r="DI9" s="23" t="s">
        <v>11</v>
      </c>
      <c r="DJ9" s="23" t="s">
        <v>11</v>
      </c>
      <c r="DK9" s="23" t="s">
        <v>11</v>
      </c>
      <c r="DL9" s="23" t="s">
        <v>11</v>
      </c>
      <c r="DM9" s="23" t="s">
        <v>11</v>
      </c>
      <c r="DN9" s="23" t="s">
        <v>11</v>
      </c>
      <c r="DO9" s="23" t="s">
        <v>11</v>
      </c>
      <c r="DP9" s="23" t="s">
        <v>11</v>
      </c>
      <c r="DQ9" s="23" t="s">
        <v>11</v>
      </c>
      <c r="DR9" s="23" t="s">
        <v>11</v>
      </c>
      <c r="DS9" s="23" t="s">
        <v>11</v>
      </c>
      <c r="DT9" s="23" t="s">
        <v>11</v>
      </c>
      <c r="DU9" s="23" t="s">
        <v>11</v>
      </c>
      <c r="DV9" s="23" t="s">
        <v>11</v>
      </c>
      <c r="DW9" s="23" t="s">
        <v>11</v>
      </c>
      <c r="DX9" s="23" t="s">
        <v>11</v>
      </c>
      <c r="DY9" s="23" t="s">
        <v>11</v>
      </c>
      <c r="DZ9" s="23" t="s">
        <v>11</v>
      </c>
      <c r="EA9" s="23" t="s">
        <v>11</v>
      </c>
      <c r="EB9" s="23" t="s">
        <v>11</v>
      </c>
      <c r="EC9" s="23" t="s">
        <v>11</v>
      </c>
      <c r="ED9" s="23" t="s">
        <v>11</v>
      </c>
      <c r="EE9" s="23" t="s">
        <v>11</v>
      </c>
      <c r="EF9" s="23" t="s">
        <v>11</v>
      </c>
      <c r="EG9" s="23" t="s">
        <v>11</v>
      </c>
      <c r="EH9" s="23" t="s">
        <v>11</v>
      </c>
      <c r="EI9" s="23" t="s">
        <v>11</v>
      </c>
      <c r="EJ9" s="23" t="s">
        <v>11</v>
      </c>
      <c r="EK9" s="23" t="s">
        <v>11</v>
      </c>
      <c r="EL9" s="23" t="s">
        <v>11</v>
      </c>
      <c r="EM9" s="23" t="s">
        <v>11</v>
      </c>
      <c r="EN9" s="23" t="s">
        <v>11</v>
      </c>
      <c r="EO9" s="23" t="s">
        <v>11</v>
      </c>
      <c r="EP9" s="23" t="s">
        <v>11</v>
      </c>
      <c r="EQ9" s="23" t="s">
        <v>11</v>
      </c>
      <c r="ER9" s="23" t="s">
        <v>11</v>
      </c>
      <c r="ES9" s="23" t="s">
        <v>11</v>
      </c>
      <c r="ET9" s="23" t="s">
        <v>11</v>
      </c>
      <c r="EU9" s="23" t="s">
        <v>11</v>
      </c>
      <c r="EV9" s="23" t="s">
        <v>11</v>
      </c>
      <c r="EW9" s="23" t="s">
        <v>11</v>
      </c>
      <c r="EX9" s="23" t="s">
        <v>11</v>
      </c>
      <c r="EY9" s="23" t="s">
        <v>11</v>
      </c>
      <c r="EZ9" s="23" t="s">
        <v>11</v>
      </c>
      <c r="FA9" s="23" t="s">
        <v>11</v>
      </c>
      <c r="FB9" s="23" t="s">
        <v>11</v>
      </c>
      <c r="FC9" s="23" t="s">
        <v>11</v>
      </c>
      <c r="FD9" s="23" t="s">
        <v>11</v>
      </c>
      <c r="FE9" s="23" t="s">
        <v>11</v>
      </c>
      <c r="FF9" s="23" t="s">
        <v>11</v>
      </c>
      <c r="FG9" s="23" t="s">
        <v>11</v>
      </c>
      <c r="FH9" s="23" t="s">
        <v>11</v>
      </c>
      <c r="FI9" s="23" t="s">
        <v>11</v>
      </c>
      <c r="FJ9" s="23" t="s">
        <v>11</v>
      </c>
      <c r="FK9" s="23" t="s">
        <v>11</v>
      </c>
      <c r="FL9" s="23" t="s">
        <v>11</v>
      </c>
      <c r="FM9" s="23" t="s">
        <v>11</v>
      </c>
      <c r="FN9" s="23" t="s">
        <v>11</v>
      </c>
      <c r="FO9" s="23" t="s">
        <v>11</v>
      </c>
      <c r="FP9" s="23" t="s">
        <v>11</v>
      </c>
      <c r="FQ9" s="23" t="s">
        <v>11</v>
      </c>
      <c r="FR9" s="23" t="s">
        <v>11</v>
      </c>
      <c r="FS9" s="23" t="s">
        <v>11</v>
      </c>
      <c r="FT9" s="23" t="s">
        <v>11</v>
      </c>
      <c r="FU9" s="23" t="s">
        <v>11</v>
      </c>
      <c r="FV9" s="23" t="s">
        <v>11</v>
      </c>
      <c r="FW9" s="23" t="s">
        <v>11</v>
      </c>
      <c r="FX9" s="23" t="s">
        <v>11</v>
      </c>
      <c r="FY9" s="23" t="s">
        <v>11</v>
      </c>
      <c r="FZ9" s="23" t="s">
        <v>11</v>
      </c>
      <c r="GA9" s="23" t="s">
        <v>11</v>
      </c>
      <c r="GB9" s="23" t="s">
        <v>11</v>
      </c>
      <c r="GC9" s="23" t="s">
        <v>11</v>
      </c>
      <c r="GD9" s="23" t="s">
        <v>11</v>
      </c>
      <c r="GE9" s="23" t="s">
        <v>11</v>
      </c>
      <c r="GF9" s="23" t="s">
        <v>11</v>
      </c>
      <c r="GG9" s="23" t="s">
        <v>11</v>
      </c>
      <c r="GH9" s="23" t="s">
        <v>11</v>
      </c>
      <c r="GI9" s="23" t="s">
        <v>11</v>
      </c>
      <c r="GJ9" s="23" t="s">
        <v>11</v>
      </c>
      <c r="GK9" s="23" t="s">
        <v>11</v>
      </c>
      <c r="GL9" s="23" t="s">
        <v>11</v>
      </c>
      <c r="GM9" s="23" t="s">
        <v>11</v>
      </c>
      <c r="GN9" s="23" t="s">
        <v>11</v>
      </c>
      <c r="GO9" s="23" t="s">
        <v>11</v>
      </c>
      <c r="GP9" s="23" t="s">
        <v>11</v>
      </c>
      <c r="GQ9" s="23" t="s">
        <v>11</v>
      </c>
      <c r="GR9" s="23" t="s">
        <v>11</v>
      </c>
      <c r="GS9" s="23" t="s">
        <v>11</v>
      </c>
      <c r="GT9" s="23" t="s">
        <v>11</v>
      </c>
      <c r="GU9" s="23" t="s">
        <v>11</v>
      </c>
      <c r="GV9" s="23" t="s">
        <v>11</v>
      </c>
      <c r="GW9" s="23" t="s">
        <v>11</v>
      </c>
      <c r="GX9" s="23" t="s">
        <v>11</v>
      </c>
      <c r="GY9" s="23" t="s">
        <v>11</v>
      </c>
      <c r="GZ9" s="23" t="s">
        <v>11</v>
      </c>
      <c r="HA9" s="23" t="s">
        <v>11</v>
      </c>
      <c r="HB9" s="23" t="s">
        <v>11</v>
      </c>
      <c r="HC9" s="23" t="s">
        <v>11</v>
      </c>
      <c r="HD9" s="23" t="s">
        <v>11</v>
      </c>
      <c r="HE9" s="23" t="s">
        <v>11</v>
      </c>
      <c r="HF9" s="23" t="s">
        <v>11</v>
      </c>
      <c r="HG9" s="23" t="s">
        <v>11</v>
      </c>
    </row>
    <row r="10" spans="1:215">
      <c r="N10" s="23" t="s">
        <v>281</v>
      </c>
      <c r="O10" s="23" t="s">
        <v>11</v>
      </c>
      <c r="P10" s="23" t="s">
        <v>11</v>
      </c>
      <c r="Q10" s="23" t="s">
        <v>11</v>
      </c>
      <c r="R10" s="23" t="s">
        <v>11</v>
      </c>
      <c r="S10" s="23" t="s">
        <v>11</v>
      </c>
      <c r="T10" s="23" t="s">
        <v>11</v>
      </c>
      <c r="U10" s="23" t="s">
        <v>11</v>
      </c>
      <c r="V10" s="23" t="s">
        <v>11</v>
      </c>
      <c r="W10" s="23" t="s">
        <v>11</v>
      </c>
      <c r="X10" s="23" t="s">
        <v>11</v>
      </c>
      <c r="Y10" s="23" t="s">
        <v>11</v>
      </c>
      <c r="Z10" s="23" t="s">
        <v>11</v>
      </c>
      <c r="AA10" s="23" t="s">
        <v>11</v>
      </c>
      <c r="AB10" s="23" t="s">
        <v>11</v>
      </c>
      <c r="AC10" s="23" t="s">
        <v>11</v>
      </c>
      <c r="AD10" s="23" t="s">
        <v>11</v>
      </c>
      <c r="AE10" s="23" t="s">
        <v>11</v>
      </c>
      <c r="AF10" s="23" t="s">
        <v>11</v>
      </c>
      <c r="AG10" s="23" t="s">
        <v>11</v>
      </c>
      <c r="AH10" s="23" t="s">
        <v>11</v>
      </c>
      <c r="AI10" s="23" t="s">
        <v>11</v>
      </c>
      <c r="AJ10" s="23" t="s">
        <v>11</v>
      </c>
      <c r="AK10" s="23" t="s">
        <v>11</v>
      </c>
      <c r="AL10" s="23" t="s">
        <v>11</v>
      </c>
      <c r="AM10" s="23" t="s">
        <v>11</v>
      </c>
      <c r="AN10" s="23" t="s">
        <v>11</v>
      </c>
      <c r="AO10" s="23" t="s">
        <v>11</v>
      </c>
      <c r="AP10" s="23" t="s">
        <v>11</v>
      </c>
      <c r="AQ10" s="23" t="s">
        <v>11</v>
      </c>
      <c r="AR10" s="23" t="s">
        <v>11</v>
      </c>
      <c r="AS10" s="23" t="s">
        <v>11</v>
      </c>
      <c r="AT10" s="23" t="s">
        <v>11</v>
      </c>
      <c r="AU10" s="23" t="s">
        <v>11</v>
      </c>
      <c r="AV10" s="23" t="s">
        <v>11</v>
      </c>
      <c r="AW10" s="23" t="s">
        <v>11</v>
      </c>
      <c r="AX10" s="23" t="s">
        <v>11</v>
      </c>
      <c r="AY10" s="23" t="s">
        <v>11</v>
      </c>
      <c r="AZ10" s="23" t="s">
        <v>11</v>
      </c>
      <c r="BA10" s="23" t="s">
        <v>11</v>
      </c>
      <c r="BB10" s="23" t="s">
        <v>11</v>
      </c>
      <c r="BC10" s="23" t="s">
        <v>11</v>
      </c>
      <c r="BD10" s="23" t="s">
        <v>11</v>
      </c>
      <c r="BE10" s="23" t="s">
        <v>11</v>
      </c>
      <c r="BF10" s="23" t="s">
        <v>11</v>
      </c>
      <c r="BG10" s="23" t="s">
        <v>11</v>
      </c>
      <c r="BH10" s="23" t="s">
        <v>11</v>
      </c>
      <c r="BI10" s="23" t="s">
        <v>11</v>
      </c>
      <c r="BJ10" s="23" t="s">
        <v>11</v>
      </c>
      <c r="BK10" s="23" t="s">
        <v>11</v>
      </c>
      <c r="BL10" s="23" t="s">
        <v>11</v>
      </c>
      <c r="BM10" s="23" t="s">
        <v>11</v>
      </c>
      <c r="BN10" s="23" t="s">
        <v>11</v>
      </c>
      <c r="BO10" s="23" t="s">
        <v>11</v>
      </c>
      <c r="BP10" s="23" t="s">
        <v>11</v>
      </c>
      <c r="BQ10" s="23" t="s">
        <v>11</v>
      </c>
      <c r="BR10" s="23" t="s">
        <v>11</v>
      </c>
      <c r="BS10" s="23" t="s">
        <v>11</v>
      </c>
      <c r="BT10" s="23" t="s">
        <v>11</v>
      </c>
      <c r="BU10" s="23" t="s">
        <v>11</v>
      </c>
      <c r="BV10" s="23" t="s">
        <v>11</v>
      </c>
      <c r="BW10" s="23" t="s">
        <v>11</v>
      </c>
      <c r="BX10" s="23" t="s">
        <v>11</v>
      </c>
      <c r="BY10" s="23" t="s">
        <v>11</v>
      </c>
      <c r="BZ10" s="23" t="s">
        <v>11</v>
      </c>
      <c r="CA10" s="23" t="s">
        <v>11</v>
      </c>
      <c r="CB10" s="23" t="s">
        <v>11</v>
      </c>
      <c r="CC10" s="23" t="s">
        <v>11</v>
      </c>
      <c r="CD10" s="23" t="s">
        <v>11</v>
      </c>
      <c r="CE10" s="23" t="s">
        <v>11</v>
      </c>
      <c r="CF10" s="23" t="s">
        <v>11</v>
      </c>
      <c r="CG10" s="23" t="s">
        <v>11</v>
      </c>
      <c r="CH10" s="23" t="s">
        <v>11</v>
      </c>
      <c r="CI10" s="23" t="s">
        <v>11</v>
      </c>
      <c r="CJ10" s="23" t="s">
        <v>11</v>
      </c>
      <c r="CK10" s="23" t="s">
        <v>11</v>
      </c>
      <c r="CL10" s="23" t="s">
        <v>11</v>
      </c>
      <c r="CM10" s="23" t="s">
        <v>11</v>
      </c>
      <c r="CN10" s="23" t="s">
        <v>11</v>
      </c>
      <c r="CO10" s="23" t="s">
        <v>11</v>
      </c>
      <c r="CP10" s="23" t="s">
        <v>11</v>
      </c>
      <c r="CQ10" s="23" t="s">
        <v>11</v>
      </c>
      <c r="CR10" s="23" t="s">
        <v>11</v>
      </c>
      <c r="CS10" s="23" t="s">
        <v>11</v>
      </c>
      <c r="CT10" s="23" t="s">
        <v>11</v>
      </c>
      <c r="CU10" s="23" t="s">
        <v>11</v>
      </c>
      <c r="CV10" s="23" t="s">
        <v>11</v>
      </c>
      <c r="CW10" s="23" t="s">
        <v>11</v>
      </c>
      <c r="CX10" s="23" t="s">
        <v>11</v>
      </c>
      <c r="CY10" s="23" t="s">
        <v>11</v>
      </c>
      <c r="CZ10" s="23" t="s">
        <v>11</v>
      </c>
      <c r="DA10" s="23" t="s">
        <v>11</v>
      </c>
      <c r="DB10" s="23" t="s">
        <v>11</v>
      </c>
      <c r="DC10" s="23" t="s">
        <v>11</v>
      </c>
      <c r="DD10" s="23" t="s">
        <v>11</v>
      </c>
      <c r="DE10" s="23" t="s">
        <v>11</v>
      </c>
      <c r="DF10" s="23" t="s">
        <v>11</v>
      </c>
      <c r="DG10" s="23" t="s">
        <v>11</v>
      </c>
      <c r="DH10" s="23" t="s">
        <v>11</v>
      </c>
      <c r="DI10" s="23" t="s">
        <v>11</v>
      </c>
      <c r="DJ10" s="23" t="s">
        <v>11</v>
      </c>
      <c r="DK10" s="23" t="s">
        <v>11</v>
      </c>
      <c r="DL10" s="23" t="s">
        <v>11</v>
      </c>
      <c r="DM10" s="23" t="s">
        <v>11</v>
      </c>
      <c r="DN10" s="23" t="s">
        <v>11</v>
      </c>
      <c r="DO10" s="23" t="s">
        <v>11</v>
      </c>
      <c r="DP10" s="23" t="s">
        <v>11</v>
      </c>
      <c r="DQ10" s="23" t="s">
        <v>11</v>
      </c>
      <c r="DR10" s="23" t="s">
        <v>11</v>
      </c>
      <c r="DS10" s="23" t="s">
        <v>11</v>
      </c>
      <c r="DT10" s="23" t="s">
        <v>11</v>
      </c>
      <c r="DU10" s="23" t="s">
        <v>11</v>
      </c>
      <c r="DV10" s="23" t="s">
        <v>11</v>
      </c>
      <c r="DW10" s="23" t="s">
        <v>11</v>
      </c>
      <c r="DX10" s="23" t="s">
        <v>11</v>
      </c>
      <c r="DY10" s="23" t="s">
        <v>11</v>
      </c>
      <c r="DZ10" s="23" t="s">
        <v>11</v>
      </c>
      <c r="EA10" s="23" t="s">
        <v>11</v>
      </c>
      <c r="EB10" s="23" t="s">
        <v>11</v>
      </c>
      <c r="EC10" s="23" t="s">
        <v>11</v>
      </c>
      <c r="ED10" s="23">
        <v>5</v>
      </c>
      <c r="EE10" s="23" t="s">
        <v>11</v>
      </c>
      <c r="EF10" s="23" t="s">
        <v>11</v>
      </c>
      <c r="EG10" s="23" t="s">
        <v>11</v>
      </c>
      <c r="EH10" s="23" t="s">
        <v>11</v>
      </c>
      <c r="EI10" s="23" t="s">
        <v>11</v>
      </c>
      <c r="EJ10" s="23" t="s">
        <v>11</v>
      </c>
      <c r="EK10" s="23" t="s">
        <v>11</v>
      </c>
      <c r="EL10" s="23" t="s">
        <v>11</v>
      </c>
      <c r="EM10" s="23" t="s">
        <v>11</v>
      </c>
      <c r="EN10" s="23" t="s">
        <v>11</v>
      </c>
      <c r="EO10" s="23" t="s">
        <v>11</v>
      </c>
      <c r="EP10" s="23" t="s">
        <v>11</v>
      </c>
      <c r="EQ10" s="23" t="s">
        <v>11</v>
      </c>
      <c r="ER10" s="23" t="s">
        <v>11</v>
      </c>
      <c r="ES10" s="23" t="s">
        <v>11</v>
      </c>
      <c r="ET10" s="23" t="s">
        <v>11</v>
      </c>
      <c r="EU10" s="23" t="s">
        <v>11</v>
      </c>
      <c r="EV10" s="23" t="s">
        <v>11</v>
      </c>
      <c r="EW10" s="23" t="s">
        <v>11</v>
      </c>
      <c r="EX10" s="23" t="s">
        <v>11</v>
      </c>
      <c r="EY10" s="23" t="s">
        <v>11</v>
      </c>
      <c r="EZ10" s="23" t="s">
        <v>11</v>
      </c>
      <c r="FA10" s="23" t="s">
        <v>11</v>
      </c>
      <c r="FB10" s="23" t="s">
        <v>11</v>
      </c>
      <c r="FC10" s="23" t="s">
        <v>11</v>
      </c>
      <c r="FD10" s="23" t="s">
        <v>11</v>
      </c>
      <c r="FE10" s="23" t="s">
        <v>11</v>
      </c>
      <c r="FF10" s="23" t="s">
        <v>11</v>
      </c>
      <c r="FG10" s="23" t="s">
        <v>11</v>
      </c>
      <c r="FH10" s="23" t="s">
        <v>11</v>
      </c>
      <c r="FI10" s="23" t="s">
        <v>11</v>
      </c>
      <c r="FJ10" s="23" t="s">
        <v>11</v>
      </c>
      <c r="FK10" s="23" t="s">
        <v>11</v>
      </c>
      <c r="FL10" s="23" t="s">
        <v>11</v>
      </c>
      <c r="FM10" s="23" t="s">
        <v>11</v>
      </c>
      <c r="FN10" s="23" t="s">
        <v>11</v>
      </c>
      <c r="FO10" s="23" t="s">
        <v>11</v>
      </c>
      <c r="FP10" s="23" t="s">
        <v>11</v>
      </c>
      <c r="FQ10" s="23" t="s">
        <v>11</v>
      </c>
      <c r="FR10" s="23" t="s">
        <v>11</v>
      </c>
      <c r="FS10" s="23" t="s">
        <v>11</v>
      </c>
      <c r="FT10" s="23" t="s">
        <v>11</v>
      </c>
      <c r="FU10" s="23" t="s">
        <v>11</v>
      </c>
      <c r="FV10" s="23" t="s">
        <v>11</v>
      </c>
      <c r="FW10" s="23" t="s">
        <v>11</v>
      </c>
      <c r="FX10" s="23" t="s">
        <v>11</v>
      </c>
      <c r="FY10" s="23" t="s">
        <v>11</v>
      </c>
      <c r="FZ10" s="23" t="s">
        <v>11</v>
      </c>
      <c r="GA10" s="23" t="s">
        <v>11</v>
      </c>
      <c r="GB10" s="23" t="s">
        <v>11</v>
      </c>
      <c r="GC10" s="23" t="s">
        <v>11</v>
      </c>
      <c r="GD10" s="23" t="s">
        <v>11</v>
      </c>
      <c r="GE10" s="23" t="s">
        <v>11</v>
      </c>
      <c r="GF10" s="23" t="s">
        <v>11</v>
      </c>
      <c r="GG10" s="23" t="s">
        <v>11</v>
      </c>
      <c r="GH10" s="23" t="s">
        <v>11</v>
      </c>
      <c r="GI10" s="23" t="s">
        <v>11</v>
      </c>
      <c r="GJ10" s="23" t="s">
        <v>11</v>
      </c>
      <c r="GK10" s="23" t="s">
        <v>11</v>
      </c>
      <c r="GL10" s="23" t="s">
        <v>11</v>
      </c>
      <c r="GM10" s="23" t="s">
        <v>11</v>
      </c>
      <c r="GN10" s="23" t="s">
        <v>11</v>
      </c>
      <c r="GO10" s="23" t="s">
        <v>11</v>
      </c>
      <c r="GP10" s="23" t="s">
        <v>11</v>
      </c>
      <c r="GQ10" s="23" t="s">
        <v>11</v>
      </c>
      <c r="GR10" s="23" t="s">
        <v>11</v>
      </c>
      <c r="GS10" s="23" t="s">
        <v>11</v>
      </c>
      <c r="GT10" s="23" t="s">
        <v>11</v>
      </c>
      <c r="GU10" s="23" t="s">
        <v>11</v>
      </c>
      <c r="GV10" s="23" t="s">
        <v>11</v>
      </c>
      <c r="GW10" s="23" t="s">
        <v>11</v>
      </c>
      <c r="GX10" s="23" t="s">
        <v>11</v>
      </c>
      <c r="GY10" s="23" t="s">
        <v>11</v>
      </c>
      <c r="GZ10" s="23" t="s">
        <v>11</v>
      </c>
      <c r="HA10" s="23" t="s">
        <v>11</v>
      </c>
      <c r="HB10" s="23" t="s">
        <v>11</v>
      </c>
      <c r="HC10" s="23" t="s">
        <v>11</v>
      </c>
      <c r="HD10" s="23" t="s">
        <v>11</v>
      </c>
      <c r="HE10" s="23" t="s">
        <v>11</v>
      </c>
      <c r="HF10" s="23" t="s">
        <v>11</v>
      </c>
      <c r="HG10" s="23" t="s">
        <v>11</v>
      </c>
    </row>
    <row r="11" spans="1:215">
      <c r="N11" s="23" t="s">
        <v>282</v>
      </c>
      <c r="O11" s="23" t="s">
        <v>11</v>
      </c>
      <c r="P11" s="23" t="s">
        <v>11</v>
      </c>
      <c r="Q11" s="23" t="s">
        <v>11</v>
      </c>
      <c r="R11" s="23" t="s">
        <v>11</v>
      </c>
      <c r="S11" s="23" t="s">
        <v>11</v>
      </c>
      <c r="T11" s="23" t="s">
        <v>11</v>
      </c>
      <c r="U11" s="23" t="s">
        <v>11</v>
      </c>
      <c r="V11" s="23" t="s">
        <v>11</v>
      </c>
      <c r="W11" s="23" t="s">
        <v>11</v>
      </c>
      <c r="X11" s="23" t="s">
        <v>11</v>
      </c>
      <c r="Y11" s="23" t="s">
        <v>11</v>
      </c>
      <c r="Z11" s="23" t="s">
        <v>11</v>
      </c>
      <c r="AA11" s="23" t="s">
        <v>11</v>
      </c>
      <c r="AB11" s="23" t="s">
        <v>11</v>
      </c>
      <c r="AC11" s="23" t="s">
        <v>11</v>
      </c>
      <c r="AD11" s="23" t="s">
        <v>11</v>
      </c>
      <c r="AE11" s="23" t="s">
        <v>11</v>
      </c>
      <c r="AF11" s="23" t="s">
        <v>11</v>
      </c>
      <c r="AG11" s="23" t="s">
        <v>11</v>
      </c>
      <c r="AH11" s="23" t="s">
        <v>11</v>
      </c>
      <c r="AI11" s="23" t="s">
        <v>11</v>
      </c>
      <c r="AJ11" s="23" t="s">
        <v>11</v>
      </c>
      <c r="AK11" s="23" t="s">
        <v>11</v>
      </c>
      <c r="AL11" s="23" t="s">
        <v>11</v>
      </c>
      <c r="AM11" s="23" t="s">
        <v>11</v>
      </c>
      <c r="AN11" s="23" t="s">
        <v>11</v>
      </c>
      <c r="AO11" s="23" t="s">
        <v>11</v>
      </c>
      <c r="AP11" s="23" t="s">
        <v>11</v>
      </c>
      <c r="AQ11" s="23" t="s">
        <v>11</v>
      </c>
      <c r="AR11" s="23" t="s">
        <v>11</v>
      </c>
      <c r="AS11" s="23" t="s">
        <v>11</v>
      </c>
      <c r="AT11" s="23" t="s">
        <v>11</v>
      </c>
      <c r="AU11" s="23" t="s">
        <v>11</v>
      </c>
      <c r="AV11" s="23" t="s">
        <v>11</v>
      </c>
      <c r="AW11" s="23" t="s">
        <v>11</v>
      </c>
      <c r="AX11" s="23" t="s">
        <v>11</v>
      </c>
      <c r="AY11" s="23" t="s">
        <v>11</v>
      </c>
      <c r="AZ11" s="23" t="s">
        <v>11</v>
      </c>
      <c r="BA11" s="23" t="s">
        <v>11</v>
      </c>
      <c r="BB11" s="23" t="s">
        <v>11</v>
      </c>
      <c r="BC11" s="23" t="s">
        <v>11</v>
      </c>
      <c r="BD11" s="23" t="s">
        <v>11</v>
      </c>
      <c r="BE11" s="23" t="s">
        <v>11</v>
      </c>
      <c r="BF11" s="23" t="s">
        <v>11</v>
      </c>
      <c r="BG11" s="23" t="s">
        <v>11</v>
      </c>
      <c r="BH11" s="23" t="s">
        <v>11</v>
      </c>
      <c r="BI11" s="23" t="s">
        <v>11</v>
      </c>
      <c r="BJ11" s="23" t="s">
        <v>11</v>
      </c>
      <c r="BK11" s="23" t="s">
        <v>11</v>
      </c>
      <c r="BL11" s="23" t="s">
        <v>11</v>
      </c>
      <c r="BM11" s="23" t="s">
        <v>11</v>
      </c>
      <c r="BN11" s="23" t="s">
        <v>11</v>
      </c>
      <c r="BO11" s="23" t="s">
        <v>11</v>
      </c>
      <c r="BP11" s="23" t="s">
        <v>11</v>
      </c>
      <c r="BQ11" s="23" t="s">
        <v>11</v>
      </c>
      <c r="BR11" s="23" t="s">
        <v>11</v>
      </c>
      <c r="BS11" s="23" t="s">
        <v>11</v>
      </c>
      <c r="BT11" s="23" t="s">
        <v>11</v>
      </c>
      <c r="BU11" s="23" t="s">
        <v>11</v>
      </c>
      <c r="BV11" s="23" t="s">
        <v>11</v>
      </c>
      <c r="BW11" s="23" t="s">
        <v>11</v>
      </c>
      <c r="BX11" s="23" t="s">
        <v>11</v>
      </c>
      <c r="BY11" s="23" t="s">
        <v>11</v>
      </c>
      <c r="BZ11" s="23" t="s">
        <v>11</v>
      </c>
      <c r="CA11" s="23" t="s">
        <v>11</v>
      </c>
      <c r="CB11" s="23" t="s">
        <v>11</v>
      </c>
      <c r="CC11" s="23">
        <v>4</v>
      </c>
      <c r="CD11" s="23" t="s">
        <v>11</v>
      </c>
      <c r="CE11" s="23" t="s">
        <v>11</v>
      </c>
      <c r="CF11" s="23" t="s">
        <v>11</v>
      </c>
      <c r="CG11" s="23" t="s">
        <v>11</v>
      </c>
      <c r="CH11" s="23" t="s">
        <v>11</v>
      </c>
      <c r="CI11" s="23" t="s">
        <v>11</v>
      </c>
      <c r="CJ11" s="23" t="s">
        <v>11</v>
      </c>
      <c r="CK11" s="23" t="s">
        <v>11</v>
      </c>
      <c r="CL11" s="23" t="s">
        <v>11</v>
      </c>
      <c r="CM11" s="23" t="s">
        <v>11</v>
      </c>
      <c r="CN11" s="23" t="s">
        <v>11</v>
      </c>
      <c r="CO11" s="23" t="s">
        <v>11</v>
      </c>
      <c r="CP11" s="23" t="s">
        <v>11</v>
      </c>
      <c r="CQ11" s="23" t="s">
        <v>11</v>
      </c>
      <c r="CR11" s="23" t="s">
        <v>11</v>
      </c>
      <c r="CS11" s="23" t="s">
        <v>11</v>
      </c>
      <c r="CT11" s="23" t="s">
        <v>11</v>
      </c>
      <c r="CU11" s="23" t="s">
        <v>11</v>
      </c>
      <c r="CV11" s="23" t="s">
        <v>11</v>
      </c>
      <c r="CW11" s="23" t="s">
        <v>11</v>
      </c>
      <c r="CX11" s="23" t="s">
        <v>11</v>
      </c>
      <c r="CY11" s="23" t="s">
        <v>11</v>
      </c>
      <c r="CZ11" s="23" t="s">
        <v>11</v>
      </c>
      <c r="DA11" s="23" t="s">
        <v>11</v>
      </c>
      <c r="DB11" s="23" t="s">
        <v>11</v>
      </c>
      <c r="DC11" s="23" t="s">
        <v>11</v>
      </c>
      <c r="DD11" s="23" t="s">
        <v>11</v>
      </c>
      <c r="DE11" s="23" t="s">
        <v>11</v>
      </c>
      <c r="DF11" s="23" t="s">
        <v>11</v>
      </c>
      <c r="DG11" s="23" t="s">
        <v>11</v>
      </c>
      <c r="DH11" s="23" t="s">
        <v>11</v>
      </c>
      <c r="DI11" s="23" t="s">
        <v>11</v>
      </c>
      <c r="DJ11" s="23" t="s">
        <v>11</v>
      </c>
      <c r="DK11" s="23" t="s">
        <v>11</v>
      </c>
      <c r="DL11" s="23" t="s">
        <v>11</v>
      </c>
      <c r="DM11" s="23" t="s">
        <v>11</v>
      </c>
      <c r="DN11" s="23" t="s">
        <v>11</v>
      </c>
      <c r="DO11" s="23" t="s">
        <v>11</v>
      </c>
      <c r="DP11" s="23" t="s">
        <v>11</v>
      </c>
      <c r="DQ11" s="23" t="s">
        <v>11</v>
      </c>
      <c r="DR11" s="23" t="s">
        <v>11</v>
      </c>
      <c r="DS11" s="23" t="s">
        <v>11</v>
      </c>
      <c r="DT11" s="23" t="s">
        <v>11</v>
      </c>
      <c r="DU11" s="23" t="s">
        <v>11</v>
      </c>
      <c r="DV11" s="23" t="s">
        <v>11</v>
      </c>
      <c r="DW11" s="23" t="s">
        <v>11</v>
      </c>
      <c r="DX11" s="23" t="s">
        <v>11</v>
      </c>
      <c r="DY11" s="23" t="s">
        <v>11</v>
      </c>
      <c r="DZ11" s="23" t="s">
        <v>11</v>
      </c>
      <c r="EA11" s="23" t="s">
        <v>11</v>
      </c>
      <c r="EB11" s="23" t="s">
        <v>11</v>
      </c>
      <c r="EC11" s="23" t="s">
        <v>11</v>
      </c>
      <c r="ED11" s="23" t="s">
        <v>11</v>
      </c>
      <c r="EE11" s="23" t="s">
        <v>11</v>
      </c>
      <c r="EF11" s="23" t="s">
        <v>11</v>
      </c>
      <c r="EG11" s="23" t="s">
        <v>11</v>
      </c>
      <c r="EH11" s="23" t="s">
        <v>11</v>
      </c>
      <c r="EI11" s="23" t="s">
        <v>11</v>
      </c>
      <c r="EJ11" s="23" t="s">
        <v>11</v>
      </c>
      <c r="EK11" s="23" t="s">
        <v>11</v>
      </c>
      <c r="EL11" s="23" t="s">
        <v>11</v>
      </c>
      <c r="EM11" s="23" t="s">
        <v>11</v>
      </c>
      <c r="EN11" s="23" t="s">
        <v>11</v>
      </c>
      <c r="EO11" s="23" t="s">
        <v>11</v>
      </c>
      <c r="EP11" s="23" t="s">
        <v>11</v>
      </c>
      <c r="EQ11" s="23" t="s">
        <v>11</v>
      </c>
      <c r="ER11" s="23" t="s">
        <v>11</v>
      </c>
      <c r="ES11" s="23" t="s">
        <v>11</v>
      </c>
      <c r="ET11" s="23" t="s">
        <v>11</v>
      </c>
      <c r="EU11" s="23" t="s">
        <v>11</v>
      </c>
      <c r="EV11" s="23" t="s">
        <v>11</v>
      </c>
      <c r="EW11" s="23" t="s">
        <v>11</v>
      </c>
      <c r="EX11" s="23" t="s">
        <v>11</v>
      </c>
      <c r="EY11" s="23" t="s">
        <v>11</v>
      </c>
      <c r="EZ11" s="23" t="s">
        <v>11</v>
      </c>
      <c r="FA11" s="23" t="s">
        <v>11</v>
      </c>
      <c r="FB11" s="23" t="s">
        <v>11</v>
      </c>
      <c r="FC11" s="23" t="s">
        <v>11</v>
      </c>
      <c r="FD11" s="23" t="s">
        <v>11</v>
      </c>
      <c r="FE11" s="23" t="s">
        <v>11</v>
      </c>
      <c r="FF11" s="23" t="s">
        <v>11</v>
      </c>
      <c r="FG11" s="23" t="s">
        <v>11</v>
      </c>
      <c r="FH11" s="23" t="s">
        <v>11</v>
      </c>
      <c r="FI11" s="23" t="s">
        <v>11</v>
      </c>
      <c r="FJ11" s="23" t="s">
        <v>11</v>
      </c>
      <c r="FK11" s="23" t="s">
        <v>11</v>
      </c>
      <c r="FL11" s="23" t="s">
        <v>11</v>
      </c>
      <c r="FM11" s="23" t="s">
        <v>11</v>
      </c>
      <c r="FN11" s="23" t="s">
        <v>11</v>
      </c>
      <c r="FO11" s="23" t="s">
        <v>11</v>
      </c>
      <c r="FP11" s="23" t="s">
        <v>11</v>
      </c>
      <c r="FQ11" s="23" t="s">
        <v>11</v>
      </c>
      <c r="FR11" s="23" t="s">
        <v>11</v>
      </c>
      <c r="FS11" s="23" t="s">
        <v>11</v>
      </c>
      <c r="FT11" s="23" t="s">
        <v>11</v>
      </c>
      <c r="FU11" s="23" t="s">
        <v>11</v>
      </c>
      <c r="FV11" s="23" t="s">
        <v>11</v>
      </c>
      <c r="FW11" s="23" t="s">
        <v>11</v>
      </c>
      <c r="FX11" s="23" t="s">
        <v>11</v>
      </c>
      <c r="FY11" s="23" t="s">
        <v>11</v>
      </c>
      <c r="FZ11" s="23" t="s">
        <v>11</v>
      </c>
      <c r="GA11" s="23" t="s">
        <v>11</v>
      </c>
      <c r="GB11" s="23" t="s">
        <v>11</v>
      </c>
      <c r="GC11" s="23" t="s">
        <v>11</v>
      </c>
      <c r="GD11" s="23" t="s">
        <v>11</v>
      </c>
      <c r="GE11" s="23" t="s">
        <v>11</v>
      </c>
      <c r="GF11" s="23" t="s">
        <v>11</v>
      </c>
      <c r="GG11" s="23" t="s">
        <v>11</v>
      </c>
      <c r="GH11" s="23" t="s">
        <v>11</v>
      </c>
      <c r="GI11" s="23" t="s">
        <v>11</v>
      </c>
      <c r="GJ11" s="23" t="s">
        <v>11</v>
      </c>
      <c r="GK11" s="23" t="s">
        <v>11</v>
      </c>
      <c r="GL11" s="23" t="s">
        <v>11</v>
      </c>
      <c r="GM11" s="23" t="s">
        <v>11</v>
      </c>
      <c r="GN11" s="23" t="s">
        <v>11</v>
      </c>
      <c r="GO11" s="23" t="s">
        <v>11</v>
      </c>
      <c r="GP11" s="23" t="s">
        <v>11</v>
      </c>
      <c r="GQ11" s="23" t="s">
        <v>11</v>
      </c>
      <c r="GR11" s="23" t="s">
        <v>11</v>
      </c>
      <c r="GS11" s="23" t="s">
        <v>11</v>
      </c>
      <c r="GT11" s="23" t="s">
        <v>11</v>
      </c>
      <c r="GU11" s="23" t="s">
        <v>11</v>
      </c>
      <c r="GV11" s="23" t="s">
        <v>11</v>
      </c>
      <c r="GW11" s="23" t="s">
        <v>11</v>
      </c>
      <c r="GX11" s="23" t="s">
        <v>11</v>
      </c>
      <c r="GY11" s="23" t="s">
        <v>11</v>
      </c>
      <c r="GZ11" s="23" t="s">
        <v>11</v>
      </c>
      <c r="HA11" s="23" t="s">
        <v>11</v>
      </c>
      <c r="HB11" s="23" t="s">
        <v>11</v>
      </c>
      <c r="HC11" s="23" t="s">
        <v>11</v>
      </c>
      <c r="HD11" s="23" t="s">
        <v>11</v>
      </c>
      <c r="HE11" s="23" t="s">
        <v>11</v>
      </c>
      <c r="HF11" s="23" t="s">
        <v>11</v>
      </c>
      <c r="HG11" s="23" t="s">
        <v>11</v>
      </c>
    </row>
    <row r="12" spans="1:215">
      <c r="N12" s="23" t="s">
        <v>283</v>
      </c>
      <c r="O12" s="23" t="s">
        <v>11</v>
      </c>
      <c r="P12" s="23" t="s">
        <v>11</v>
      </c>
      <c r="Q12" s="23" t="s">
        <v>11</v>
      </c>
      <c r="R12" s="23" t="s">
        <v>11</v>
      </c>
      <c r="S12" s="23" t="s">
        <v>11</v>
      </c>
      <c r="T12" s="23" t="s">
        <v>11</v>
      </c>
      <c r="U12" s="23" t="s">
        <v>11</v>
      </c>
      <c r="V12" s="23" t="s">
        <v>11</v>
      </c>
      <c r="W12" s="23" t="s">
        <v>11</v>
      </c>
      <c r="X12" s="23" t="s">
        <v>11</v>
      </c>
      <c r="Y12" s="23" t="s">
        <v>11</v>
      </c>
      <c r="Z12" s="23" t="s">
        <v>11</v>
      </c>
      <c r="AA12" s="23" t="s">
        <v>11</v>
      </c>
      <c r="AB12" s="23" t="s">
        <v>11</v>
      </c>
      <c r="AC12" s="23" t="s">
        <v>11</v>
      </c>
      <c r="AD12" s="23" t="s">
        <v>11</v>
      </c>
      <c r="AE12" s="23" t="s">
        <v>11</v>
      </c>
      <c r="AF12" s="23" t="s">
        <v>11</v>
      </c>
      <c r="AG12" s="23" t="s">
        <v>11</v>
      </c>
      <c r="AH12" s="23" t="s">
        <v>11</v>
      </c>
      <c r="AI12" s="23" t="s">
        <v>11</v>
      </c>
      <c r="AJ12" s="23" t="s">
        <v>11</v>
      </c>
      <c r="AK12" s="23" t="s">
        <v>11</v>
      </c>
      <c r="AL12" s="23" t="s">
        <v>11</v>
      </c>
      <c r="AM12" s="23" t="s">
        <v>11</v>
      </c>
      <c r="AN12" s="23" t="s">
        <v>11</v>
      </c>
      <c r="AO12" s="23" t="s">
        <v>11</v>
      </c>
      <c r="AP12" s="23" t="s">
        <v>11</v>
      </c>
      <c r="AQ12" s="23" t="s">
        <v>11</v>
      </c>
      <c r="AR12" s="23" t="s">
        <v>11</v>
      </c>
      <c r="AS12" s="23" t="s">
        <v>11</v>
      </c>
      <c r="AT12" s="23" t="s">
        <v>11</v>
      </c>
      <c r="AU12" s="23" t="s">
        <v>11</v>
      </c>
      <c r="AV12" s="23" t="s">
        <v>11</v>
      </c>
      <c r="AW12" s="23" t="s">
        <v>11</v>
      </c>
      <c r="AX12" s="23" t="s">
        <v>11</v>
      </c>
      <c r="AY12" s="23" t="s">
        <v>11</v>
      </c>
      <c r="AZ12" s="23" t="s">
        <v>11</v>
      </c>
      <c r="BA12" s="23" t="s">
        <v>11</v>
      </c>
      <c r="BB12" s="23" t="s">
        <v>11</v>
      </c>
      <c r="BC12" s="23" t="s">
        <v>11</v>
      </c>
      <c r="BD12" s="23" t="s">
        <v>11</v>
      </c>
      <c r="BE12" s="23" t="s">
        <v>11</v>
      </c>
      <c r="BF12" s="23" t="s">
        <v>11</v>
      </c>
      <c r="BG12" s="23" t="s">
        <v>11</v>
      </c>
      <c r="BH12" s="23" t="s">
        <v>11</v>
      </c>
      <c r="BI12" s="23" t="s">
        <v>11</v>
      </c>
      <c r="BJ12" s="23" t="s">
        <v>11</v>
      </c>
      <c r="BK12" s="23" t="s">
        <v>11</v>
      </c>
      <c r="BL12" s="23" t="s">
        <v>11</v>
      </c>
      <c r="BM12" s="23" t="s">
        <v>11</v>
      </c>
      <c r="BN12" s="23" t="s">
        <v>11</v>
      </c>
      <c r="BO12" s="23" t="s">
        <v>11</v>
      </c>
      <c r="BP12" s="23" t="s">
        <v>11</v>
      </c>
      <c r="BQ12" s="23" t="s">
        <v>11</v>
      </c>
      <c r="BR12" s="23" t="s">
        <v>11</v>
      </c>
      <c r="BS12" s="23" t="s">
        <v>11</v>
      </c>
      <c r="BT12" s="23" t="s">
        <v>11</v>
      </c>
      <c r="BU12" s="23" t="s">
        <v>11</v>
      </c>
      <c r="BV12" s="23" t="s">
        <v>11</v>
      </c>
      <c r="BW12" s="23" t="s">
        <v>11</v>
      </c>
      <c r="BX12" s="23" t="s">
        <v>11</v>
      </c>
      <c r="BY12" s="23" t="s">
        <v>11</v>
      </c>
      <c r="BZ12" s="23" t="s">
        <v>11</v>
      </c>
      <c r="CA12" s="23" t="s">
        <v>11</v>
      </c>
      <c r="CB12" s="23">
        <v>4</v>
      </c>
      <c r="CC12" s="23" t="s">
        <v>11</v>
      </c>
      <c r="CD12" s="23" t="s">
        <v>11</v>
      </c>
      <c r="CE12" s="23" t="s">
        <v>11</v>
      </c>
      <c r="CF12" s="23" t="s">
        <v>11</v>
      </c>
      <c r="CG12" s="23" t="s">
        <v>11</v>
      </c>
      <c r="CH12" s="23" t="s">
        <v>11</v>
      </c>
      <c r="CI12" s="23" t="s">
        <v>11</v>
      </c>
      <c r="CJ12" s="23" t="s">
        <v>11</v>
      </c>
      <c r="CK12" s="23" t="s">
        <v>11</v>
      </c>
      <c r="CL12" s="23" t="s">
        <v>11</v>
      </c>
      <c r="CM12" s="23" t="s">
        <v>11</v>
      </c>
      <c r="CN12" s="23" t="s">
        <v>11</v>
      </c>
      <c r="CO12" s="23" t="s">
        <v>11</v>
      </c>
      <c r="CP12" s="23" t="s">
        <v>11</v>
      </c>
      <c r="CQ12" s="23" t="s">
        <v>11</v>
      </c>
      <c r="CR12" s="23" t="s">
        <v>11</v>
      </c>
      <c r="CS12" s="23" t="s">
        <v>11</v>
      </c>
      <c r="CT12" s="23" t="s">
        <v>11</v>
      </c>
      <c r="CU12" s="23" t="s">
        <v>11</v>
      </c>
      <c r="CV12" s="23" t="s">
        <v>11</v>
      </c>
      <c r="CW12" s="23" t="s">
        <v>11</v>
      </c>
      <c r="CX12" s="23" t="s">
        <v>11</v>
      </c>
      <c r="CY12" s="23" t="s">
        <v>11</v>
      </c>
      <c r="CZ12" s="23" t="s">
        <v>11</v>
      </c>
      <c r="DA12" s="23" t="s">
        <v>11</v>
      </c>
      <c r="DB12" s="23" t="s">
        <v>11</v>
      </c>
      <c r="DC12" s="23" t="s">
        <v>11</v>
      </c>
      <c r="DD12" s="23" t="s">
        <v>11</v>
      </c>
      <c r="DE12" s="23" t="s">
        <v>11</v>
      </c>
      <c r="DF12" s="23" t="s">
        <v>11</v>
      </c>
      <c r="DG12" s="23" t="s">
        <v>11</v>
      </c>
      <c r="DH12" s="23" t="s">
        <v>11</v>
      </c>
      <c r="DI12" s="23" t="s">
        <v>11</v>
      </c>
      <c r="DJ12" s="23" t="s">
        <v>11</v>
      </c>
      <c r="DK12" s="23" t="s">
        <v>11</v>
      </c>
      <c r="DL12" s="23" t="s">
        <v>11</v>
      </c>
      <c r="DM12" s="23" t="s">
        <v>11</v>
      </c>
      <c r="DN12" s="23" t="s">
        <v>11</v>
      </c>
      <c r="DO12" s="23" t="s">
        <v>11</v>
      </c>
      <c r="DP12" s="23" t="s">
        <v>11</v>
      </c>
      <c r="DQ12" s="23" t="s">
        <v>11</v>
      </c>
      <c r="DR12" s="23" t="s">
        <v>11</v>
      </c>
      <c r="DS12" s="23" t="s">
        <v>11</v>
      </c>
      <c r="DT12" s="23" t="s">
        <v>11</v>
      </c>
      <c r="DU12" s="23" t="s">
        <v>11</v>
      </c>
      <c r="DV12" s="23" t="s">
        <v>11</v>
      </c>
      <c r="DW12" s="23" t="s">
        <v>11</v>
      </c>
      <c r="DX12" s="23" t="s">
        <v>11</v>
      </c>
      <c r="DY12" s="23" t="s">
        <v>11</v>
      </c>
      <c r="DZ12" s="23" t="s">
        <v>11</v>
      </c>
      <c r="EA12" s="23" t="s">
        <v>11</v>
      </c>
      <c r="EB12" s="23" t="s">
        <v>11</v>
      </c>
      <c r="EC12" s="23" t="s">
        <v>11</v>
      </c>
      <c r="ED12" s="23" t="s">
        <v>11</v>
      </c>
      <c r="EE12" s="23" t="s">
        <v>11</v>
      </c>
      <c r="EF12" s="23" t="s">
        <v>11</v>
      </c>
      <c r="EG12" s="23" t="s">
        <v>11</v>
      </c>
      <c r="EH12" s="23" t="s">
        <v>11</v>
      </c>
      <c r="EI12" s="23" t="s">
        <v>11</v>
      </c>
      <c r="EJ12" s="23" t="s">
        <v>11</v>
      </c>
      <c r="EK12" s="23" t="s">
        <v>11</v>
      </c>
      <c r="EL12" s="23" t="s">
        <v>11</v>
      </c>
      <c r="EM12" s="23" t="s">
        <v>11</v>
      </c>
      <c r="EN12" s="23" t="s">
        <v>11</v>
      </c>
      <c r="EO12" s="23" t="s">
        <v>11</v>
      </c>
      <c r="EP12" s="23" t="s">
        <v>11</v>
      </c>
      <c r="EQ12" s="23" t="s">
        <v>11</v>
      </c>
      <c r="ER12" s="23" t="s">
        <v>11</v>
      </c>
      <c r="ES12" s="23" t="s">
        <v>11</v>
      </c>
      <c r="ET12" s="23" t="s">
        <v>11</v>
      </c>
      <c r="EU12" s="23" t="s">
        <v>11</v>
      </c>
      <c r="EV12" s="23" t="s">
        <v>11</v>
      </c>
      <c r="EW12" s="23" t="s">
        <v>11</v>
      </c>
      <c r="EX12" s="23" t="s">
        <v>11</v>
      </c>
      <c r="EY12" s="23" t="s">
        <v>11</v>
      </c>
      <c r="EZ12" s="23" t="s">
        <v>11</v>
      </c>
      <c r="FA12" s="23" t="s">
        <v>11</v>
      </c>
      <c r="FB12" s="23" t="s">
        <v>11</v>
      </c>
      <c r="FC12" s="23" t="s">
        <v>11</v>
      </c>
      <c r="FD12" s="23" t="s">
        <v>11</v>
      </c>
      <c r="FE12" s="23" t="s">
        <v>11</v>
      </c>
      <c r="FF12" s="23" t="s">
        <v>11</v>
      </c>
      <c r="FG12" s="23" t="s">
        <v>11</v>
      </c>
      <c r="FH12" s="23" t="s">
        <v>11</v>
      </c>
      <c r="FI12" s="23" t="s">
        <v>11</v>
      </c>
      <c r="FJ12" s="23" t="s">
        <v>11</v>
      </c>
      <c r="FK12" s="23" t="s">
        <v>11</v>
      </c>
      <c r="FL12" s="23" t="s">
        <v>11</v>
      </c>
      <c r="FM12" s="23" t="s">
        <v>11</v>
      </c>
      <c r="FN12" s="23" t="s">
        <v>11</v>
      </c>
      <c r="FO12" s="23" t="s">
        <v>11</v>
      </c>
      <c r="FP12" s="23" t="s">
        <v>11</v>
      </c>
      <c r="FQ12" s="23" t="s">
        <v>11</v>
      </c>
      <c r="FR12" s="23" t="s">
        <v>11</v>
      </c>
      <c r="FS12" s="23" t="s">
        <v>11</v>
      </c>
      <c r="FT12" s="23" t="s">
        <v>11</v>
      </c>
      <c r="FU12" s="23" t="s">
        <v>11</v>
      </c>
      <c r="FV12" s="23" t="s">
        <v>11</v>
      </c>
      <c r="FW12" s="23" t="s">
        <v>11</v>
      </c>
      <c r="FX12" s="23" t="s">
        <v>11</v>
      </c>
      <c r="FY12" s="23" t="s">
        <v>11</v>
      </c>
      <c r="FZ12" s="23" t="s">
        <v>11</v>
      </c>
      <c r="GA12" s="23" t="s">
        <v>11</v>
      </c>
      <c r="GB12" s="23" t="s">
        <v>11</v>
      </c>
      <c r="GC12" s="23" t="s">
        <v>11</v>
      </c>
      <c r="GD12" s="23" t="s">
        <v>11</v>
      </c>
      <c r="GE12" s="23" t="s">
        <v>11</v>
      </c>
      <c r="GF12" s="23" t="s">
        <v>11</v>
      </c>
      <c r="GG12" s="23" t="s">
        <v>11</v>
      </c>
      <c r="GH12" s="23" t="s">
        <v>11</v>
      </c>
      <c r="GI12" s="23" t="s">
        <v>11</v>
      </c>
      <c r="GJ12" s="23" t="s">
        <v>11</v>
      </c>
      <c r="GK12" s="23" t="s">
        <v>11</v>
      </c>
      <c r="GL12" s="23" t="s">
        <v>11</v>
      </c>
      <c r="GM12" s="23" t="s">
        <v>11</v>
      </c>
      <c r="GN12" s="23" t="s">
        <v>11</v>
      </c>
      <c r="GO12" s="23" t="s">
        <v>11</v>
      </c>
      <c r="GP12" s="23" t="s">
        <v>11</v>
      </c>
      <c r="GQ12" s="23" t="s">
        <v>11</v>
      </c>
      <c r="GR12" s="23" t="s">
        <v>11</v>
      </c>
      <c r="GS12" s="23" t="s">
        <v>11</v>
      </c>
      <c r="GT12" s="23" t="s">
        <v>11</v>
      </c>
      <c r="GU12" s="23" t="s">
        <v>11</v>
      </c>
      <c r="GV12" s="23" t="s">
        <v>11</v>
      </c>
      <c r="GW12" s="23" t="s">
        <v>11</v>
      </c>
      <c r="GX12" s="23" t="s">
        <v>11</v>
      </c>
      <c r="GY12" s="23" t="s">
        <v>11</v>
      </c>
      <c r="GZ12" s="23" t="s">
        <v>11</v>
      </c>
      <c r="HA12" s="23" t="s">
        <v>11</v>
      </c>
      <c r="HB12" s="23" t="s">
        <v>11</v>
      </c>
      <c r="HC12" s="23" t="s">
        <v>11</v>
      </c>
      <c r="HD12" s="23" t="s">
        <v>11</v>
      </c>
      <c r="HE12" s="23" t="s">
        <v>11</v>
      </c>
      <c r="HF12" s="23" t="s">
        <v>11</v>
      </c>
      <c r="HG12" s="23" t="s">
        <v>11</v>
      </c>
    </row>
    <row r="13" spans="1:215">
      <c r="N13" s="23" t="s">
        <v>284</v>
      </c>
      <c r="O13" s="23" t="s">
        <v>11</v>
      </c>
      <c r="P13" s="23" t="s">
        <v>11</v>
      </c>
      <c r="Q13" s="23" t="s">
        <v>11</v>
      </c>
      <c r="R13" s="23" t="s">
        <v>11</v>
      </c>
      <c r="S13" s="23" t="s">
        <v>11</v>
      </c>
      <c r="T13" s="23" t="s">
        <v>11</v>
      </c>
      <c r="U13" s="23" t="s">
        <v>11</v>
      </c>
      <c r="V13" s="23" t="s">
        <v>11</v>
      </c>
      <c r="W13" s="23" t="s">
        <v>11</v>
      </c>
      <c r="X13" s="23" t="s">
        <v>11</v>
      </c>
      <c r="Y13" s="23" t="s">
        <v>11</v>
      </c>
      <c r="Z13" s="23" t="s">
        <v>11</v>
      </c>
      <c r="AA13" s="23" t="s">
        <v>11</v>
      </c>
      <c r="AB13" s="23" t="s">
        <v>11</v>
      </c>
      <c r="AC13" s="23" t="s">
        <v>11</v>
      </c>
      <c r="AD13" s="23" t="s">
        <v>11</v>
      </c>
      <c r="AE13" s="23" t="s">
        <v>11</v>
      </c>
      <c r="AF13" s="23" t="s">
        <v>11</v>
      </c>
      <c r="AG13" s="23" t="s">
        <v>11</v>
      </c>
      <c r="AH13" s="23" t="s">
        <v>11</v>
      </c>
      <c r="AI13" s="23" t="s">
        <v>11</v>
      </c>
      <c r="AJ13" s="23" t="s">
        <v>11</v>
      </c>
      <c r="AK13" s="23" t="s">
        <v>11</v>
      </c>
      <c r="AL13" s="23" t="s">
        <v>11</v>
      </c>
      <c r="AM13" s="23" t="s">
        <v>11</v>
      </c>
      <c r="AN13" s="23" t="s">
        <v>11</v>
      </c>
      <c r="AO13" s="23" t="s">
        <v>11</v>
      </c>
      <c r="AP13" s="23" t="s">
        <v>11</v>
      </c>
      <c r="AQ13" s="23" t="s">
        <v>11</v>
      </c>
      <c r="AR13" s="23" t="s">
        <v>11</v>
      </c>
      <c r="AS13" s="23" t="s">
        <v>11</v>
      </c>
      <c r="AT13" s="23" t="s">
        <v>11</v>
      </c>
      <c r="AU13" s="23" t="s">
        <v>11</v>
      </c>
      <c r="AV13" s="23" t="s">
        <v>11</v>
      </c>
      <c r="AW13" s="23" t="s">
        <v>11</v>
      </c>
      <c r="AX13" s="23" t="s">
        <v>11</v>
      </c>
      <c r="AY13" s="23" t="s">
        <v>11</v>
      </c>
      <c r="AZ13" s="23" t="s">
        <v>11</v>
      </c>
      <c r="BA13" s="23" t="s">
        <v>11</v>
      </c>
      <c r="BB13" s="23" t="s">
        <v>11</v>
      </c>
      <c r="BC13" s="23" t="s">
        <v>11</v>
      </c>
      <c r="BD13" s="23" t="s">
        <v>11</v>
      </c>
      <c r="BE13" s="23" t="s">
        <v>11</v>
      </c>
      <c r="BF13" s="23" t="s">
        <v>11</v>
      </c>
      <c r="BG13" s="23" t="s">
        <v>11</v>
      </c>
      <c r="BH13" s="23" t="s">
        <v>11</v>
      </c>
      <c r="BI13" s="23" t="s">
        <v>11</v>
      </c>
      <c r="BJ13" s="23" t="s">
        <v>11</v>
      </c>
      <c r="BK13" s="23" t="s">
        <v>11</v>
      </c>
      <c r="BL13" s="23" t="s">
        <v>11</v>
      </c>
      <c r="BM13" s="23" t="s">
        <v>11</v>
      </c>
      <c r="BN13" s="23" t="s">
        <v>11</v>
      </c>
      <c r="BO13" s="23" t="s">
        <v>11</v>
      </c>
      <c r="BP13" s="23" t="s">
        <v>11</v>
      </c>
      <c r="BQ13" s="23" t="s">
        <v>11</v>
      </c>
      <c r="BR13" s="23" t="s">
        <v>11</v>
      </c>
      <c r="BS13" s="23" t="s">
        <v>11</v>
      </c>
      <c r="BT13" s="23" t="s">
        <v>11</v>
      </c>
      <c r="BU13" s="23" t="s">
        <v>11</v>
      </c>
      <c r="BV13" s="23" t="s">
        <v>11</v>
      </c>
      <c r="BW13" s="23" t="s">
        <v>11</v>
      </c>
      <c r="BX13" s="23" t="s">
        <v>11</v>
      </c>
      <c r="BY13" s="23" t="s">
        <v>11</v>
      </c>
      <c r="BZ13" s="23" t="s">
        <v>11</v>
      </c>
      <c r="CA13" s="23" t="s">
        <v>11</v>
      </c>
      <c r="CB13" s="23" t="s">
        <v>11</v>
      </c>
      <c r="CC13" s="23" t="s">
        <v>11</v>
      </c>
      <c r="CD13" s="23" t="s">
        <v>11</v>
      </c>
      <c r="CE13" s="23" t="s">
        <v>11</v>
      </c>
      <c r="CF13" s="23" t="s">
        <v>11</v>
      </c>
      <c r="CG13" s="23" t="s">
        <v>11</v>
      </c>
      <c r="CH13" s="23" t="s">
        <v>11</v>
      </c>
      <c r="CI13" s="23" t="s">
        <v>11</v>
      </c>
      <c r="CJ13" s="23" t="s">
        <v>11</v>
      </c>
      <c r="CK13" s="23" t="s">
        <v>11</v>
      </c>
      <c r="CL13" s="23" t="s">
        <v>11</v>
      </c>
      <c r="CM13" s="23" t="s">
        <v>11</v>
      </c>
      <c r="CN13" s="23" t="s">
        <v>11</v>
      </c>
      <c r="CO13" s="23" t="s">
        <v>11</v>
      </c>
      <c r="CP13" s="23" t="s">
        <v>11</v>
      </c>
      <c r="CQ13" s="23" t="s">
        <v>11</v>
      </c>
      <c r="CR13" s="23" t="s">
        <v>11</v>
      </c>
      <c r="CS13" s="23" t="s">
        <v>11</v>
      </c>
      <c r="CT13" s="23">
        <v>3</v>
      </c>
      <c r="CU13" s="23" t="s">
        <v>11</v>
      </c>
      <c r="CV13" s="23" t="s">
        <v>11</v>
      </c>
      <c r="CW13" s="23" t="s">
        <v>11</v>
      </c>
      <c r="CX13" s="23" t="s">
        <v>11</v>
      </c>
      <c r="CY13" s="23" t="s">
        <v>11</v>
      </c>
      <c r="CZ13" s="23" t="s">
        <v>11</v>
      </c>
      <c r="DA13" s="23" t="s">
        <v>11</v>
      </c>
      <c r="DB13" s="23" t="s">
        <v>11</v>
      </c>
      <c r="DC13" s="23" t="s">
        <v>11</v>
      </c>
      <c r="DD13" s="23" t="s">
        <v>11</v>
      </c>
      <c r="DE13" s="23" t="s">
        <v>11</v>
      </c>
      <c r="DF13" s="23" t="s">
        <v>11</v>
      </c>
      <c r="DG13" s="23" t="s">
        <v>11</v>
      </c>
      <c r="DH13" s="23" t="s">
        <v>11</v>
      </c>
      <c r="DI13" s="23" t="s">
        <v>11</v>
      </c>
      <c r="DJ13" s="23" t="s">
        <v>11</v>
      </c>
      <c r="DK13" s="23" t="s">
        <v>11</v>
      </c>
      <c r="DL13" s="23" t="s">
        <v>11</v>
      </c>
      <c r="DM13" s="23" t="s">
        <v>11</v>
      </c>
      <c r="DN13" s="23" t="s">
        <v>11</v>
      </c>
      <c r="DO13" s="23" t="s">
        <v>11</v>
      </c>
      <c r="DP13" s="23" t="s">
        <v>11</v>
      </c>
      <c r="DQ13" s="23" t="s">
        <v>11</v>
      </c>
      <c r="DR13" s="23" t="s">
        <v>11</v>
      </c>
      <c r="DS13" s="23" t="s">
        <v>11</v>
      </c>
      <c r="DT13" s="23" t="s">
        <v>11</v>
      </c>
      <c r="DU13" s="23" t="s">
        <v>11</v>
      </c>
      <c r="DV13" s="23" t="s">
        <v>11</v>
      </c>
      <c r="DW13" s="23" t="s">
        <v>11</v>
      </c>
      <c r="DX13" s="23" t="s">
        <v>11</v>
      </c>
      <c r="DY13" s="23" t="s">
        <v>11</v>
      </c>
      <c r="DZ13" s="23" t="s">
        <v>11</v>
      </c>
      <c r="EA13" s="23" t="s">
        <v>11</v>
      </c>
      <c r="EB13" s="23" t="s">
        <v>11</v>
      </c>
      <c r="EC13" s="23" t="s">
        <v>11</v>
      </c>
      <c r="ED13" s="23" t="s">
        <v>11</v>
      </c>
      <c r="EE13" s="23" t="s">
        <v>11</v>
      </c>
      <c r="EF13" s="23" t="s">
        <v>11</v>
      </c>
      <c r="EG13" s="23" t="s">
        <v>11</v>
      </c>
      <c r="EH13" s="23" t="s">
        <v>11</v>
      </c>
      <c r="EI13" s="23" t="s">
        <v>11</v>
      </c>
      <c r="EJ13" s="23" t="s">
        <v>11</v>
      </c>
      <c r="EK13" s="23" t="s">
        <v>11</v>
      </c>
      <c r="EL13" s="23" t="s">
        <v>11</v>
      </c>
      <c r="EM13" s="23" t="s">
        <v>11</v>
      </c>
      <c r="EN13" s="23" t="s">
        <v>11</v>
      </c>
      <c r="EO13" s="23" t="s">
        <v>11</v>
      </c>
      <c r="EP13" s="23" t="s">
        <v>11</v>
      </c>
      <c r="EQ13" s="23" t="s">
        <v>11</v>
      </c>
      <c r="ER13" s="23" t="s">
        <v>11</v>
      </c>
      <c r="ES13" s="23" t="s">
        <v>11</v>
      </c>
      <c r="ET13" s="23" t="s">
        <v>11</v>
      </c>
      <c r="EU13" s="23" t="s">
        <v>11</v>
      </c>
      <c r="EV13" s="23" t="s">
        <v>11</v>
      </c>
      <c r="EW13" s="23" t="s">
        <v>11</v>
      </c>
      <c r="EX13" s="23" t="s">
        <v>11</v>
      </c>
      <c r="EY13" s="23" t="s">
        <v>11</v>
      </c>
      <c r="EZ13" s="23" t="s">
        <v>11</v>
      </c>
      <c r="FA13" s="23" t="s">
        <v>11</v>
      </c>
      <c r="FB13" s="23" t="s">
        <v>11</v>
      </c>
      <c r="FC13" s="23" t="s">
        <v>11</v>
      </c>
      <c r="FD13" s="23" t="s">
        <v>11</v>
      </c>
      <c r="FE13" s="23" t="s">
        <v>11</v>
      </c>
      <c r="FF13" s="23" t="s">
        <v>11</v>
      </c>
      <c r="FG13" s="23" t="s">
        <v>11</v>
      </c>
      <c r="FH13" s="23" t="s">
        <v>11</v>
      </c>
      <c r="FI13" s="23" t="s">
        <v>11</v>
      </c>
      <c r="FJ13" s="23" t="s">
        <v>11</v>
      </c>
      <c r="FK13" s="23" t="s">
        <v>11</v>
      </c>
      <c r="FL13" s="23" t="s">
        <v>11</v>
      </c>
      <c r="FM13" s="23" t="s">
        <v>11</v>
      </c>
      <c r="FN13" s="23" t="s">
        <v>11</v>
      </c>
      <c r="FO13" s="23" t="s">
        <v>11</v>
      </c>
      <c r="FP13" s="23" t="s">
        <v>11</v>
      </c>
      <c r="FQ13" s="23" t="s">
        <v>11</v>
      </c>
      <c r="FR13" s="23" t="s">
        <v>11</v>
      </c>
      <c r="FS13" s="23" t="s">
        <v>11</v>
      </c>
      <c r="FT13" s="23" t="s">
        <v>11</v>
      </c>
      <c r="FU13" s="23" t="s">
        <v>11</v>
      </c>
      <c r="FV13" s="23" t="s">
        <v>11</v>
      </c>
      <c r="FW13" s="23" t="s">
        <v>11</v>
      </c>
      <c r="FX13" s="23" t="s">
        <v>11</v>
      </c>
      <c r="FY13" s="23" t="s">
        <v>11</v>
      </c>
      <c r="FZ13" s="23" t="s">
        <v>11</v>
      </c>
      <c r="GA13" s="23" t="s">
        <v>11</v>
      </c>
      <c r="GB13" s="23" t="s">
        <v>11</v>
      </c>
      <c r="GC13" s="23" t="s">
        <v>11</v>
      </c>
      <c r="GD13" s="23" t="s">
        <v>11</v>
      </c>
      <c r="GE13" s="23" t="s">
        <v>11</v>
      </c>
      <c r="GF13" s="23" t="s">
        <v>11</v>
      </c>
      <c r="GG13" s="23" t="s">
        <v>11</v>
      </c>
      <c r="GH13" s="23" t="s">
        <v>11</v>
      </c>
      <c r="GI13" s="23" t="s">
        <v>11</v>
      </c>
      <c r="GJ13" s="23" t="s">
        <v>11</v>
      </c>
      <c r="GK13" s="23" t="s">
        <v>11</v>
      </c>
      <c r="GL13" s="23" t="s">
        <v>11</v>
      </c>
      <c r="GM13" s="23" t="s">
        <v>11</v>
      </c>
      <c r="GN13" s="23" t="s">
        <v>11</v>
      </c>
      <c r="GO13" s="23" t="s">
        <v>11</v>
      </c>
      <c r="GP13" s="23" t="s">
        <v>11</v>
      </c>
      <c r="GQ13" s="23" t="s">
        <v>11</v>
      </c>
      <c r="GR13" s="23" t="s">
        <v>11</v>
      </c>
      <c r="GS13" s="23" t="s">
        <v>11</v>
      </c>
      <c r="GT13" s="23" t="s">
        <v>11</v>
      </c>
      <c r="GU13" s="23" t="s">
        <v>11</v>
      </c>
      <c r="GV13" s="23" t="s">
        <v>11</v>
      </c>
      <c r="GW13" s="23" t="s">
        <v>11</v>
      </c>
      <c r="GX13" s="23" t="s">
        <v>11</v>
      </c>
      <c r="GY13" s="23" t="s">
        <v>11</v>
      </c>
      <c r="GZ13" s="23" t="s">
        <v>11</v>
      </c>
      <c r="HA13" s="23" t="s">
        <v>11</v>
      </c>
      <c r="HB13" s="23" t="s">
        <v>11</v>
      </c>
      <c r="HC13" s="23" t="s">
        <v>11</v>
      </c>
      <c r="HD13" s="23" t="s">
        <v>11</v>
      </c>
      <c r="HE13" s="23" t="s">
        <v>11</v>
      </c>
      <c r="HF13" s="23" t="s">
        <v>11</v>
      </c>
      <c r="HG13" s="23" t="s">
        <v>11</v>
      </c>
    </row>
    <row r="14" spans="1:215">
      <c r="N14" s="23" t="s">
        <v>285</v>
      </c>
      <c r="O14" s="23" t="s">
        <v>11</v>
      </c>
      <c r="P14" s="23" t="s">
        <v>11</v>
      </c>
      <c r="Q14" s="23" t="s">
        <v>11</v>
      </c>
      <c r="R14" s="23" t="s">
        <v>11</v>
      </c>
      <c r="S14" s="23" t="s">
        <v>11</v>
      </c>
      <c r="T14" s="23" t="s">
        <v>11</v>
      </c>
      <c r="U14" s="23" t="s">
        <v>11</v>
      </c>
      <c r="V14" s="23" t="s">
        <v>11</v>
      </c>
      <c r="W14" s="23" t="s">
        <v>11</v>
      </c>
      <c r="X14" s="23" t="s">
        <v>11</v>
      </c>
      <c r="Y14" s="23" t="s">
        <v>11</v>
      </c>
      <c r="Z14" s="23" t="s">
        <v>11</v>
      </c>
      <c r="AA14" s="23" t="s">
        <v>11</v>
      </c>
      <c r="AB14" s="23" t="s">
        <v>11</v>
      </c>
      <c r="AC14" s="23" t="s">
        <v>11</v>
      </c>
      <c r="AD14" s="23" t="s">
        <v>11</v>
      </c>
      <c r="AE14" s="23" t="s">
        <v>11</v>
      </c>
      <c r="AF14" s="23" t="s">
        <v>11</v>
      </c>
      <c r="AG14" s="23" t="s">
        <v>11</v>
      </c>
      <c r="AH14" s="23" t="s">
        <v>11</v>
      </c>
      <c r="AI14" s="23" t="s">
        <v>11</v>
      </c>
      <c r="AJ14" s="23" t="s">
        <v>11</v>
      </c>
      <c r="AK14" s="23" t="s">
        <v>11</v>
      </c>
      <c r="AL14" s="23" t="s">
        <v>11</v>
      </c>
      <c r="AM14" s="23" t="s">
        <v>11</v>
      </c>
      <c r="AN14" s="23" t="s">
        <v>11</v>
      </c>
      <c r="AO14" s="23" t="s">
        <v>11</v>
      </c>
      <c r="AP14" s="23" t="s">
        <v>11</v>
      </c>
      <c r="AQ14" s="23" t="s">
        <v>11</v>
      </c>
      <c r="AR14" s="23" t="s">
        <v>11</v>
      </c>
      <c r="AS14" s="23" t="s">
        <v>11</v>
      </c>
      <c r="AT14" s="23" t="s">
        <v>11</v>
      </c>
      <c r="AU14" s="23" t="s">
        <v>11</v>
      </c>
      <c r="AV14" s="23" t="s">
        <v>11</v>
      </c>
      <c r="AW14" s="23" t="s">
        <v>11</v>
      </c>
      <c r="AX14" s="23" t="s">
        <v>11</v>
      </c>
      <c r="AY14" s="23" t="s">
        <v>11</v>
      </c>
      <c r="AZ14" s="23" t="s">
        <v>11</v>
      </c>
      <c r="BA14" s="23" t="s">
        <v>11</v>
      </c>
      <c r="BB14" s="23" t="s">
        <v>11</v>
      </c>
      <c r="BC14" s="23" t="s">
        <v>11</v>
      </c>
      <c r="BD14" s="23" t="s">
        <v>11</v>
      </c>
      <c r="BE14" s="23" t="s">
        <v>11</v>
      </c>
      <c r="BF14" s="23" t="s">
        <v>11</v>
      </c>
      <c r="BG14" s="23" t="s">
        <v>11</v>
      </c>
      <c r="BH14" s="23" t="s">
        <v>11</v>
      </c>
      <c r="BI14" s="23" t="s">
        <v>11</v>
      </c>
      <c r="BJ14" s="23" t="s">
        <v>11</v>
      </c>
      <c r="BK14" s="23" t="s">
        <v>11</v>
      </c>
      <c r="BL14" s="23" t="s">
        <v>11</v>
      </c>
      <c r="BM14" s="23" t="s">
        <v>11</v>
      </c>
      <c r="BN14" s="23" t="s">
        <v>11</v>
      </c>
      <c r="BO14" s="23" t="s">
        <v>11</v>
      </c>
      <c r="BP14" s="23" t="s">
        <v>11</v>
      </c>
      <c r="BQ14" s="23" t="s">
        <v>11</v>
      </c>
      <c r="BR14" s="23" t="s">
        <v>11</v>
      </c>
      <c r="BS14" s="23" t="s">
        <v>11</v>
      </c>
      <c r="BT14" s="23" t="s">
        <v>11</v>
      </c>
      <c r="BU14" s="23" t="s">
        <v>11</v>
      </c>
      <c r="BV14" s="23" t="s">
        <v>11</v>
      </c>
      <c r="BW14" s="23" t="s">
        <v>11</v>
      </c>
      <c r="BX14" s="23" t="s">
        <v>11</v>
      </c>
      <c r="BY14" s="23" t="s">
        <v>11</v>
      </c>
      <c r="BZ14" s="23" t="s">
        <v>11</v>
      </c>
      <c r="CA14" s="23" t="s">
        <v>11</v>
      </c>
      <c r="CB14" s="23" t="s">
        <v>11</v>
      </c>
      <c r="CC14" s="23" t="s">
        <v>11</v>
      </c>
      <c r="CD14" s="23" t="s">
        <v>11</v>
      </c>
      <c r="CE14" s="23" t="s">
        <v>11</v>
      </c>
      <c r="CF14" s="23" t="s">
        <v>11</v>
      </c>
      <c r="CG14" s="23" t="s">
        <v>11</v>
      </c>
      <c r="CH14" s="23" t="s">
        <v>11</v>
      </c>
      <c r="CI14" s="23" t="s">
        <v>11</v>
      </c>
      <c r="CJ14" s="23" t="s">
        <v>11</v>
      </c>
      <c r="CK14" s="23" t="s">
        <v>11</v>
      </c>
      <c r="CL14" s="23" t="s">
        <v>11</v>
      </c>
      <c r="CM14" s="23" t="s">
        <v>11</v>
      </c>
      <c r="CN14" s="23" t="s">
        <v>11</v>
      </c>
      <c r="CO14" s="23" t="s">
        <v>11</v>
      </c>
      <c r="CP14" s="23" t="s">
        <v>11</v>
      </c>
      <c r="CQ14" s="23" t="s">
        <v>11</v>
      </c>
      <c r="CR14" s="23" t="s">
        <v>11</v>
      </c>
      <c r="CS14" s="23" t="s">
        <v>11</v>
      </c>
      <c r="CT14" s="23" t="s">
        <v>11</v>
      </c>
      <c r="CU14" s="23" t="s">
        <v>11</v>
      </c>
      <c r="CV14" s="23" t="s">
        <v>11</v>
      </c>
      <c r="CW14" s="23" t="s">
        <v>11</v>
      </c>
      <c r="CX14" s="23" t="s">
        <v>11</v>
      </c>
      <c r="CY14" s="23" t="s">
        <v>11</v>
      </c>
      <c r="CZ14" s="23" t="s">
        <v>11</v>
      </c>
      <c r="DA14" s="23" t="s">
        <v>11</v>
      </c>
      <c r="DB14" s="23" t="s">
        <v>11</v>
      </c>
      <c r="DC14" s="23" t="s">
        <v>11</v>
      </c>
      <c r="DD14" s="23" t="s">
        <v>11</v>
      </c>
      <c r="DE14" s="23" t="s">
        <v>11</v>
      </c>
      <c r="DF14" s="23" t="s">
        <v>11</v>
      </c>
      <c r="DG14" s="23" t="s">
        <v>11</v>
      </c>
      <c r="DH14" s="23" t="s">
        <v>11</v>
      </c>
      <c r="DI14" s="23" t="s">
        <v>11</v>
      </c>
      <c r="DJ14" s="23" t="s">
        <v>11</v>
      </c>
      <c r="DK14" s="23" t="s">
        <v>11</v>
      </c>
      <c r="DL14" s="23" t="s">
        <v>11</v>
      </c>
      <c r="DM14" s="23" t="s">
        <v>11</v>
      </c>
      <c r="DN14" s="23" t="s">
        <v>11</v>
      </c>
      <c r="DO14" s="23" t="s">
        <v>11</v>
      </c>
      <c r="DP14" s="23" t="s">
        <v>11</v>
      </c>
      <c r="DQ14" s="23" t="s">
        <v>11</v>
      </c>
      <c r="DR14" s="23" t="s">
        <v>11</v>
      </c>
      <c r="DS14" s="23" t="s">
        <v>11</v>
      </c>
      <c r="DT14" s="23" t="s">
        <v>11</v>
      </c>
      <c r="DU14" s="23" t="s">
        <v>11</v>
      </c>
      <c r="DV14" s="23" t="s">
        <v>11</v>
      </c>
      <c r="DW14" s="23" t="s">
        <v>11</v>
      </c>
      <c r="DX14" s="23" t="s">
        <v>11</v>
      </c>
      <c r="DY14" s="23" t="s">
        <v>11</v>
      </c>
      <c r="DZ14" s="23" t="s">
        <v>11</v>
      </c>
      <c r="EA14" s="23" t="s">
        <v>11</v>
      </c>
      <c r="EB14" s="23" t="s">
        <v>11</v>
      </c>
      <c r="EC14" s="23" t="s">
        <v>11</v>
      </c>
      <c r="ED14" s="23" t="s">
        <v>11</v>
      </c>
      <c r="EE14" s="23" t="s">
        <v>11</v>
      </c>
      <c r="EF14" s="23" t="s">
        <v>11</v>
      </c>
      <c r="EG14" s="23" t="s">
        <v>11</v>
      </c>
      <c r="EH14" s="23" t="s">
        <v>11</v>
      </c>
      <c r="EI14" s="23" t="s">
        <v>11</v>
      </c>
      <c r="EJ14" s="23" t="s">
        <v>11</v>
      </c>
      <c r="EK14" s="23" t="s">
        <v>11</v>
      </c>
      <c r="EL14" s="23" t="s">
        <v>11</v>
      </c>
      <c r="EM14" s="23" t="s">
        <v>11</v>
      </c>
      <c r="EN14" s="23" t="s">
        <v>11</v>
      </c>
      <c r="EO14" s="23" t="s">
        <v>11</v>
      </c>
      <c r="EP14" s="23" t="s">
        <v>11</v>
      </c>
      <c r="EQ14" s="23">
        <v>3</v>
      </c>
      <c r="ER14" s="23" t="s">
        <v>11</v>
      </c>
      <c r="ES14" s="23" t="s">
        <v>11</v>
      </c>
      <c r="ET14" s="23" t="s">
        <v>11</v>
      </c>
      <c r="EU14" s="23" t="s">
        <v>11</v>
      </c>
      <c r="EV14" s="23" t="s">
        <v>11</v>
      </c>
      <c r="EW14" s="23" t="s">
        <v>11</v>
      </c>
      <c r="EX14" s="23" t="s">
        <v>11</v>
      </c>
      <c r="EY14" s="23" t="s">
        <v>11</v>
      </c>
      <c r="EZ14" s="23" t="s">
        <v>11</v>
      </c>
      <c r="FA14" s="23" t="s">
        <v>11</v>
      </c>
      <c r="FB14" s="23" t="s">
        <v>11</v>
      </c>
      <c r="FC14" s="23" t="s">
        <v>11</v>
      </c>
      <c r="FD14" s="23" t="s">
        <v>11</v>
      </c>
      <c r="FE14" s="23" t="s">
        <v>11</v>
      </c>
      <c r="FF14" s="23" t="s">
        <v>11</v>
      </c>
      <c r="FG14" s="23" t="s">
        <v>11</v>
      </c>
      <c r="FH14" s="23" t="s">
        <v>11</v>
      </c>
      <c r="FI14" s="23" t="s">
        <v>11</v>
      </c>
      <c r="FJ14" s="23" t="s">
        <v>11</v>
      </c>
      <c r="FK14" s="23" t="s">
        <v>11</v>
      </c>
      <c r="FL14" s="23" t="s">
        <v>11</v>
      </c>
      <c r="FM14" s="23" t="s">
        <v>11</v>
      </c>
      <c r="FN14" s="23" t="s">
        <v>11</v>
      </c>
      <c r="FO14" s="23" t="s">
        <v>11</v>
      </c>
      <c r="FP14" s="23" t="s">
        <v>11</v>
      </c>
      <c r="FQ14" s="23" t="s">
        <v>11</v>
      </c>
      <c r="FR14" s="23" t="s">
        <v>11</v>
      </c>
      <c r="FS14" s="23" t="s">
        <v>11</v>
      </c>
      <c r="FT14" s="23" t="s">
        <v>11</v>
      </c>
      <c r="FU14" s="23" t="s">
        <v>11</v>
      </c>
      <c r="FV14" s="23" t="s">
        <v>11</v>
      </c>
      <c r="FW14" s="23" t="s">
        <v>11</v>
      </c>
      <c r="FX14" s="23" t="s">
        <v>11</v>
      </c>
      <c r="FY14" s="23" t="s">
        <v>11</v>
      </c>
      <c r="FZ14" s="23" t="s">
        <v>11</v>
      </c>
      <c r="GA14" s="23" t="s">
        <v>11</v>
      </c>
      <c r="GB14" s="23" t="s">
        <v>11</v>
      </c>
      <c r="GC14" s="23" t="s">
        <v>11</v>
      </c>
      <c r="GD14" s="23" t="s">
        <v>11</v>
      </c>
      <c r="GE14" s="23" t="s">
        <v>11</v>
      </c>
      <c r="GF14" s="23" t="s">
        <v>11</v>
      </c>
      <c r="GG14" s="23" t="s">
        <v>11</v>
      </c>
      <c r="GH14" s="23" t="s">
        <v>11</v>
      </c>
      <c r="GI14" s="23" t="s">
        <v>11</v>
      </c>
      <c r="GJ14" s="23" t="s">
        <v>11</v>
      </c>
      <c r="GK14" s="23" t="s">
        <v>11</v>
      </c>
      <c r="GL14" s="23" t="s">
        <v>11</v>
      </c>
      <c r="GM14" s="23" t="s">
        <v>11</v>
      </c>
      <c r="GN14" s="23" t="s">
        <v>11</v>
      </c>
      <c r="GO14" s="23" t="s">
        <v>11</v>
      </c>
      <c r="GP14" s="23" t="s">
        <v>11</v>
      </c>
      <c r="GQ14" s="23" t="s">
        <v>11</v>
      </c>
      <c r="GR14" s="23" t="s">
        <v>11</v>
      </c>
      <c r="GS14" s="23" t="s">
        <v>11</v>
      </c>
      <c r="GT14" s="23" t="s">
        <v>11</v>
      </c>
      <c r="GU14" s="23" t="s">
        <v>11</v>
      </c>
      <c r="GV14" s="23" t="s">
        <v>11</v>
      </c>
      <c r="GW14" s="23" t="s">
        <v>11</v>
      </c>
      <c r="GX14" s="23" t="s">
        <v>11</v>
      </c>
      <c r="GY14" s="23" t="s">
        <v>11</v>
      </c>
      <c r="GZ14" s="23" t="s">
        <v>11</v>
      </c>
      <c r="HA14" s="23" t="s">
        <v>11</v>
      </c>
      <c r="HB14" s="23" t="s">
        <v>11</v>
      </c>
      <c r="HC14" s="23" t="s">
        <v>11</v>
      </c>
      <c r="HD14" s="23" t="s">
        <v>11</v>
      </c>
      <c r="HE14" s="23" t="s">
        <v>11</v>
      </c>
      <c r="HF14" s="23" t="s">
        <v>11</v>
      </c>
      <c r="HG14" s="23" t="s">
        <v>11</v>
      </c>
    </row>
    <row r="15" spans="1:215">
      <c r="N15" s="23" t="s">
        <v>286</v>
      </c>
      <c r="O15" s="23" t="s">
        <v>11</v>
      </c>
      <c r="P15" s="23" t="s">
        <v>11</v>
      </c>
      <c r="Q15" s="23" t="s">
        <v>11</v>
      </c>
      <c r="R15" s="23" t="s">
        <v>11</v>
      </c>
      <c r="S15" s="23" t="s">
        <v>11</v>
      </c>
      <c r="T15" s="23" t="s">
        <v>11</v>
      </c>
      <c r="U15" s="23" t="s">
        <v>11</v>
      </c>
      <c r="V15" s="23" t="s">
        <v>11</v>
      </c>
      <c r="W15" s="23" t="s">
        <v>11</v>
      </c>
      <c r="X15" s="23" t="s">
        <v>11</v>
      </c>
      <c r="Y15" s="23" t="s">
        <v>11</v>
      </c>
      <c r="Z15" s="23" t="s">
        <v>11</v>
      </c>
      <c r="AA15" s="23" t="s">
        <v>11</v>
      </c>
      <c r="AB15" s="23" t="s">
        <v>11</v>
      </c>
      <c r="AC15" s="23" t="s">
        <v>11</v>
      </c>
      <c r="AD15" s="23" t="s">
        <v>11</v>
      </c>
      <c r="AE15" s="23" t="s">
        <v>11</v>
      </c>
      <c r="AF15" s="23" t="s">
        <v>11</v>
      </c>
      <c r="AG15" s="23" t="s">
        <v>11</v>
      </c>
      <c r="AH15" s="23" t="s">
        <v>11</v>
      </c>
      <c r="AI15" s="23" t="s">
        <v>11</v>
      </c>
      <c r="AJ15" s="23" t="s">
        <v>11</v>
      </c>
      <c r="AK15" s="23" t="s">
        <v>11</v>
      </c>
      <c r="AL15" s="23" t="s">
        <v>11</v>
      </c>
      <c r="AM15" s="23" t="s">
        <v>11</v>
      </c>
      <c r="AN15" s="23" t="s">
        <v>11</v>
      </c>
      <c r="AO15" s="23" t="s">
        <v>11</v>
      </c>
      <c r="AP15" s="23" t="s">
        <v>11</v>
      </c>
      <c r="AQ15" s="23" t="s">
        <v>11</v>
      </c>
      <c r="AR15" s="23" t="s">
        <v>11</v>
      </c>
      <c r="AS15" s="23" t="s">
        <v>11</v>
      </c>
      <c r="AT15" s="23" t="s">
        <v>11</v>
      </c>
      <c r="AU15" s="23" t="s">
        <v>11</v>
      </c>
      <c r="AV15" s="23" t="s">
        <v>11</v>
      </c>
      <c r="AW15" s="23" t="s">
        <v>11</v>
      </c>
      <c r="AX15" s="23" t="s">
        <v>11</v>
      </c>
      <c r="AY15" s="23" t="s">
        <v>11</v>
      </c>
      <c r="AZ15" s="23" t="s">
        <v>11</v>
      </c>
      <c r="BA15" s="23" t="s">
        <v>11</v>
      </c>
      <c r="BB15" s="23" t="s">
        <v>11</v>
      </c>
      <c r="BC15" s="23" t="s">
        <v>11</v>
      </c>
      <c r="BD15" s="23" t="s">
        <v>11</v>
      </c>
      <c r="BE15" s="23" t="s">
        <v>11</v>
      </c>
      <c r="BF15" s="23" t="s">
        <v>11</v>
      </c>
      <c r="BG15" s="23" t="s">
        <v>11</v>
      </c>
      <c r="BH15" s="23" t="s">
        <v>11</v>
      </c>
      <c r="BI15" s="23" t="s">
        <v>11</v>
      </c>
      <c r="BJ15" s="23" t="s">
        <v>11</v>
      </c>
      <c r="BK15" s="23" t="s">
        <v>11</v>
      </c>
      <c r="BL15" s="23">
        <v>2</v>
      </c>
      <c r="BM15" s="23" t="s">
        <v>11</v>
      </c>
      <c r="BN15" s="23" t="s">
        <v>11</v>
      </c>
      <c r="BO15" s="23" t="s">
        <v>11</v>
      </c>
      <c r="BP15" s="23" t="s">
        <v>11</v>
      </c>
      <c r="BQ15" s="23" t="s">
        <v>11</v>
      </c>
      <c r="BR15" s="23" t="s">
        <v>11</v>
      </c>
      <c r="BS15" s="23" t="s">
        <v>11</v>
      </c>
      <c r="BT15" s="23" t="s">
        <v>11</v>
      </c>
      <c r="BU15" s="23" t="s">
        <v>11</v>
      </c>
      <c r="BV15" s="23" t="s">
        <v>11</v>
      </c>
      <c r="BW15" s="23" t="s">
        <v>11</v>
      </c>
      <c r="BX15" s="23" t="s">
        <v>11</v>
      </c>
      <c r="BY15" s="23" t="s">
        <v>11</v>
      </c>
      <c r="BZ15" s="23" t="s">
        <v>11</v>
      </c>
      <c r="CA15" s="23" t="s">
        <v>11</v>
      </c>
      <c r="CB15" s="23" t="s">
        <v>11</v>
      </c>
      <c r="CC15" s="23" t="s">
        <v>11</v>
      </c>
      <c r="CD15" s="23" t="s">
        <v>11</v>
      </c>
      <c r="CE15" s="23" t="s">
        <v>11</v>
      </c>
      <c r="CF15" s="23" t="s">
        <v>11</v>
      </c>
      <c r="CG15" s="23" t="s">
        <v>11</v>
      </c>
      <c r="CH15" s="23" t="s">
        <v>11</v>
      </c>
      <c r="CI15" s="23" t="s">
        <v>11</v>
      </c>
      <c r="CJ15" s="23" t="s">
        <v>11</v>
      </c>
      <c r="CK15" s="23" t="s">
        <v>11</v>
      </c>
      <c r="CL15" s="23" t="s">
        <v>11</v>
      </c>
      <c r="CM15" s="23" t="s">
        <v>11</v>
      </c>
      <c r="CN15" s="23" t="s">
        <v>11</v>
      </c>
      <c r="CO15" s="23" t="s">
        <v>11</v>
      </c>
      <c r="CP15" s="23" t="s">
        <v>11</v>
      </c>
      <c r="CQ15" s="23" t="s">
        <v>11</v>
      </c>
      <c r="CR15" s="23" t="s">
        <v>11</v>
      </c>
      <c r="CS15" s="23" t="s">
        <v>11</v>
      </c>
      <c r="CT15" s="23" t="s">
        <v>11</v>
      </c>
      <c r="CU15" s="23" t="s">
        <v>11</v>
      </c>
      <c r="CV15" s="23" t="s">
        <v>11</v>
      </c>
      <c r="CW15" s="23" t="s">
        <v>11</v>
      </c>
      <c r="CX15" s="23" t="s">
        <v>11</v>
      </c>
      <c r="CY15" s="23" t="s">
        <v>11</v>
      </c>
      <c r="CZ15" s="23" t="s">
        <v>11</v>
      </c>
      <c r="DA15" s="23" t="s">
        <v>11</v>
      </c>
      <c r="DB15" s="23" t="s">
        <v>11</v>
      </c>
      <c r="DC15" s="23" t="s">
        <v>11</v>
      </c>
      <c r="DD15" s="23" t="s">
        <v>11</v>
      </c>
      <c r="DE15" s="23" t="s">
        <v>11</v>
      </c>
      <c r="DF15" s="23" t="s">
        <v>11</v>
      </c>
      <c r="DG15" s="23" t="s">
        <v>11</v>
      </c>
      <c r="DH15" s="23" t="s">
        <v>11</v>
      </c>
      <c r="DI15" s="23" t="s">
        <v>11</v>
      </c>
      <c r="DJ15" s="23" t="s">
        <v>11</v>
      </c>
      <c r="DK15" s="23" t="s">
        <v>11</v>
      </c>
      <c r="DL15" s="23" t="s">
        <v>11</v>
      </c>
      <c r="DM15" s="23" t="s">
        <v>11</v>
      </c>
      <c r="DN15" s="23" t="s">
        <v>11</v>
      </c>
      <c r="DO15" s="23" t="s">
        <v>11</v>
      </c>
      <c r="DP15" s="23" t="s">
        <v>11</v>
      </c>
      <c r="DQ15" s="23" t="s">
        <v>11</v>
      </c>
      <c r="DR15" s="23" t="s">
        <v>11</v>
      </c>
      <c r="DS15" s="23" t="s">
        <v>11</v>
      </c>
      <c r="DT15" s="23" t="s">
        <v>11</v>
      </c>
      <c r="DU15" s="23" t="s">
        <v>11</v>
      </c>
      <c r="DV15" s="23" t="s">
        <v>11</v>
      </c>
      <c r="DW15" s="23" t="s">
        <v>11</v>
      </c>
      <c r="DX15" s="23" t="s">
        <v>11</v>
      </c>
      <c r="DY15" s="23" t="s">
        <v>11</v>
      </c>
      <c r="DZ15" s="23" t="s">
        <v>11</v>
      </c>
      <c r="EA15" s="23" t="s">
        <v>11</v>
      </c>
      <c r="EB15" s="23" t="s">
        <v>11</v>
      </c>
      <c r="EC15" s="23" t="s">
        <v>11</v>
      </c>
      <c r="ED15" s="23" t="s">
        <v>11</v>
      </c>
      <c r="EE15" s="23" t="s">
        <v>11</v>
      </c>
      <c r="EF15" s="23" t="s">
        <v>11</v>
      </c>
      <c r="EG15" s="23" t="s">
        <v>11</v>
      </c>
      <c r="EH15" s="23" t="s">
        <v>11</v>
      </c>
      <c r="EI15" s="23" t="s">
        <v>11</v>
      </c>
      <c r="EJ15" s="23" t="s">
        <v>11</v>
      </c>
      <c r="EK15" s="23" t="s">
        <v>11</v>
      </c>
      <c r="EL15" s="23" t="s">
        <v>11</v>
      </c>
      <c r="EM15" s="23" t="s">
        <v>11</v>
      </c>
      <c r="EN15" s="23" t="s">
        <v>11</v>
      </c>
      <c r="EO15" s="23" t="s">
        <v>11</v>
      </c>
      <c r="EP15" s="23" t="s">
        <v>11</v>
      </c>
      <c r="EQ15" s="23" t="s">
        <v>11</v>
      </c>
      <c r="ER15" s="23" t="s">
        <v>11</v>
      </c>
      <c r="ES15" s="23" t="s">
        <v>11</v>
      </c>
      <c r="ET15" s="23" t="s">
        <v>11</v>
      </c>
      <c r="EU15" s="23" t="s">
        <v>11</v>
      </c>
      <c r="EV15" s="23" t="s">
        <v>11</v>
      </c>
      <c r="EW15" s="23" t="s">
        <v>11</v>
      </c>
      <c r="EX15" s="23" t="s">
        <v>11</v>
      </c>
      <c r="EY15" s="23" t="s">
        <v>11</v>
      </c>
      <c r="EZ15" s="23" t="s">
        <v>11</v>
      </c>
      <c r="FA15" s="23" t="s">
        <v>11</v>
      </c>
      <c r="FB15" s="23" t="s">
        <v>11</v>
      </c>
      <c r="FC15" s="23" t="s">
        <v>11</v>
      </c>
      <c r="FD15" s="23" t="s">
        <v>11</v>
      </c>
      <c r="FE15" s="23" t="s">
        <v>11</v>
      </c>
      <c r="FF15" s="23" t="s">
        <v>11</v>
      </c>
      <c r="FG15" s="23" t="s">
        <v>11</v>
      </c>
      <c r="FH15" s="23" t="s">
        <v>11</v>
      </c>
      <c r="FI15" s="23" t="s">
        <v>11</v>
      </c>
      <c r="FJ15" s="23" t="s">
        <v>11</v>
      </c>
      <c r="FK15" s="23" t="s">
        <v>11</v>
      </c>
      <c r="FL15" s="23" t="s">
        <v>11</v>
      </c>
      <c r="FM15" s="23" t="s">
        <v>11</v>
      </c>
      <c r="FN15" s="23" t="s">
        <v>11</v>
      </c>
      <c r="FO15" s="23" t="s">
        <v>11</v>
      </c>
      <c r="FP15" s="23" t="s">
        <v>11</v>
      </c>
      <c r="FQ15" s="23" t="s">
        <v>11</v>
      </c>
      <c r="FR15" s="23" t="s">
        <v>11</v>
      </c>
      <c r="FS15" s="23" t="s">
        <v>11</v>
      </c>
      <c r="FT15" s="23" t="s">
        <v>11</v>
      </c>
      <c r="FU15" s="23" t="s">
        <v>11</v>
      </c>
      <c r="FV15" s="23" t="s">
        <v>11</v>
      </c>
      <c r="FW15" s="23" t="s">
        <v>11</v>
      </c>
      <c r="FX15" s="23" t="s">
        <v>11</v>
      </c>
      <c r="FY15" s="23" t="s">
        <v>11</v>
      </c>
      <c r="FZ15" s="23" t="s">
        <v>11</v>
      </c>
      <c r="GA15" s="23" t="s">
        <v>11</v>
      </c>
      <c r="GB15" s="23" t="s">
        <v>11</v>
      </c>
      <c r="GC15" s="23" t="s">
        <v>11</v>
      </c>
      <c r="GD15" s="23" t="s">
        <v>11</v>
      </c>
      <c r="GE15" s="23" t="s">
        <v>11</v>
      </c>
      <c r="GF15" s="23" t="s">
        <v>11</v>
      </c>
      <c r="GG15" s="23" t="s">
        <v>11</v>
      </c>
      <c r="GH15" s="23" t="s">
        <v>11</v>
      </c>
      <c r="GI15" s="23" t="s">
        <v>11</v>
      </c>
      <c r="GJ15" s="23" t="s">
        <v>11</v>
      </c>
      <c r="GK15" s="23" t="s">
        <v>11</v>
      </c>
      <c r="GL15" s="23" t="s">
        <v>11</v>
      </c>
      <c r="GM15" s="23" t="s">
        <v>11</v>
      </c>
      <c r="GN15" s="23" t="s">
        <v>11</v>
      </c>
      <c r="GO15" s="23" t="s">
        <v>11</v>
      </c>
      <c r="GP15" s="23" t="s">
        <v>11</v>
      </c>
      <c r="GQ15" s="23" t="s">
        <v>11</v>
      </c>
      <c r="GR15" s="23" t="s">
        <v>11</v>
      </c>
      <c r="GS15" s="23" t="s">
        <v>11</v>
      </c>
      <c r="GT15" s="23" t="s">
        <v>11</v>
      </c>
      <c r="GU15" s="23" t="s">
        <v>11</v>
      </c>
      <c r="GV15" s="23" t="s">
        <v>11</v>
      </c>
      <c r="GW15" s="23" t="s">
        <v>11</v>
      </c>
      <c r="GX15" s="23" t="s">
        <v>11</v>
      </c>
      <c r="GY15" s="23" t="s">
        <v>11</v>
      </c>
      <c r="GZ15" s="23" t="s">
        <v>11</v>
      </c>
      <c r="HA15" s="23" t="s">
        <v>11</v>
      </c>
      <c r="HB15" s="23" t="s">
        <v>11</v>
      </c>
      <c r="HC15" s="23" t="s">
        <v>11</v>
      </c>
      <c r="HD15" s="23" t="s">
        <v>11</v>
      </c>
      <c r="HE15" s="23" t="s">
        <v>11</v>
      </c>
      <c r="HF15" s="23" t="s">
        <v>11</v>
      </c>
      <c r="HG15" s="23" t="s">
        <v>11</v>
      </c>
    </row>
    <row r="16" spans="1:215">
      <c r="N16" s="23" t="s">
        <v>287</v>
      </c>
      <c r="O16" s="23" t="s">
        <v>11</v>
      </c>
      <c r="P16" s="23" t="s">
        <v>11</v>
      </c>
      <c r="Q16" s="23" t="s">
        <v>11</v>
      </c>
      <c r="R16" s="23" t="s">
        <v>11</v>
      </c>
      <c r="S16" s="23" t="s">
        <v>11</v>
      </c>
      <c r="T16" s="23" t="s">
        <v>11</v>
      </c>
      <c r="U16" s="23" t="s">
        <v>11</v>
      </c>
      <c r="V16" s="23" t="s">
        <v>11</v>
      </c>
      <c r="W16" s="23" t="s">
        <v>11</v>
      </c>
      <c r="X16" s="23" t="s">
        <v>11</v>
      </c>
      <c r="Y16" s="23" t="s">
        <v>11</v>
      </c>
      <c r="Z16" s="23" t="s">
        <v>11</v>
      </c>
      <c r="AA16" s="23" t="s">
        <v>11</v>
      </c>
      <c r="AB16" s="23" t="s">
        <v>11</v>
      </c>
      <c r="AC16" s="23" t="s">
        <v>11</v>
      </c>
      <c r="AD16" s="23" t="s">
        <v>11</v>
      </c>
      <c r="AE16" s="23" t="s">
        <v>11</v>
      </c>
      <c r="AF16" s="23" t="s">
        <v>11</v>
      </c>
      <c r="AG16" s="23" t="s">
        <v>11</v>
      </c>
      <c r="AH16" s="23" t="s">
        <v>11</v>
      </c>
      <c r="AI16" s="23" t="s">
        <v>11</v>
      </c>
      <c r="AJ16" s="23" t="s">
        <v>11</v>
      </c>
      <c r="AK16" s="23" t="s">
        <v>11</v>
      </c>
      <c r="AL16" s="23" t="s">
        <v>11</v>
      </c>
      <c r="AM16" s="23" t="s">
        <v>11</v>
      </c>
      <c r="AN16" s="23" t="s">
        <v>11</v>
      </c>
      <c r="AO16" s="23" t="s">
        <v>11</v>
      </c>
      <c r="AP16" s="23" t="s">
        <v>11</v>
      </c>
      <c r="AQ16" s="23" t="s">
        <v>11</v>
      </c>
      <c r="AR16" s="23" t="s">
        <v>11</v>
      </c>
      <c r="AS16" s="23" t="s">
        <v>11</v>
      </c>
      <c r="AT16" s="23" t="s">
        <v>11</v>
      </c>
      <c r="AU16" s="23" t="s">
        <v>11</v>
      </c>
      <c r="AV16" s="23" t="s">
        <v>11</v>
      </c>
      <c r="AW16" s="23" t="s">
        <v>11</v>
      </c>
      <c r="AX16" s="23" t="s">
        <v>11</v>
      </c>
      <c r="AY16" s="23" t="s">
        <v>11</v>
      </c>
      <c r="AZ16" s="23" t="s">
        <v>11</v>
      </c>
      <c r="BA16" s="23" t="s">
        <v>11</v>
      </c>
      <c r="BB16" s="23" t="s">
        <v>11</v>
      </c>
      <c r="BC16" s="23" t="s">
        <v>11</v>
      </c>
      <c r="BD16" s="23" t="s">
        <v>11</v>
      </c>
      <c r="BE16" s="23">
        <v>2</v>
      </c>
      <c r="BF16" s="23" t="s">
        <v>11</v>
      </c>
      <c r="BG16" s="23" t="s">
        <v>11</v>
      </c>
      <c r="BH16" s="23" t="s">
        <v>11</v>
      </c>
      <c r="BI16" s="23" t="s">
        <v>11</v>
      </c>
      <c r="BJ16" s="23" t="s">
        <v>11</v>
      </c>
      <c r="BK16" s="23" t="s">
        <v>11</v>
      </c>
      <c r="BL16" s="23" t="s">
        <v>11</v>
      </c>
      <c r="BM16" s="23" t="s">
        <v>11</v>
      </c>
      <c r="BN16" s="23" t="s">
        <v>11</v>
      </c>
      <c r="BO16" s="23" t="s">
        <v>11</v>
      </c>
      <c r="BP16" s="23" t="s">
        <v>11</v>
      </c>
      <c r="BQ16" s="23" t="s">
        <v>11</v>
      </c>
      <c r="BR16" s="23" t="s">
        <v>11</v>
      </c>
      <c r="BS16" s="23" t="s">
        <v>11</v>
      </c>
      <c r="BT16" s="23" t="s">
        <v>11</v>
      </c>
      <c r="BU16" s="23" t="s">
        <v>11</v>
      </c>
      <c r="BV16" s="23" t="s">
        <v>11</v>
      </c>
      <c r="BW16" s="23" t="s">
        <v>11</v>
      </c>
      <c r="BX16" s="23" t="s">
        <v>11</v>
      </c>
      <c r="BY16" s="23" t="s">
        <v>11</v>
      </c>
      <c r="BZ16" s="23" t="s">
        <v>11</v>
      </c>
      <c r="CA16" s="23" t="s">
        <v>11</v>
      </c>
      <c r="CB16" s="23" t="s">
        <v>11</v>
      </c>
      <c r="CC16" s="23" t="s">
        <v>11</v>
      </c>
      <c r="CD16" s="23" t="s">
        <v>11</v>
      </c>
      <c r="CE16" s="23" t="s">
        <v>11</v>
      </c>
      <c r="CF16" s="23" t="s">
        <v>11</v>
      </c>
      <c r="CG16" s="23" t="s">
        <v>11</v>
      </c>
      <c r="CH16" s="23" t="s">
        <v>11</v>
      </c>
      <c r="CI16" s="23" t="s">
        <v>11</v>
      </c>
      <c r="CJ16" s="23" t="s">
        <v>11</v>
      </c>
      <c r="CK16" s="23" t="s">
        <v>11</v>
      </c>
      <c r="CL16" s="23" t="s">
        <v>11</v>
      </c>
      <c r="CM16" s="23" t="s">
        <v>11</v>
      </c>
      <c r="CN16" s="23" t="s">
        <v>11</v>
      </c>
      <c r="CO16" s="23" t="s">
        <v>11</v>
      </c>
      <c r="CP16" s="23" t="s">
        <v>11</v>
      </c>
      <c r="CQ16" s="23" t="s">
        <v>11</v>
      </c>
      <c r="CR16" s="23" t="s">
        <v>11</v>
      </c>
      <c r="CS16" s="23" t="s">
        <v>11</v>
      </c>
      <c r="CT16" s="23" t="s">
        <v>11</v>
      </c>
      <c r="CU16" s="23" t="s">
        <v>11</v>
      </c>
      <c r="CV16" s="23" t="s">
        <v>11</v>
      </c>
      <c r="CW16" s="23" t="s">
        <v>11</v>
      </c>
      <c r="CX16" s="23" t="s">
        <v>11</v>
      </c>
      <c r="CY16" s="23" t="s">
        <v>11</v>
      </c>
      <c r="CZ16" s="23" t="s">
        <v>11</v>
      </c>
      <c r="DA16" s="23" t="s">
        <v>11</v>
      </c>
      <c r="DB16" s="23" t="s">
        <v>11</v>
      </c>
      <c r="DC16" s="23" t="s">
        <v>11</v>
      </c>
      <c r="DD16" s="23" t="s">
        <v>11</v>
      </c>
      <c r="DE16" s="23" t="s">
        <v>11</v>
      </c>
      <c r="DF16" s="23" t="s">
        <v>11</v>
      </c>
      <c r="DG16" s="23" t="s">
        <v>11</v>
      </c>
      <c r="DH16" s="23" t="s">
        <v>11</v>
      </c>
      <c r="DI16" s="23" t="s">
        <v>11</v>
      </c>
      <c r="DJ16" s="23" t="s">
        <v>11</v>
      </c>
      <c r="DK16" s="23" t="s">
        <v>11</v>
      </c>
      <c r="DL16" s="23" t="s">
        <v>11</v>
      </c>
      <c r="DM16" s="23" t="s">
        <v>11</v>
      </c>
      <c r="DN16" s="23" t="s">
        <v>11</v>
      </c>
      <c r="DO16" s="23" t="s">
        <v>11</v>
      </c>
      <c r="DP16" s="23" t="s">
        <v>11</v>
      </c>
      <c r="DQ16" s="23" t="s">
        <v>11</v>
      </c>
      <c r="DR16" s="23" t="s">
        <v>11</v>
      </c>
      <c r="DS16" s="23" t="s">
        <v>11</v>
      </c>
      <c r="DT16" s="23" t="s">
        <v>11</v>
      </c>
      <c r="DU16" s="23" t="s">
        <v>11</v>
      </c>
      <c r="DV16" s="23" t="s">
        <v>11</v>
      </c>
      <c r="DW16" s="23" t="s">
        <v>11</v>
      </c>
      <c r="DX16" s="23" t="s">
        <v>11</v>
      </c>
      <c r="DY16" s="23" t="s">
        <v>11</v>
      </c>
      <c r="DZ16" s="23" t="s">
        <v>11</v>
      </c>
      <c r="EA16" s="23" t="s">
        <v>11</v>
      </c>
      <c r="EB16" s="23" t="s">
        <v>11</v>
      </c>
      <c r="EC16" s="23" t="s">
        <v>11</v>
      </c>
      <c r="ED16" s="23" t="s">
        <v>11</v>
      </c>
      <c r="EE16" s="23" t="s">
        <v>11</v>
      </c>
      <c r="EF16" s="23" t="s">
        <v>11</v>
      </c>
      <c r="EG16" s="23" t="s">
        <v>11</v>
      </c>
      <c r="EH16" s="23" t="s">
        <v>11</v>
      </c>
      <c r="EI16" s="23" t="s">
        <v>11</v>
      </c>
      <c r="EJ16" s="23" t="s">
        <v>11</v>
      </c>
      <c r="EK16" s="23" t="s">
        <v>11</v>
      </c>
      <c r="EL16" s="23" t="s">
        <v>11</v>
      </c>
      <c r="EM16" s="23" t="s">
        <v>11</v>
      </c>
      <c r="EN16" s="23" t="s">
        <v>11</v>
      </c>
      <c r="EO16" s="23" t="s">
        <v>11</v>
      </c>
      <c r="EP16" s="23" t="s">
        <v>11</v>
      </c>
      <c r="EQ16" s="23" t="s">
        <v>11</v>
      </c>
      <c r="ER16" s="23" t="s">
        <v>11</v>
      </c>
      <c r="ES16" s="23" t="s">
        <v>11</v>
      </c>
      <c r="ET16" s="23" t="s">
        <v>11</v>
      </c>
      <c r="EU16" s="23" t="s">
        <v>11</v>
      </c>
      <c r="EV16" s="23" t="s">
        <v>11</v>
      </c>
      <c r="EW16" s="23" t="s">
        <v>11</v>
      </c>
      <c r="EX16" s="23" t="s">
        <v>11</v>
      </c>
      <c r="EY16" s="23" t="s">
        <v>11</v>
      </c>
      <c r="EZ16" s="23" t="s">
        <v>11</v>
      </c>
      <c r="FA16" s="23" t="s">
        <v>11</v>
      </c>
      <c r="FB16" s="23" t="s">
        <v>11</v>
      </c>
      <c r="FC16" s="23" t="s">
        <v>11</v>
      </c>
      <c r="FD16" s="23" t="s">
        <v>11</v>
      </c>
      <c r="FE16" s="23" t="s">
        <v>11</v>
      </c>
      <c r="FF16" s="23" t="s">
        <v>11</v>
      </c>
      <c r="FG16" s="23" t="s">
        <v>11</v>
      </c>
      <c r="FH16" s="23" t="s">
        <v>11</v>
      </c>
      <c r="FI16" s="23" t="s">
        <v>11</v>
      </c>
      <c r="FJ16" s="23" t="s">
        <v>11</v>
      </c>
      <c r="FK16" s="23" t="s">
        <v>11</v>
      </c>
      <c r="FL16" s="23" t="s">
        <v>11</v>
      </c>
      <c r="FM16" s="23" t="s">
        <v>11</v>
      </c>
      <c r="FN16" s="23" t="s">
        <v>11</v>
      </c>
      <c r="FO16" s="23" t="s">
        <v>11</v>
      </c>
      <c r="FP16" s="23" t="s">
        <v>11</v>
      </c>
      <c r="FQ16" s="23" t="s">
        <v>11</v>
      </c>
      <c r="FR16" s="23" t="s">
        <v>11</v>
      </c>
      <c r="FS16" s="23" t="s">
        <v>11</v>
      </c>
      <c r="FT16" s="23" t="s">
        <v>11</v>
      </c>
      <c r="FU16" s="23" t="s">
        <v>11</v>
      </c>
      <c r="FV16" s="23" t="s">
        <v>11</v>
      </c>
      <c r="FW16" s="23" t="s">
        <v>11</v>
      </c>
      <c r="FX16" s="23" t="s">
        <v>11</v>
      </c>
      <c r="FY16" s="23" t="s">
        <v>11</v>
      </c>
      <c r="FZ16" s="23" t="s">
        <v>11</v>
      </c>
      <c r="GA16" s="23" t="s">
        <v>11</v>
      </c>
      <c r="GB16" s="23" t="s">
        <v>11</v>
      </c>
      <c r="GC16" s="23" t="s">
        <v>11</v>
      </c>
      <c r="GD16" s="23" t="s">
        <v>11</v>
      </c>
      <c r="GE16" s="23" t="s">
        <v>11</v>
      </c>
      <c r="GF16" s="23" t="s">
        <v>11</v>
      </c>
      <c r="GG16" s="23" t="s">
        <v>11</v>
      </c>
      <c r="GH16" s="23" t="s">
        <v>11</v>
      </c>
      <c r="GI16" s="23" t="s">
        <v>11</v>
      </c>
      <c r="GJ16" s="23" t="s">
        <v>11</v>
      </c>
      <c r="GK16" s="23" t="s">
        <v>11</v>
      </c>
      <c r="GL16" s="23" t="s">
        <v>11</v>
      </c>
      <c r="GM16" s="23" t="s">
        <v>11</v>
      </c>
      <c r="GN16" s="23" t="s">
        <v>11</v>
      </c>
      <c r="GO16" s="23" t="s">
        <v>11</v>
      </c>
      <c r="GP16" s="23" t="s">
        <v>11</v>
      </c>
      <c r="GQ16" s="23" t="s">
        <v>11</v>
      </c>
      <c r="GR16" s="23" t="s">
        <v>11</v>
      </c>
      <c r="GS16" s="23" t="s">
        <v>11</v>
      </c>
      <c r="GT16" s="23" t="s">
        <v>11</v>
      </c>
      <c r="GU16" s="23" t="s">
        <v>11</v>
      </c>
      <c r="GV16" s="23" t="s">
        <v>11</v>
      </c>
      <c r="GW16" s="23" t="s">
        <v>11</v>
      </c>
      <c r="GX16" s="23" t="s">
        <v>11</v>
      </c>
      <c r="GY16" s="23" t="s">
        <v>11</v>
      </c>
      <c r="GZ16" s="23" t="s">
        <v>11</v>
      </c>
      <c r="HA16" s="23" t="s">
        <v>11</v>
      </c>
      <c r="HB16" s="23" t="s">
        <v>11</v>
      </c>
      <c r="HC16" s="23" t="s">
        <v>11</v>
      </c>
      <c r="HD16" s="23" t="s">
        <v>11</v>
      </c>
      <c r="HE16" s="23" t="s">
        <v>11</v>
      </c>
      <c r="HF16" s="23" t="s">
        <v>11</v>
      </c>
      <c r="HG16" s="23" t="s">
        <v>11</v>
      </c>
    </row>
    <row r="17" spans="1:215">
      <c r="N17" s="23" t="s">
        <v>288</v>
      </c>
      <c r="O17" s="23" t="s">
        <v>11</v>
      </c>
      <c r="P17" s="23" t="s">
        <v>11</v>
      </c>
      <c r="Q17" s="23" t="s">
        <v>11</v>
      </c>
      <c r="R17" s="23" t="s">
        <v>11</v>
      </c>
      <c r="S17" s="23" t="s">
        <v>11</v>
      </c>
      <c r="T17" s="23" t="s">
        <v>11</v>
      </c>
      <c r="U17" s="23" t="s">
        <v>11</v>
      </c>
      <c r="V17" s="23" t="s">
        <v>11</v>
      </c>
      <c r="W17" s="23" t="s">
        <v>11</v>
      </c>
      <c r="X17" s="23" t="s">
        <v>11</v>
      </c>
      <c r="Y17" s="23" t="s">
        <v>11</v>
      </c>
      <c r="Z17" s="23" t="s">
        <v>11</v>
      </c>
      <c r="AA17" s="23" t="s">
        <v>11</v>
      </c>
      <c r="AB17" s="23" t="s">
        <v>11</v>
      </c>
      <c r="AC17" s="23" t="s">
        <v>11</v>
      </c>
      <c r="AD17" s="23" t="s">
        <v>11</v>
      </c>
      <c r="AE17" s="23" t="s">
        <v>11</v>
      </c>
      <c r="AF17" s="23" t="s">
        <v>11</v>
      </c>
      <c r="AG17" s="23" t="s">
        <v>11</v>
      </c>
      <c r="AH17" s="23" t="s">
        <v>11</v>
      </c>
      <c r="AI17" s="23" t="s">
        <v>11</v>
      </c>
      <c r="AJ17" s="23" t="s">
        <v>11</v>
      </c>
      <c r="AK17" s="23" t="s">
        <v>11</v>
      </c>
      <c r="AL17" s="23" t="s">
        <v>11</v>
      </c>
      <c r="AM17" s="23" t="s">
        <v>11</v>
      </c>
      <c r="AN17" s="23" t="s">
        <v>11</v>
      </c>
      <c r="AO17" s="23" t="s">
        <v>11</v>
      </c>
      <c r="AP17" s="23" t="s">
        <v>11</v>
      </c>
      <c r="AQ17" s="23" t="s">
        <v>11</v>
      </c>
      <c r="AR17" s="23" t="s">
        <v>11</v>
      </c>
      <c r="AS17" s="23" t="s">
        <v>11</v>
      </c>
      <c r="AT17" s="23" t="s">
        <v>11</v>
      </c>
      <c r="AU17" s="23" t="s">
        <v>11</v>
      </c>
      <c r="AV17" s="23" t="s">
        <v>11</v>
      </c>
      <c r="AW17" s="23" t="s">
        <v>11</v>
      </c>
      <c r="AX17" s="23" t="s">
        <v>11</v>
      </c>
      <c r="AY17" s="23" t="s">
        <v>11</v>
      </c>
      <c r="AZ17" s="23" t="s">
        <v>11</v>
      </c>
      <c r="BA17" s="23" t="s">
        <v>11</v>
      </c>
      <c r="BB17" s="23">
        <v>1</v>
      </c>
      <c r="BC17" s="23" t="s">
        <v>11</v>
      </c>
      <c r="BD17" s="23" t="s">
        <v>11</v>
      </c>
      <c r="BE17" s="23" t="s">
        <v>11</v>
      </c>
      <c r="BF17" s="23" t="s">
        <v>11</v>
      </c>
      <c r="BG17" s="23" t="s">
        <v>11</v>
      </c>
      <c r="BH17" s="23" t="s">
        <v>11</v>
      </c>
      <c r="BI17" s="23" t="s">
        <v>11</v>
      </c>
      <c r="BJ17" s="23" t="s">
        <v>11</v>
      </c>
      <c r="BK17" s="23" t="s">
        <v>11</v>
      </c>
      <c r="BL17" s="23" t="s">
        <v>11</v>
      </c>
      <c r="BM17" s="23" t="s">
        <v>11</v>
      </c>
      <c r="BN17" s="23" t="s">
        <v>11</v>
      </c>
      <c r="BO17" s="23" t="s">
        <v>11</v>
      </c>
      <c r="BP17" s="23" t="s">
        <v>11</v>
      </c>
      <c r="BQ17" s="23" t="s">
        <v>11</v>
      </c>
      <c r="BR17" s="23" t="s">
        <v>11</v>
      </c>
      <c r="BS17" s="23" t="s">
        <v>11</v>
      </c>
      <c r="BT17" s="23" t="s">
        <v>11</v>
      </c>
      <c r="BU17" s="23" t="s">
        <v>11</v>
      </c>
      <c r="BV17" s="23" t="s">
        <v>11</v>
      </c>
      <c r="BW17" s="23" t="s">
        <v>11</v>
      </c>
      <c r="BX17" s="23" t="s">
        <v>11</v>
      </c>
      <c r="BY17" s="23" t="s">
        <v>11</v>
      </c>
      <c r="BZ17" s="23" t="s">
        <v>11</v>
      </c>
      <c r="CA17" s="23" t="s">
        <v>11</v>
      </c>
      <c r="CB17" s="23" t="s">
        <v>11</v>
      </c>
      <c r="CC17" s="23" t="s">
        <v>11</v>
      </c>
      <c r="CD17" s="23" t="s">
        <v>11</v>
      </c>
      <c r="CE17" s="23" t="s">
        <v>11</v>
      </c>
      <c r="CF17" s="23" t="s">
        <v>11</v>
      </c>
      <c r="CG17" s="23" t="s">
        <v>11</v>
      </c>
      <c r="CH17" s="23" t="s">
        <v>11</v>
      </c>
      <c r="CI17" s="23" t="s">
        <v>11</v>
      </c>
      <c r="CJ17" s="23" t="s">
        <v>11</v>
      </c>
      <c r="CK17" s="23" t="s">
        <v>11</v>
      </c>
      <c r="CL17" s="23" t="s">
        <v>11</v>
      </c>
      <c r="CM17" s="23" t="s">
        <v>11</v>
      </c>
      <c r="CN17" s="23" t="s">
        <v>11</v>
      </c>
      <c r="CO17" s="23" t="s">
        <v>11</v>
      </c>
      <c r="CP17" s="23" t="s">
        <v>11</v>
      </c>
      <c r="CQ17" s="23" t="s">
        <v>11</v>
      </c>
      <c r="CR17" s="23" t="s">
        <v>11</v>
      </c>
      <c r="CS17" s="23" t="s">
        <v>11</v>
      </c>
      <c r="CT17" s="23" t="s">
        <v>11</v>
      </c>
      <c r="CU17" s="23" t="s">
        <v>11</v>
      </c>
      <c r="CV17" s="23" t="s">
        <v>11</v>
      </c>
      <c r="CW17" s="23" t="s">
        <v>11</v>
      </c>
      <c r="CX17" s="23" t="s">
        <v>11</v>
      </c>
      <c r="CY17" s="23" t="s">
        <v>11</v>
      </c>
      <c r="CZ17" s="23" t="s">
        <v>11</v>
      </c>
      <c r="DA17" s="23" t="s">
        <v>11</v>
      </c>
      <c r="DB17" s="23" t="s">
        <v>11</v>
      </c>
      <c r="DC17" s="23" t="s">
        <v>11</v>
      </c>
      <c r="DD17" s="23" t="s">
        <v>11</v>
      </c>
      <c r="DE17" s="23" t="s">
        <v>11</v>
      </c>
      <c r="DF17" s="23" t="s">
        <v>11</v>
      </c>
      <c r="DG17" s="23" t="s">
        <v>11</v>
      </c>
      <c r="DH17" s="23" t="s">
        <v>11</v>
      </c>
      <c r="DI17" s="23" t="s">
        <v>11</v>
      </c>
      <c r="DJ17" s="23" t="s">
        <v>11</v>
      </c>
      <c r="DK17" s="23" t="s">
        <v>11</v>
      </c>
      <c r="DL17" s="23" t="s">
        <v>11</v>
      </c>
      <c r="DM17" s="23" t="s">
        <v>11</v>
      </c>
      <c r="DN17" s="23" t="s">
        <v>11</v>
      </c>
      <c r="DO17" s="23" t="s">
        <v>11</v>
      </c>
      <c r="DP17" s="23" t="s">
        <v>11</v>
      </c>
      <c r="DQ17" s="23" t="s">
        <v>11</v>
      </c>
      <c r="DR17" s="23" t="s">
        <v>11</v>
      </c>
      <c r="DS17" s="23" t="s">
        <v>11</v>
      </c>
      <c r="DT17" s="23" t="s">
        <v>11</v>
      </c>
      <c r="DU17" s="23" t="s">
        <v>11</v>
      </c>
      <c r="DV17" s="23" t="s">
        <v>11</v>
      </c>
      <c r="DW17" s="23" t="s">
        <v>11</v>
      </c>
      <c r="DX17" s="23" t="s">
        <v>11</v>
      </c>
      <c r="DY17" s="23" t="s">
        <v>11</v>
      </c>
      <c r="DZ17" s="23" t="s">
        <v>11</v>
      </c>
      <c r="EA17" s="23" t="s">
        <v>11</v>
      </c>
      <c r="EB17" s="23" t="s">
        <v>11</v>
      </c>
      <c r="EC17" s="23" t="s">
        <v>11</v>
      </c>
      <c r="ED17" s="23" t="s">
        <v>11</v>
      </c>
      <c r="EE17" s="23" t="s">
        <v>11</v>
      </c>
      <c r="EF17" s="23" t="s">
        <v>11</v>
      </c>
      <c r="EG17" s="23" t="s">
        <v>11</v>
      </c>
      <c r="EH17" s="23" t="s">
        <v>11</v>
      </c>
      <c r="EI17" s="23" t="s">
        <v>11</v>
      </c>
      <c r="EJ17" s="23" t="s">
        <v>11</v>
      </c>
      <c r="EK17" s="23" t="s">
        <v>11</v>
      </c>
      <c r="EL17" s="23" t="s">
        <v>11</v>
      </c>
      <c r="EM17" s="23" t="s">
        <v>11</v>
      </c>
      <c r="EN17" s="23" t="s">
        <v>11</v>
      </c>
      <c r="EO17" s="23" t="s">
        <v>11</v>
      </c>
      <c r="EP17" s="23" t="s">
        <v>11</v>
      </c>
      <c r="EQ17" s="23" t="s">
        <v>11</v>
      </c>
      <c r="ER17" s="23" t="s">
        <v>11</v>
      </c>
      <c r="ES17" s="23" t="s">
        <v>11</v>
      </c>
      <c r="ET17" s="23" t="s">
        <v>11</v>
      </c>
      <c r="EU17" s="23" t="s">
        <v>11</v>
      </c>
      <c r="EV17" s="23" t="s">
        <v>11</v>
      </c>
      <c r="EW17" s="23" t="s">
        <v>11</v>
      </c>
      <c r="EX17" s="23" t="s">
        <v>11</v>
      </c>
      <c r="EY17" s="23" t="s">
        <v>11</v>
      </c>
      <c r="EZ17" s="23" t="s">
        <v>11</v>
      </c>
      <c r="FA17" s="23" t="s">
        <v>11</v>
      </c>
      <c r="FB17" s="23" t="s">
        <v>11</v>
      </c>
      <c r="FC17" s="23" t="s">
        <v>11</v>
      </c>
      <c r="FD17" s="23" t="s">
        <v>11</v>
      </c>
      <c r="FE17" s="23" t="s">
        <v>11</v>
      </c>
      <c r="FF17" s="23" t="s">
        <v>11</v>
      </c>
      <c r="FG17" s="23" t="s">
        <v>11</v>
      </c>
      <c r="FH17" s="23" t="s">
        <v>11</v>
      </c>
      <c r="FI17" s="23" t="s">
        <v>11</v>
      </c>
      <c r="FJ17" s="23" t="s">
        <v>11</v>
      </c>
      <c r="FK17" s="23" t="s">
        <v>11</v>
      </c>
      <c r="FL17" s="23" t="s">
        <v>11</v>
      </c>
      <c r="FM17" s="23" t="s">
        <v>11</v>
      </c>
      <c r="FN17" s="23" t="s">
        <v>11</v>
      </c>
      <c r="FO17" s="23" t="s">
        <v>11</v>
      </c>
      <c r="FP17" s="23" t="s">
        <v>11</v>
      </c>
      <c r="FQ17" s="23" t="s">
        <v>11</v>
      </c>
      <c r="FR17" s="23" t="s">
        <v>11</v>
      </c>
      <c r="FS17" s="23" t="s">
        <v>11</v>
      </c>
      <c r="FT17" s="23" t="s">
        <v>11</v>
      </c>
      <c r="FU17" s="23" t="s">
        <v>11</v>
      </c>
      <c r="FV17" s="23" t="s">
        <v>11</v>
      </c>
      <c r="FW17" s="23" t="s">
        <v>11</v>
      </c>
      <c r="FX17" s="23" t="s">
        <v>11</v>
      </c>
      <c r="FY17" s="23" t="s">
        <v>11</v>
      </c>
      <c r="FZ17" s="23" t="s">
        <v>11</v>
      </c>
      <c r="GA17" s="23" t="s">
        <v>11</v>
      </c>
      <c r="GB17" s="23" t="s">
        <v>11</v>
      </c>
      <c r="GC17" s="23" t="s">
        <v>11</v>
      </c>
      <c r="GD17" s="23" t="s">
        <v>11</v>
      </c>
      <c r="GE17" s="23" t="s">
        <v>11</v>
      </c>
      <c r="GF17" s="23" t="s">
        <v>11</v>
      </c>
      <c r="GG17" s="23" t="s">
        <v>11</v>
      </c>
      <c r="GH17" s="23" t="s">
        <v>11</v>
      </c>
      <c r="GI17" s="23" t="s">
        <v>11</v>
      </c>
      <c r="GJ17" s="23" t="s">
        <v>11</v>
      </c>
      <c r="GK17" s="23" t="s">
        <v>11</v>
      </c>
      <c r="GL17" s="23" t="s">
        <v>11</v>
      </c>
      <c r="GM17" s="23" t="s">
        <v>11</v>
      </c>
      <c r="GN17" s="23" t="s">
        <v>11</v>
      </c>
      <c r="GO17" s="23" t="s">
        <v>11</v>
      </c>
      <c r="GP17" s="23" t="s">
        <v>11</v>
      </c>
      <c r="GQ17" s="23" t="s">
        <v>11</v>
      </c>
      <c r="GR17" s="23" t="s">
        <v>11</v>
      </c>
      <c r="GS17" s="23" t="s">
        <v>11</v>
      </c>
      <c r="GT17" s="23" t="s">
        <v>11</v>
      </c>
      <c r="GU17" s="23" t="s">
        <v>11</v>
      </c>
      <c r="GV17" s="23" t="s">
        <v>11</v>
      </c>
      <c r="GW17" s="23" t="s">
        <v>11</v>
      </c>
      <c r="GX17" s="23" t="s">
        <v>11</v>
      </c>
      <c r="GY17" s="23" t="s">
        <v>11</v>
      </c>
      <c r="GZ17" s="23" t="s">
        <v>11</v>
      </c>
      <c r="HA17" s="23" t="s">
        <v>11</v>
      </c>
      <c r="HB17" s="23" t="s">
        <v>11</v>
      </c>
      <c r="HC17" s="23" t="s">
        <v>11</v>
      </c>
      <c r="HD17" s="23" t="s">
        <v>11</v>
      </c>
      <c r="HE17" s="23" t="s">
        <v>11</v>
      </c>
      <c r="HF17" s="23" t="s">
        <v>11</v>
      </c>
      <c r="HG17" s="23" t="s">
        <v>11</v>
      </c>
    </row>
    <row r="18" spans="1:215">
      <c r="A18" s="25" t="s">
        <v>291</v>
      </c>
      <c r="N18" s="23" t="s">
        <v>289</v>
      </c>
      <c r="O18" s="23" t="s">
        <v>11</v>
      </c>
      <c r="P18" s="23" t="s">
        <v>11</v>
      </c>
      <c r="Q18" s="23" t="s">
        <v>11</v>
      </c>
      <c r="R18" s="23" t="s">
        <v>11</v>
      </c>
      <c r="S18" s="23" t="s">
        <v>11</v>
      </c>
      <c r="T18" s="23" t="s">
        <v>11</v>
      </c>
      <c r="U18" s="23" t="s">
        <v>11</v>
      </c>
      <c r="V18" s="23" t="s">
        <v>11</v>
      </c>
      <c r="W18" s="23" t="s">
        <v>11</v>
      </c>
      <c r="X18" s="23" t="s">
        <v>11</v>
      </c>
      <c r="Y18" s="23" t="s">
        <v>11</v>
      </c>
      <c r="Z18" s="23" t="s">
        <v>11</v>
      </c>
      <c r="AA18" s="23" t="s">
        <v>11</v>
      </c>
      <c r="AB18" s="23" t="s">
        <v>11</v>
      </c>
      <c r="AC18" s="23" t="s">
        <v>11</v>
      </c>
      <c r="AD18" s="23" t="s">
        <v>11</v>
      </c>
      <c r="AE18" s="23" t="s">
        <v>11</v>
      </c>
      <c r="AF18" s="23" t="s">
        <v>11</v>
      </c>
      <c r="AG18" s="23" t="s">
        <v>11</v>
      </c>
      <c r="AH18" s="23" t="s">
        <v>11</v>
      </c>
      <c r="AI18" s="23" t="s">
        <v>11</v>
      </c>
      <c r="AJ18" s="23" t="s">
        <v>11</v>
      </c>
      <c r="AK18" s="23" t="s">
        <v>11</v>
      </c>
      <c r="AL18" s="23" t="s">
        <v>11</v>
      </c>
      <c r="AM18" s="23" t="s">
        <v>11</v>
      </c>
      <c r="AN18" s="23" t="s">
        <v>11</v>
      </c>
      <c r="AO18" s="23" t="s">
        <v>11</v>
      </c>
      <c r="AP18" s="23" t="s">
        <v>11</v>
      </c>
      <c r="AQ18" s="23" t="s">
        <v>11</v>
      </c>
      <c r="AR18" s="23" t="s">
        <v>11</v>
      </c>
      <c r="AS18" s="23" t="s">
        <v>11</v>
      </c>
      <c r="AT18" s="23" t="s">
        <v>11</v>
      </c>
      <c r="AU18" s="23" t="s">
        <v>11</v>
      </c>
      <c r="AV18" s="23" t="s">
        <v>11</v>
      </c>
      <c r="AW18" s="23" t="s">
        <v>11</v>
      </c>
      <c r="AX18" s="23" t="s">
        <v>11</v>
      </c>
      <c r="AY18" s="23" t="s">
        <v>11</v>
      </c>
      <c r="AZ18" s="23" t="s">
        <v>11</v>
      </c>
      <c r="BA18" s="23" t="s">
        <v>11</v>
      </c>
      <c r="BB18" s="23" t="s">
        <v>11</v>
      </c>
      <c r="BC18" s="23" t="s">
        <v>11</v>
      </c>
      <c r="BD18" s="23" t="s">
        <v>11</v>
      </c>
      <c r="BE18" s="23" t="s">
        <v>11</v>
      </c>
      <c r="BF18" s="23">
        <v>1</v>
      </c>
      <c r="BG18" s="23" t="s">
        <v>11</v>
      </c>
      <c r="BH18" s="23" t="s">
        <v>11</v>
      </c>
      <c r="BI18" s="23" t="s">
        <v>11</v>
      </c>
      <c r="BJ18" s="23" t="s">
        <v>11</v>
      </c>
      <c r="BK18" s="23" t="s">
        <v>11</v>
      </c>
      <c r="BL18" s="23" t="s">
        <v>11</v>
      </c>
      <c r="BM18" s="23" t="s">
        <v>11</v>
      </c>
      <c r="BN18" s="23" t="s">
        <v>11</v>
      </c>
      <c r="BO18" s="23" t="s">
        <v>11</v>
      </c>
      <c r="BP18" s="23" t="s">
        <v>11</v>
      </c>
      <c r="BQ18" s="23" t="s">
        <v>11</v>
      </c>
      <c r="BR18" s="23" t="s">
        <v>11</v>
      </c>
      <c r="BS18" s="23" t="s">
        <v>11</v>
      </c>
      <c r="BT18" s="23" t="s">
        <v>11</v>
      </c>
      <c r="BU18" s="23" t="s">
        <v>11</v>
      </c>
      <c r="BV18" s="23" t="s">
        <v>11</v>
      </c>
      <c r="BW18" s="23" t="s">
        <v>11</v>
      </c>
      <c r="BX18" s="23" t="s">
        <v>11</v>
      </c>
      <c r="BY18" s="23" t="s">
        <v>11</v>
      </c>
      <c r="BZ18" s="23" t="s">
        <v>11</v>
      </c>
      <c r="CA18" s="23" t="s">
        <v>11</v>
      </c>
      <c r="CB18" s="23" t="s">
        <v>11</v>
      </c>
      <c r="CC18" s="23" t="s">
        <v>11</v>
      </c>
      <c r="CD18" s="23" t="s">
        <v>11</v>
      </c>
      <c r="CE18" s="23" t="s">
        <v>11</v>
      </c>
      <c r="CF18" s="23" t="s">
        <v>11</v>
      </c>
      <c r="CG18" s="23" t="s">
        <v>11</v>
      </c>
      <c r="CH18" s="23" t="s">
        <v>11</v>
      </c>
      <c r="CI18" s="23" t="s">
        <v>11</v>
      </c>
      <c r="CJ18" s="23" t="s">
        <v>11</v>
      </c>
      <c r="CK18" s="23" t="s">
        <v>11</v>
      </c>
      <c r="CL18" s="23" t="s">
        <v>11</v>
      </c>
      <c r="CM18" s="23" t="s">
        <v>11</v>
      </c>
      <c r="CN18" s="23" t="s">
        <v>11</v>
      </c>
      <c r="CO18" s="23" t="s">
        <v>11</v>
      </c>
      <c r="CP18" s="23" t="s">
        <v>11</v>
      </c>
      <c r="CQ18" s="23" t="s">
        <v>11</v>
      </c>
      <c r="CR18" s="23" t="s">
        <v>11</v>
      </c>
      <c r="CS18" s="23" t="s">
        <v>11</v>
      </c>
      <c r="CT18" s="23" t="s">
        <v>11</v>
      </c>
      <c r="CU18" s="23" t="s">
        <v>11</v>
      </c>
      <c r="CV18" s="23" t="s">
        <v>11</v>
      </c>
      <c r="CW18" s="23" t="s">
        <v>11</v>
      </c>
      <c r="CX18" s="23" t="s">
        <v>11</v>
      </c>
      <c r="CY18" s="23" t="s">
        <v>11</v>
      </c>
      <c r="CZ18" s="23" t="s">
        <v>11</v>
      </c>
      <c r="DA18" s="23" t="s">
        <v>11</v>
      </c>
      <c r="DB18" s="23" t="s">
        <v>11</v>
      </c>
      <c r="DC18" s="23" t="s">
        <v>11</v>
      </c>
      <c r="DD18" s="23" t="s">
        <v>11</v>
      </c>
      <c r="DE18" s="23" t="s">
        <v>11</v>
      </c>
      <c r="DF18" s="23" t="s">
        <v>11</v>
      </c>
      <c r="DG18" s="23" t="s">
        <v>11</v>
      </c>
      <c r="DH18" s="23" t="s">
        <v>11</v>
      </c>
      <c r="DI18" s="23" t="s">
        <v>11</v>
      </c>
      <c r="DJ18" s="23" t="s">
        <v>11</v>
      </c>
      <c r="DK18" s="23" t="s">
        <v>11</v>
      </c>
      <c r="DL18" s="23" t="s">
        <v>11</v>
      </c>
      <c r="DM18" s="23" t="s">
        <v>11</v>
      </c>
      <c r="DN18" s="23" t="s">
        <v>11</v>
      </c>
      <c r="DO18" s="23" t="s">
        <v>11</v>
      </c>
      <c r="DP18" s="23" t="s">
        <v>11</v>
      </c>
      <c r="DQ18" s="23" t="s">
        <v>11</v>
      </c>
      <c r="DR18" s="23" t="s">
        <v>11</v>
      </c>
      <c r="DS18" s="23" t="s">
        <v>11</v>
      </c>
      <c r="DT18" s="23" t="s">
        <v>11</v>
      </c>
      <c r="DU18" s="23" t="s">
        <v>11</v>
      </c>
      <c r="DV18" s="23" t="s">
        <v>11</v>
      </c>
      <c r="DW18" s="23" t="s">
        <v>11</v>
      </c>
      <c r="DX18" s="23" t="s">
        <v>11</v>
      </c>
      <c r="DY18" s="23" t="s">
        <v>11</v>
      </c>
      <c r="DZ18" s="23" t="s">
        <v>11</v>
      </c>
      <c r="EA18" s="23" t="s">
        <v>11</v>
      </c>
      <c r="EB18" s="23" t="s">
        <v>11</v>
      </c>
      <c r="EC18" s="23" t="s">
        <v>11</v>
      </c>
      <c r="ED18" s="23" t="s">
        <v>11</v>
      </c>
      <c r="EE18" s="23" t="s">
        <v>11</v>
      </c>
      <c r="EF18" s="23" t="s">
        <v>11</v>
      </c>
      <c r="EG18" s="23" t="s">
        <v>11</v>
      </c>
      <c r="EH18" s="23" t="s">
        <v>11</v>
      </c>
      <c r="EI18" s="23" t="s">
        <v>11</v>
      </c>
      <c r="EJ18" s="23" t="s">
        <v>11</v>
      </c>
      <c r="EK18" s="23" t="s">
        <v>11</v>
      </c>
      <c r="EL18" s="23" t="s">
        <v>11</v>
      </c>
      <c r="EM18" s="23" t="s">
        <v>11</v>
      </c>
      <c r="EN18" s="23" t="s">
        <v>11</v>
      </c>
      <c r="EO18" s="23" t="s">
        <v>11</v>
      </c>
      <c r="EP18" s="23" t="s">
        <v>11</v>
      </c>
      <c r="EQ18" s="23" t="s">
        <v>11</v>
      </c>
      <c r="ER18" s="23" t="s">
        <v>11</v>
      </c>
      <c r="ES18" s="23" t="s">
        <v>11</v>
      </c>
      <c r="ET18" s="23" t="s">
        <v>11</v>
      </c>
      <c r="EU18" s="23" t="s">
        <v>11</v>
      </c>
      <c r="EV18" s="23" t="s">
        <v>11</v>
      </c>
      <c r="EW18" s="23" t="s">
        <v>11</v>
      </c>
      <c r="EX18" s="23" t="s">
        <v>11</v>
      </c>
      <c r="EY18" s="23" t="s">
        <v>11</v>
      </c>
      <c r="EZ18" s="23" t="s">
        <v>11</v>
      </c>
      <c r="FA18" s="23" t="s">
        <v>11</v>
      </c>
      <c r="FB18" s="23" t="s">
        <v>11</v>
      </c>
      <c r="FC18" s="23" t="s">
        <v>11</v>
      </c>
      <c r="FD18" s="23" t="s">
        <v>11</v>
      </c>
      <c r="FE18" s="23" t="s">
        <v>11</v>
      </c>
      <c r="FF18" s="23" t="s">
        <v>11</v>
      </c>
      <c r="FG18" s="23" t="s">
        <v>11</v>
      </c>
      <c r="FH18" s="23" t="s">
        <v>11</v>
      </c>
      <c r="FI18" s="23" t="s">
        <v>11</v>
      </c>
      <c r="FJ18" s="23" t="s">
        <v>11</v>
      </c>
      <c r="FK18" s="23" t="s">
        <v>11</v>
      </c>
      <c r="FL18" s="23" t="s">
        <v>11</v>
      </c>
      <c r="FM18" s="23" t="s">
        <v>11</v>
      </c>
      <c r="FN18" s="23" t="s">
        <v>11</v>
      </c>
      <c r="FO18" s="23" t="s">
        <v>11</v>
      </c>
      <c r="FP18" s="23" t="s">
        <v>11</v>
      </c>
      <c r="FQ18" s="23" t="s">
        <v>11</v>
      </c>
      <c r="FR18" s="23" t="s">
        <v>11</v>
      </c>
      <c r="FS18" s="23" t="s">
        <v>11</v>
      </c>
      <c r="FT18" s="23" t="s">
        <v>11</v>
      </c>
      <c r="FU18" s="23" t="s">
        <v>11</v>
      </c>
      <c r="FV18" s="23" t="s">
        <v>11</v>
      </c>
      <c r="FW18" s="23" t="s">
        <v>11</v>
      </c>
      <c r="FX18" s="23" t="s">
        <v>11</v>
      </c>
      <c r="FY18" s="23" t="s">
        <v>11</v>
      </c>
      <c r="FZ18" s="23" t="s">
        <v>11</v>
      </c>
      <c r="GA18" s="23" t="s">
        <v>11</v>
      </c>
      <c r="GB18" s="23" t="s">
        <v>11</v>
      </c>
      <c r="GC18" s="23" t="s">
        <v>11</v>
      </c>
      <c r="GD18" s="23" t="s">
        <v>11</v>
      </c>
      <c r="GE18" s="23" t="s">
        <v>11</v>
      </c>
      <c r="GF18" s="23" t="s">
        <v>11</v>
      </c>
      <c r="GG18" s="23" t="s">
        <v>11</v>
      </c>
      <c r="GH18" s="23" t="s">
        <v>11</v>
      </c>
      <c r="GI18" s="23" t="s">
        <v>11</v>
      </c>
      <c r="GJ18" s="23" t="s">
        <v>11</v>
      </c>
      <c r="GK18" s="23" t="s">
        <v>11</v>
      </c>
      <c r="GL18" s="23" t="s">
        <v>11</v>
      </c>
      <c r="GM18" s="23" t="s">
        <v>11</v>
      </c>
      <c r="GN18" s="23" t="s">
        <v>11</v>
      </c>
      <c r="GO18" s="23" t="s">
        <v>11</v>
      </c>
      <c r="GP18" s="23" t="s">
        <v>11</v>
      </c>
      <c r="GQ18" s="23" t="s">
        <v>11</v>
      </c>
      <c r="GR18" s="23" t="s">
        <v>11</v>
      </c>
      <c r="GS18" s="23" t="s">
        <v>11</v>
      </c>
      <c r="GT18" s="23" t="s">
        <v>11</v>
      </c>
      <c r="GU18" s="23" t="s">
        <v>11</v>
      </c>
      <c r="GV18" s="23" t="s">
        <v>11</v>
      </c>
      <c r="GW18" s="23" t="s">
        <v>11</v>
      </c>
      <c r="GX18" s="23" t="s">
        <v>11</v>
      </c>
      <c r="GY18" s="23" t="s">
        <v>11</v>
      </c>
      <c r="GZ18" s="23" t="s">
        <v>11</v>
      </c>
      <c r="HA18" s="23" t="s">
        <v>11</v>
      </c>
      <c r="HB18" s="23" t="s">
        <v>11</v>
      </c>
      <c r="HC18" s="23" t="s">
        <v>11</v>
      </c>
      <c r="HD18" s="23" t="s">
        <v>11</v>
      </c>
      <c r="HE18" s="23" t="s">
        <v>11</v>
      </c>
      <c r="HF18" s="23" t="s">
        <v>11</v>
      </c>
      <c r="HG18" s="23" t="s">
        <v>11</v>
      </c>
    </row>
    <row r="19" spans="1:215">
      <c r="A19" s="25" t="s">
        <v>292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AE1A-B32E-4D66-A562-400759C84BC2}">
  <dimension ref="A1:B9"/>
  <sheetViews>
    <sheetView workbookViewId="0"/>
  </sheetViews>
  <sheetFormatPr defaultColWidth="8.85546875" defaultRowHeight="15"/>
  <cols>
    <col min="1" max="16384" width="8.85546875" style="118"/>
  </cols>
  <sheetData>
    <row r="1" spans="1:2">
      <c r="A1" s="41" t="s">
        <v>293</v>
      </c>
    </row>
    <row r="2" spans="1:2">
      <c r="A2" s="25" t="s">
        <v>294</v>
      </c>
    </row>
    <row r="5" spans="1:2">
      <c r="A5" s="119">
        <v>2030</v>
      </c>
      <c r="B5" s="118">
        <v>480</v>
      </c>
    </row>
    <row r="6" spans="1:2">
      <c r="A6" s="118" t="s">
        <v>295</v>
      </c>
      <c r="B6" s="118">
        <v>-16</v>
      </c>
    </row>
    <row r="7" spans="1:2">
      <c r="A7" s="118" t="s">
        <v>296</v>
      </c>
      <c r="B7" s="118">
        <v>-27</v>
      </c>
    </row>
    <row r="8" spans="1:2">
      <c r="A8" s="118" t="s">
        <v>297</v>
      </c>
      <c r="B8" s="118">
        <v>-58</v>
      </c>
    </row>
    <row r="9" spans="1:2">
      <c r="A9" s="118" t="s">
        <v>298</v>
      </c>
      <c r="B9" s="118">
        <v>378</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B52E2-6AAD-497C-ABBB-10E20D5913CF}">
  <dimension ref="A1:C53"/>
  <sheetViews>
    <sheetView zoomScale="57" workbookViewId="0">
      <selection activeCell="I29" sqref="I29"/>
    </sheetView>
  </sheetViews>
  <sheetFormatPr defaultColWidth="9.140625" defaultRowHeight="15"/>
  <cols>
    <col min="1" max="2" width="9.140625" style="23"/>
    <col min="3" max="3" width="22.42578125" style="23" customWidth="1"/>
    <col min="4" max="8" width="9.140625" style="23"/>
    <col min="9" max="9" width="29.7109375" style="23" bestFit="1" customWidth="1"/>
    <col min="10" max="16384" width="9.140625" style="23"/>
  </cols>
  <sheetData>
    <row r="1" spans="1:1">
      <c r="A1" s="41" t="s">
        <v>319</v>
      </c>
    </row>
    <row r="22" spans="2:3">
      <c r="B22" s="23" t="s">
        <v>312</v>
      </c>
      <c r="C22" s="121">
        <v>0.24240382671966582</v>
      </c>
    </row>
    <row r="23" spans="2:3">
      <c r="B23" s="23" t="s">
        <v>313</v>
      </c>
      <c r="C23" s="121">
        <v>0.12224617664892543</v>
      </c>
    </row>
    <row r="24" spans="2:3">
      <c r="B24" s="23" t="s">
        <v>193</v>
      </c>
      <c r="C24" s="121">
        <v>0.12852298502099754</v>
      </c>
    </row>
    <row r="25" spans="2:3">
      <c r="B25" s="23" t="s">
        <v>314</v>
      </c>
      <c r="C25" s="121">
        <v>1.0575804531878102E-2</v>
      </c>
    </row>
    <row r="26" spans="2:3">
      <c r="B26" s="23" t="s">
        <v>315</v>
      </c>
      <c r="C26" s="121">
        <v>0.4962512070785331</v>
      </c>
    </row>
    <row r="27" spans="2:3">
      <c r="C27" s="121"/>
    </row>
    <row r="29" spans="2:3">
      <c r="B29" s="23" t="s">
        <v>316</v>
      </c>
      <c r="C29" s="122">
        <v>0.38044288427784856</v>
      </c>
    </row>
    <row r="30" spans="2:3">
      <c r="B30" s="23" t="s">
        <v>317</v>
      </c>
      <c r="C30" s="122">
        <v>9.835060469813181E-2</v>
      </c>
    </row>
    <row r="31" spans="2:3">
      <c r="B31" s="23" t="s">
        <v>318</v>
      </c>
      <c r="C31" s="121">
        <v>0.5212065110240196</v>
      </c>
    </row>
    <row r="42" spans="2:2">
      <c r="B42" s="123"/>
    </row>
    <row r="45" spans="2:2">
      <c r="B45" s="123"/>
    </row>
    <row r="52" ht="34.5" customHeight="1"/>
    <row r="53" ht="33" customHeight="1"/>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sheetPr codeName="Sheet3"/>
  <dimension ref="A1:AO59"/>
  <sheetViews>
    <sheetView workbookViewId="0">
      <selection activeCell="K25" sqref="K25"/>
    </sheetView>
  </sheetViews>
  <sheetFormatPr defaultColWidth="9.140625" defaultRowHeight="15"/>
  <cols>
    <col min="1" max="13" width="9.140625" style="23"/>
    <col min="14" max="16" width="10" style="23" bestFit="1" customWidth="1"/>
    <col min="17" max="17" width="10.85546875" style="23" bestFit="1" customWidth="1"/>
    <col min="18" max="19" width="10" style="23" bestFit="1" customWidth="1"/>
    <col min="20" max="20" width="10.5703125" style="23" bestFit="1" customWidth="1"/>
    <col min="21" max="23" width="10" style="23" bestFit="1" customWidth="1"/>
    <col min="24" max="41" width="10.85546875" style="23" bestFit="1" customWidth="1"/>
    <col min="42" max="16384" width="9.140625" style="23"/>
  </cols>
  <sheetData>
    <row r="1" spans="1:41">
      <c r="A1" s="41" t="s">
        <v>39</v>
      </c>
      <c r="M1" s="31"/>
      <c r="N1" s="31">
        <v>2019</v>
      </c>
      <c r="O1" s="31"/>
      <c r="P1" s="31"/>
      <c r="Q1" s="31"/>
      <c r="R1" s="31">
        <v>2020</v>
      </c>
      <c r="S1" s="31"/>
      <c r="T1" s="31"/>
      <c r="U1" s="31"/>
      <c r="V1" s="31">
        <v>2021</v>
      </c>
      <c r="W1" s="31"/>
      <c r="X1" s="31"/>
      <c r="Y1" s="31"/>
      <c r="Z1" s="31">
        <v>2022</v>
      </c>
      <c r="AA1" s="31"/>
      <c r="AB1" s="31"/>
      <c r="AC1" s="31"/>
      <c r="AD1" s="31">
        <v>2023</v>
      </c>
      <c r="AE1" s="31"/>
      <c r="AF1" s="31"/>
      <c r="AG1" s="31"/>
      <c r="AH1" s="31">
        <v>2024</v>
      </c>
      <c r="AI1" s="31"/>
      <c r="AJ1" s="31"/>
      <c r="AK1" s="31"/>
      <c r="AL1" s="31">
        <v>2025</v>
      </c>
      <c r="AM1" s="31"/>
      <c r="AN1" s="31"/>
      <c r="AO1" s="31"/>
    </row>
    <row r="2" spans="1:41">
      <c r="A2" s="25" t="s">
        <v>37</v>
      </c>
      <c r="M2" s="31"/>
      <c r="N2" s="31" t="s">
        <v>7</v>
      </c>
      <c r="O2" s="31" t="s">
        <v>8</v>
      </c>
      <c r="P2" s="31" t="s">
        <v>9</v>
      </c>
      <c r="Q2" s="31" t="s">
        <v>10</v>
      </c>
      <c r="R2" s="31" t="s">
        <v>7</v>
      </c>
      <c r="S2" s="31" t="s">
        <v>8</v>
      </c>
      <c r="T2" s="31" t="s">
        <v>9</v>
      </c>
      <c r="U2" s="31" t="s">
        <v>10</v>
      </c>
      <c r="V2" s="31" t="s">
        <v>7</v>
      </c>
      <c r="W2" s="31" t="s">
        <v>8</v>
      </c>
      <c r="X2" s="31" t="s">
        <v>9</v>
      </c>
      <c r="Y2" s="31" t="s">
        <v>10</v>
      </c>
      <c r="Z2" s="31" t="s">
        <v>7</v>
      </c>
      <c r="AA2" s="31" t="s">
        <v>8</v>
      </c>
      <c r="AB2" s="31" t="s">
        <v>9</v>
      </c>
      <c r="AC2" s="31" t="s">
        <v>10</v>
      </c>
      <c r="AD2" s="31" t="s">
        <v>7</v>
      </c>
      <c r="AE2" s="31" t="s">
        <v>8</v>
      </c>
      <c r="AF2" s="31" t="s">
        <v>9</v>
      </c>
      <c r="AG2" s="31" t="s">
        <v>10</v>
      </c>
      <c r="AH2" s="31" t="s">
        <v>7</v>
      </c>
      <c r="AI2" s="31" t="s">
        <v>8</v>
      </c>
      <c r="AJ2" s="31" t="s">
        <v>9</v>
      </c>
      <c r="AK2" s="31" t="s">
        <v>10</v>
      </c>
      <c r="AL2" s="31" t="s">
        <v>7</v>
      </c>
      <c r="AM2" s="31" t="s">
        <v>8</v>
      </c>
      <c r="AN2" s="31" t="s">
        <v>9</v>
      </c>
      <c r="AO2" s="31" t="s">
        <v>10</v>
      </c>
    </row>
    <row r="3" spans="1:41">
      <c r="M3" s="31" t="s">
        <v>6</v>
      </c>
      <c r="N3" s="40">
        <v>98.250968811645549</v>
      </c>
      <c r="O3" s="40">
        <v>99.027471852794122</v>
      </c>
      <c r="P3" s="40">
        <v>99.779006213957459</v>
      </c>
      <c r="Q3" s="40">
        <v>100</v>
      </c>
      <c r="R3" s="40">
        <v>97.49169884411782</v>
      </c>
      <c r="S3" s="40">
        <v>79.997954814935497</v>
      </c>
      <c r="T3" s="40">
        <v>93.849587194543332</v>
      </c>
      <c r="U3" s="40">
        <v>96.965424326478669</v>
      </c>
      <c r="V3" s="40">
        <v>97.935331939727348</v>
      </c>
      <c r="W3" s="40">
        <v>99.358871321735265</v>
      </c>
      <c r="X3" s="40">
        <v>100.85045877817285</v>
      </c>
      <c r="Y3" s="40">
        <v>101.56812015264173</v>
      </c>
      <c r="Z3" s="40">
        <v>104.43553499790366</v>
      </c>
      <c r="AA3" s="40">
        <v>105.61693987243066</v>
      </c>
      <c r="AB3" s="40">
        <v>106.82755021792309</v>
      </c>
      <c r="AC3" s="40">
        <v>107.78928852105255</v>
      </c>
      <c r="AD3" s="40">
        <v>109.63873218627543</v>
      </c>
      <c r="AE3" s="40">
        <v>110.68925049560156</v>
      </c>
      <c r="AF3" s="40">
        <v>111.86213900177945</v>
      </c>
      <c r="AG3" s="40">
        <v>112.62566270569893</v>
      </c>
      <c r="AH3" s="40">
        <v>113.53850744835347</v>
      </c>
      <c r="AI3" s="40">
        <v>114.62639198066826</v>
      </c>
      <c r="AJ3" s="40">
        <v>115.84099933465077</v>
      </c>
      <c r="AK3" s="40">
        <v>116.63168105830636</v>
      </c>
      <c r="AL3" s="40">
        <v>117.61331766033375</v>
      </c>
      <c r="AM3" s="40">
        <v>118.7402455366325</v>
      </c>
      <c r="AN3" s="40">
        <v>119.99844421976653</v>
      </c>
      <c r="AO3" s="40">
        <v>120.81750290586761</v>
      </c>
    </row>
    <row r="4" spans="1:41">
      <c r="M4" s="31" t="s">
        <v>12</v>
      </c>
      <c r="N4" s="40">
        <v>0</v>
      </c>
      <c r="O4" s="40">
        <v>0</v>
      </c>
      <c r="P4" s="40">
        <v>0</v>
      </c>
      <c r="Q4" s="40">
        <v>0</v>
      </c>
      <c r="R4" s="40">
        <v>-0.40971778030164785</v>
      </c>
      <c r="S4" s="40">
        <v>-8.006663236773008</v>
      </c>
      <c r="T4" s="40">
        <v>-12.032085694732302</v>
      </c>
      <c r="U4" s="40">
        <v>-7.7370668067618311</v>
      </c>
      <c r="V4" s="40">
        <v>-8.0409774978701023</v>
      </c>
      <c r="W4" s="40">
        <v>-7.2644097049874574</v>
      </c>
      <c r="X4" s="40">
        <v>-7.0816961778401435</v>
      </c>
      <c r="Y4" s="40">
        <v>-6.7520122467302883</v>
      </c>
      <c r="Z4" s="40">
        <v>-6.699317752264065</v>
      </c>
      <c r="AA4" s="40">
        <v>-6.1041273237237732</v>
      </c>
      <c r="AB4" s="40">
        <v>-6.433271500165759</v>
      </c>
      <c r="AC4" s="40">
        <v>-6.509302789680433</v>
      </c>
      <c r="AD4" s="40">
        <v>-6.3258956172414287</v>
      </c>
      <c r="AE4" s="40">
        <v>-5.939808168743383</v>
      </c>
      <c r="AF4" s="40">
        <v>-6.4248404200638163</v>
      </c>
      <c r="AG4" s="40">
        <v>-6.5741032226120524</v>
      </c>
      <c r="AH4" s="40">
        <v>-6.5528971007324657</v>
      </c>
      <c r="AI4" s="40">
        <v>-6.1531045066233077</v>
      </c>
      <c r="AJ4" s="40">
        <v>-6.6554022996522804</v>
      </c>
      <c r="AK4" s="40">
        <v>-6.8099861323940729</v>
      </c>
      <c r="AL4" s="40">
        <v>-6.7936649521230095</v>
      </c>
      <c r="AM4" s="40">
        <v>-6.3796018301317332</v>
      </c>
      <c r="AN4" s="40">
        <v>-6.899963920950924</v>
      </c>
      <c r="AO4" s="40">
        <v>-7.0601288817141494</v>
      </c>
    </row>
    <row r="5" spans="1:41">
      <c r="M5" s="31" t="s">
        <v>38</v>
      </c>
      <c r="N5" s="40">
        <v>98.250968811645549</v>
      </c>
      <c r="O5" s="40">
        <v>99.027471852794122</v>
      </c>
      <c r="P5" s="40">
        <v>99.779006213957459</v>
      </c>
      <c r="Q5" s="40">
        <v>100</v>
      </c>
      <c r="R5" s="40">
        <v>98.0305002976108</v>
      </c>
      <c r="S5" s="40">
        <v>82.583242540616865</v>
      </c>
      <c r="T5" s="40">
        <v>96.111129324278821</v>
      </c>
      <c r="U5" s="40"/>
      <c r="V5" s="40"/>
      <c r="W5" s="40"/>
      <c r="X5" s="40"/>
      <c r="Y5" s="40"/>
      <c r="Z5" s="40"/>
      <c r="AA5" s="40"/>
      <c r="AB5" s="40"/>
      <c r="AC5" s="40"/>
      <c r="AD5" s="40"/>
      <c r="AE5" s="40"/>
      <c r="AF5" s="40"/>
      <c r="AG5" s="40"/>
      <c r="AH5" s="40"/>
      <c r="AI5" s="40"/>
      <c r="AJ5" s="40"/>
      <c r="AK5" s="40"/>
      <c r="AL5" s="40"/>
      <c r="AM5" s="40"/>
      <c r="AN5" s="40"/>
      <c r="AO5" s="40"/>
    </row>
    <row r="6" spans="1:41">
      <c r="M6" s="31"/>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row>
    <row r="7" spans="1:4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1:4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row>
    <row r="9" spans="1:4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row>
    <row r="10" spans="1:4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row>
    <row r="11" spans="1:4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1:4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1:4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row>
    <row r="14" spans="1:4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row>
    <row r="15" spans="1:4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row>
    <row r="16" spans="1:4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row>
    <row r="17" spans="1:41">
      <c r="A17" s="25" t="s">
        <v>40</v>
      </c>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row>
    <row r="18" spans="1:41">
      <c r="A18" s="25" t="s">
        <v>41</v>
      </c>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row>
    <row r="19" spans="1:4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1:4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row>
    <row r="22" spans="1:41">
      <c r="A22" s="24"/>
      <c r="B22" s="24"/>
      <c r="C22" s="24"/>
      <c r="D22" s="24"/>
      <c r="E22" s="24"/>
    </row>
    <row r="23" spans="1:41">
      <c r="A23" s="24"/>
      <c r="B23" s="24"/>
      <c r="C23" s="24"/>
      <c r="D23" s="24"/>
      <c r="E23" s="24"/>
    </row>
    <row r="24" spans="1:41">
      <c r="A24" s="24"/>
      <c r="B24" s="26"/>
      <c r="C24" s="26"/>
      <c r="D24" s="26"/>
      <c r="E24" s="26"/>
    </row>
    <row r="25" spans="1:41">
      <c r="A25" s="24"/>
      <c r="B25" s="26"/>
      <c r="C25" s="26"/>
      <c r="D25" s="26"/>
      <c r="E25" s="26"/>
    </row>
    <row r="26" spans="1:41">
      <c r="A26" s="24"/>
      <c r="B26" s="26"/>
      <c r="C26" s="26"/>
      <c r="D26" s="26"/>
      <c r="E26" s="26"/>
    </row>
    <row r="27" spans="1:41">
      <c r="A27" s="24"/>
      <c r="B27" s="26"/>
      <c r="C27" s="26"/>
      <c r="D27" s="26"/>
      <c r="E27" s="26"/>
    </row>
    <row r="28" spans="1:41">
      <c r="A28" s="24"/>
      <c r="B28" s="26"/>
      <c r="C28" s="26"/>
      <c r="D28" s="26"/>
      <c r="E28" s="26"/>
    </row>
    <row r="29" spans="1:41">
      <c r="A29" s="24"/>
      <c r="B29" s="26"/>
      <c r="C29" s="26"/>
      <c r="D29" s="26"/>
      <c r="E29" s="26"/>
    </row>
    <row r="30" spans="1:41">
      <c r="A30" s="24"/>
      <c r="B30" s="26"/>
      <c r="C30" s="26"/>
      <c r="D30" s="26"/>
      <c r="E30" s="26"/>
    </row>
    <row r="31" spans="1:41">
      <c r="A31" s="24"/>
      <c r="B31" s="26"/>
      <c r="C31" s="26"/>
      <c r="D31" s="26"/>
      <c r="E31" s="26"/>
    </row>
    <row r="32" spans="1:41">
      <c r="A32" s="24"/>
      <c r="B32" s="26"/>
      <c r="C32" s="26"/>
      <c r="D32" s="26"/>
      <c r="E32" s="26"/>
    </row>
    <row r="33" spans="1:5">
      <c r="A33" s="24"/>
      <c r="B33" s="26"/>
      <c r="C33" s="26"/>
      <c r="D33" s="26"/>
      <c r="E33" s="26"/>
    </row>
    <row r="34" spans="1:5">
      <c r="A34" s="24"/>
      <c r="B34" s="26"/>
      <c r="C34" s="26"/>
      <c r="D34" s="26"/>
      <c r="E34" s="26"/>
    </row>
    <row r="35" spans="1:5">
      <c r="A35" s="24"/>
      <c r="B35" s="26"/>
      <c r="C35" s="26"/>
      <c r="D35" s="26"/>
      <c r="E35" s="26"/>
    </row>
    <row r="36" spans="1:5">
      <c r="A36" s="24"/>
      <c r="B36" s="26"/>
      <c r="C36" s="26"/>
      <c r="D36" s="26"/>
      <c r="E36" s="26"/>
    </row>
    <row r="37" spans="1:5">
      <c r="A37" s="24"/>
      <c r="B37" s="26"/>
      <c r="C37" s="26"/>
      <c r="D37" s="26"/>
      <c r="E37" s="26"/>
    </row>
    <row r="38" spans="1:5">
      <c r="A38" s="24"/>
      <c r="B38" s="26"/>
      <c r="C38" s="26"/>
      <c r="D38" s="26"/>
      <c r="E38" s="26"/>
    </row>
    <row r="39" spans="1:5">
      <c r="A39" s="24"/>
      <c r="B39" s="26"/>
      <c r="C39" s="26"/>
      <c r="D39" s="26"/>
      <c r="E39" s="26"/>
    </row>
    <row r="40" spans="1:5">
      <c r="A40" s="24"/>
      <c r="B40" s="26"/>
      <c r="C40" s="26"/>
      <c r="D40" s="26"/>
      <c r="E40" s="26"/>
    </row>
    <row r="41" spans="1:5">
      <c r="A41" s="24"/>
      <c r="B41" s="26"/>
      <c r="C41" s="26"/>
      <c r="D41" s="26"/>
      <c r="E41" s="26"/>
    </row>
    <row r="42" spans="1:5">
      <c r="A42" s="24"/>
      <c r="B42" s="26"/>
      <c r="C42" s="26"/>
      <c r="D42" s="26"/>
      <c r="E42" s="26"/>
    </row>
    <row r="43" spans="1:5">
      <c r="A43" s="24"/>
      <c r="B43" s="24"/>
      <c r="C43" s="24"/>
      <c r="D43" s="24"/>
      <c r="E43" s="24"/>
    </row>
    <row r="44" spans="1:5">
      <c r="A44" s="24"/>
      <c r="B44" s="24"/>
      <c r="C44" s="24"/>
      <c r="D44" s="24"/>
      <c r="E44" s="24"/>
    </row>
    <row r="45" spans="1:5">
      <c r="A45" s="24"/>
      <c r="B45" s="24"/>
      <c r="C45" s="24"/>
      <c r="D45" s="24"/>
      <c r="E45" s="24"/>
    </row>
    <row r="46" spans="1:5">
      <c r="A46" s="24"/>
      <c r="B46" s="24"/>
      <c r="C46" s="24"/>
      <c r="D46" s="24"/>
      <c r="E46" s="24"/>
    </row>
    <row r="47" spans="1:5">
      <c r="A47" s="24"/>
      <c r="B47" s="24"/>
      <c r="C47" s="24"/>
      <c r="D47" s="24"/>
      <c r="E47" s="24"/>
    </row>
    <row r="48" spans="1:5">
      <c r="A48" s="24"/>
      <c r="B48" s="24"/>
      <c r="C48" s="24"/>
      <c r="D48" s="24"/>
      <c r="E48" s="24"/>
    </row>
    <row r="49" spans="1:5">
      <c r="A49" s="24"/>
      <c r="B49" s="24"/>
      <c r="C49" s="24"/>
      <c r="D49" s="24"/>
      <c r="E49" s="24"/>
    </row>
    <row r="50" spans="1:5">
      <c r="A50" s="24"/>
      <c r="B50" s="24"/>
      <c r="C50" s="24"/>
      <c r="D50" s="24"/>
      <c r="E50" s="24"/>
    </row>
    <row r="51" spans="1:5">
      <c r="A51" s="24"/>
      <c r="B51" s="24"/>
      <c r="C51" s="24"/>
      <c r="D51" s="24"/>
      <c r="E51" s="24"/>
    </row>
    <row r="52" spans="1:5">
      <c r="A52" s="24"/>
      <c r="B52" s="24"/>
      <c r="C52" s="24"/>
      <c r="D52" s="24"/>
      <c r="E52" s="24"/>
    </row>
    <row r="53" spans="1:5">
      <c r="A53" s="24"/>
      <c r="B53" s="24"/>
      <c r="C53" s="24"/>
      <c r="D53" s="24"/>
      <c r="E53" s="24"/>
    </row>
    <row r="54" spans="1:5">
      <c r="A54" s="24"/>
      <c r="B54" s="24"/>
      <c r="C54" s="24"/>
      <c r="D54" s="24"/>
      <c r="E54" s="24"/>
    </row>
    <row r="55" spans="1:5">
      <c r="A55" s="24"/>
      <c r="B55" s="24"/>
      <c r="C55" s="24"/>
      <c r="D55" s="24"/>
      <c r="E55" s="24"/>
    </row>
    <row r="56" spans="1:5">
      <c r="A56" s="24"/>
      <c r="B56" s="24"/>
      <c r="C56" s="24"/>
      <c r="D56" s="24"/>
      <c r="E56" s="24"/>
    </row>
    <row r="57" spans="1:5">
      <c r="A57" s="24"/>
      <c r="B57" s="24"/>
      <c r="C57" s="24"/>
      <c r="D57" s="24"/>
      <c r="E57" s="24"/>
    </row>
    <row r="58" spans="1:5">
      <c r="A58" s="24"/>
      <c r="B58" s="24"/>
      <c r="C58" s="24"/>
      <c r="D58" s="24"/>
      <c r="E58" s="24"/>
    </row>
    <row r="59" spans="1:5">
      <c r="A59" s="24"/>
      <c r="B59" s="24"/>
      <c r="C59" s="24"/>
      <c r="D59" s="24"/>
      <c r="E59" s="2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FECF-3171-41F8-A978-394281D718B7}">
  <sheetPr codeName="Sheet4"/>
  <dimension ref="A1:AH43"/>
  <sheetViews>
    <sheetView workbookViewId="0">
      <selection activeCell="R13" sqref="R13"/>
    </sheetView>
  </sheetViews>
  <sheetFormatPr defaultColWidth="9.140625" defaultRowHeight="13.5"/>
  <cols>
    <col min="1" max="16384" width="9.140625" style="31"/>
  </cols>
  <sheetData>
    <row r="1" spans="1:1" ht="15">
      <c r="A1" s="41" t="s">
        <v>58</v>
      </c>
    </row>
    <row r="2" spans="1:1">
      <c r="A2" s="46"/>
    </row>
    <row r="3" spans="1:1">
      <c r="A3" s="46"/>
    </row>
    <row r="22" spans="2:34">
      <c r="F22" s="25" t="s">
        <v>59</v>
      </c>
    </row>
    <row r="23" spans="2:34">
      <c r="F23" s="25" t="s">
        <v>60</v>
      </c>
    </row>
    <row r="28" spans="2:34">
      <c r="C28" s="42">
        <v>43891</v>
      </c>
      <c r="D28" s="42" t="s">
        <v>11</v>
      </c>
      <c r="E28" s="42" t="s">
        <v>11</v>
      </c>
      <c r="F28" s="42" t="s">
        <v>11</v>
      </c>
      <c r="G28" s="42" t="s">
        <v>11</v>
      </c>
      <c r="H28" s="42">
        <v>43924</v>
      </c>
      <c r="I28" s="42" t="s">
        <v>11</v>
      </c>
      <c r="J28" s="42" t="s">
        <v>11</v>
      </c>
      <c r="K28" s="42" t="s">
        <v>11</v>
      </c>
      <c r="L28" s="42">
        <v>43952</v>
      </c>
      <c r="M28" s="42" t="s">
        <v>11</v>
      </c>
      <c r="N28" s="42" t="s">
        <v>11</v>
      </c>
      <c r="O28" s="42" t="s">
        <v>11</v>
      </c>
      <c r="P28" s="42" t="s">
        <v>11</v>
      </c>
      <c r="Q28" s="42">
        <v>43987</v>
      </c>
      <c r="R28" s="42" t="s">
        <v>11</v>
      </c>
      <c r="S28" s="42" t="s">
        <v>11</v>
      </c>
      <c r="T28" s="42" t="s">
        <v>11</v>
      </c>
      <c r="U28" s="42">
        <v>44015</v>
      </c>
      <c r="V28" s="42" t="s">
        <v>11</v>
      </c>
      <c r="W28" s="42" t="s">
        <v>11</v>
      </c>
      <c r="X28" s="42" t="s">
        <v>11</v>
      </c>
      <c r="Y28" s="42" t="s">
        <v>11</v>
      </c>
      <c r="Z28" s="42">
        <v>44050</v>
      </c>
      <c r="AA28" s="42" t="s">
        <v>11</v>
      </c>
      <c r="AB28" s="42" t="s">
        <v>11</v>
      </c>
      <c r="AC28" s="42" t="s">
        <v>11</v>
      </c>
      <c r="AD28" s="42">
        <v>44078</v>
      </c>
      <c r="AE28" s="42" t="s">
        <v>11</v>
      </c>
      <c r="AF28" s="42" t="s">
        <v>11</v>
      </c>
      <c r="AG28" s="42" t="s">
        <v>11</v>
      </c>
      <c r="AH28" s="42"/>
    </row>
    <row r="29" spans="2:34">
      <c r="C29" s="31">
        <v>1</v>
      </c>
      <c r="D29" s="31">
        <v>6</v>
      </c>
      <c r="E29" s="31">
        <v>13</v>
      </c>
      <c r="F29" s="31">
        <v>20</v>
      </c>
      <c r="G29" s="31">
        <v>27</v>
      </c>
      <c r="H29" s="31">
        <v>3</v>
      </c>
      <c r="I29" s="31">
        <v>10</v>
      </c>
      <c r="J29" s="31">
        <v>17</v>
      </c>
      <c r="K29" s="31">
        <v>24</v>
      </c>
      <c r="L29" s="31">
        <v>1</v>
      </c>
      <c r="M29" s="31">
        <v>8</v>
      </c>
      <c r="N29" s="31">
        <v>15</v>
      </c>
      <c r="O29" s="31">
        <v>22</v>
      </c>
      <c r="P29" s="31">
        <v>29</v>
      </c>
      <c r="Q29" s="31">
        <v>5</v>
      </c>
      <c r="R29" s="31">
        <v>12</v>
      </c>
      <c r="S29" s="31">
        <v>19</v>
      </c>
      <c r="T29" s="31">
        <v>26</v>
      </c>
      <c r="U29" s="31">
        <v>3</v>
      </c>
      <c r="V29" s="31">
        <v>10</v>
      </c>
      <c r="W29" s="31">
        <v>17</v>
      </c>
      <c r="X29" s="31">
        <v>24</v>
      </c>
      <c r="Y29" s="31">
        <v>31</v>
      </c>
      <c r="Z29" s="31">
        <v>7</v>
      </c>
      <c r="AA29" s="31">
        <v>14</v>
      </c>
      <c r="AB29" s="31">
        <v>21</v>
      </c>
      <c r="AC29" s="31">
        <v>28</v>
      </c>
      <c r="AD29" s="31">
        <v>4</v>
      </c>
      <c r="AE29" s="31">
        <v>11</v>
      </c>
      <c r="AF29" s="31">
        <v>18</v>
      </c>
      <c r="AG29" s="31">
        <v>25</v>
      </c>
    </row>
    <row r="30" spans="2:34">
      <c r="C30" s="39">
        <v>43891</v>
      </c>
      <c r="D30" s="39">
        <v>43896</v>
      </c>
      <c r="E30" s="39">
        <v>43903</v>
      </c>
      <c r="F30" s="39">
        <v>43910</v>
      </c>
      <c r="G30" s="39">
        <v>43917</v>
      </c>
      <c r="H30" s="39">
        <v>43924</v>
      </c>
      <c r="I30" s="39">
        <v>43931</v>
      </c>
      <c r="J30" s="39">
        <v>43938</v>
      </c>
      <c r="K30" s="39">
        <v>43945</v>
      </c>
      <c r="L30" s="39">
        <v>43952</v>
      </c>
      <c r="M30" s="39">
        <v>43959</v>
      </c>
      <c r="N30" s="39">
        <v>43966</v>
      </c>
      <c r="O30" s="39">
        <v>43973</v>
      </c>
      <c r="P30" s="39">
        <v>43980</v>
      </c>
      <c r="Q30" s="39">
        <v>43987</v>
      </c>
      <c r="R30" s="39">
        <v>43994</v>
      </c>
      <c r="S30" s="39">
        <v>44001</v>
      </c>
      <c r="T30" s="39">
        <v>44008</v>
      </c>
      <c r="U30" s="39">
        <v>44015</v>
      </c>
      <c r="V30" s="39">
        <v>44022</v>
      </c>
      <c r="W30" s="39">
        <v>44029</v>
      </c>
      <c r="X30" s="39">
        <v>44036</v>
      </c>
      <c r="Y30" s="39">
        <v>44043</v>
      </c>
      <c r="Z30" s="39">
        <v>44050</v>
      </c>
      <c r="AA30" s="39">
        <v>44057</v>
      </c>
      <c r="AB30" s="39">
        <v>44064</v>
      </c>
      <c r="AC30" s="39">
        <v>44071</v>
      </c>
      <c r="AD30" s="39">
        <v>44078</v>
      </c>
      <c r="AE30" s="39">
        <v>44085</v>
      </c>
      <c r="AF30" s="39">
        <v>44092</v>
      </c>
      <c r="AG30" s="39">
        <v>44099</v>
      </c>
      <c r="AH30" s="39"/>
    </row>
    <row r="31" spans="2:34">
      <c r="B31" s="31" t="s">
        <v>45</v>
      </c>
      <c r="D31" s="43">
        <v>94</v>
      </c>
      <c r="E31" s="43">
        <v>325</v>
      </c>
      <c r="F31" s="43">
        <v>866</v>
      </c>
      <c r="G31" s="43">
        <v>1275</v>
      </c>
      <c r="H31" s="43">
        <v>1681</v>
      </c>
      <c r="I31" s="43">
        <v>1815</v>
      </c>
      <c r="J31" s="43">
        <v>1718</v>
      </c>
      <c r="K31" s="43">
        <v>2744</v>
      </c>
      <c r="L31" s="43">
        <v>1129</v>
      </c>
      <c r="M31" s="43">
        <v>620</v>
      </c>
      <c r="N31" s="43">
        <v>441</v>
      </c>
      <c r="O31" s="43">
        <v>323</v>
      </c>
      <c r="P31" s="43">
        <v>213</v>
      </c>
      <c r="Q31" s="43">
        <v>68</v>
      </c>
      <c r="R31" s="43">
        <v>65</v>
      </c>
      <c r="S31" s="43">
        <v>43</v>
      </c>
      <c r="T31" s="43">
        <v>45</v>
      </c>
      <c r="U31" s="43">
        <v>51</v>
      </c>
      <c r="V31" s="43">
        <v>75</v>
      </c>
      <c r="W31" s="43">
        <v>43</v>
      </c>
      <c r="X31" s="43">
        <v>96</v>
      </c>
      <c r="Y31" s="43">
        <v>213</v>
      </c>
      <c r="Z31" s="43">
        <v>517</v>
      </c>
      <c r="AA31" s="43">
        <v>374</v>
      </c>
      <c r="AB31" s="43">
        <v>460</v>
      </c>
      <c r="AC31" s="43">
        <v>407</v>
      </c>
      <c r="AD31" s="43">
        <v>240</v>
      </c>
      <c r="AE31" s="43" t="e">
        <v>#N/A</v>
      </c>
      <c r="AF31" s="43" t="e">
        <v>#N/A</v>
      </c>
      <c r="AG31" s="43" t="e">
        <v>#N/A</v>
      </c>
      <c r="AH31" s="43"/>
    </row>
    <row r="32" spans="2:34">
      <c r="B32" s="31" t="s">
        <v>46</v>
      </c>
      <c r="D32" s="43">
        <v>96</v>
      </c>
      <c r="E32" s="43">
        <v>619</v>
      </c>
      <c r="F32" s="43">
        <v>2103</v>
      </c>
      <c r="G32" s="43">
        <v>2153</v>
      </c>
      <c r="H32" s="43">
        <v>1756</v>
      </c>
      <c r="I32" s="43">
        <v>1460</v>
      </c>
      <c r="J32" s="43">
        <v>1075</v>
      </c>
      <c r="K32" s="43">
        <v>834</v>
      </c>
      <c r="L32" s="43">
        <v>731</v>
      </c>
      <c r="M32" s="43">
        <v>414</v>
      </c>
      <c r="N32" s="43">
        <v>244</v>
      </c>
      <c r="O32" s="43">
        <v>166</v>
      </c>
      <c r="P32" s="43">
        <v>119</v>
      </c>
      <c r="Q32" s="43">
        <v>50</v>
      </c>
      <c r="R32" s="43">
        <v>43</v>
      </c>
      <c r="S32" s="43">
        <v>30</v>
      </c>
      <c r="T32" s="43">
        <v>28</v>
      </c>
      <c r="U32" s="43">
        <v>40</v>
      </c>
      <c r="V32" s="43">
        <v>71</v>
      </c>
      <c r="W32" s="43">
        <v>79</v>
      </c>
      <c r="X32" s="43">
        <v>63</v>
      </c>
      <c r="Y32" s="43">
        <v>78</v>
      </c>
      <c r="Z32" s="43">
        <v>104</v>
      </c>
      <c r="AA32" s="43">
        <v>264</v>
      </c>
      <c r="AB32" s="43">
        <v>302</v>
      </c>
      <c r="AC32" s="43">
        <v>338</v>
      </c>
      <c r="AD32" s="43">
        <v>537</v>
      </c>
      <c r="AE32" s="43" t="e">
        <v>#N/A</v>
      </c>
      <c r="AF32" s="43" t="e">
        <v>#N/A</v>
      </c>
      <c r="AG32" s="43" t="e">
        <v>#N/A</v>
      </c>
      <c r="AH32" s="43"/>
    </row>
    <row r="37" spans="2:22">
      <c r="B37" s="31" t="s">
        <v>56</v>
      </c>
      <c r="C37" s="39">
        <v>43952</v>
      </c>
      <c r="D37" s="39">
        <v>43959</v>
      </c>
      <c r="E37" s="39">
        <v>43966</v>
      </c>
      <c r="F37" s="39">
        <v>43973</v>
      </c>
      <c r="G37" s="39">
        <v>43980</v>
      </c>
      <c r="H37" s="39">
        <v>43987</v>
      </c>
      <c r="I37" s="39">
        <v>43994</v>
      </c>
      <c r="J37" s="39">
        <v>44001</v>
      </c>
      <c r="K37" s="39">
        <v>44008</v>
      </c>
      <c r="L37" s="39">
        <v>44015</v>
      </c>
      <c r="M37" s="39">
        <v>44022</v>
      </c>
      <c r="N37" s="39">
        <v>44029</v>
      </c>
      <c r="O37" s="39">
        <v>44036</v>
      </c>
      <c r="P37" s="39">
        <v>44043</v>
      </c>
      <c r="Q37" s="39">
        <v>44050</v>
      </c>
      <c r="R37" s="39">
        <v>44057</v>
      </c>
      <c r="S37" s="39">
        <v>44064</v>
      </c>
      <c r="T37" s="39">
        <v>44071</v>
      </c>
      <c r="U37" s="39">
        <v>44078</v>
      </c>
      <c r="V37" s="39">
        <v>44085</v>
      </c>
    </row>
    <row r="38" spans="2:22">
      <c r="B38" s="31" t="s">
        <v>52</v>
      </c>
      <c r="C38" s="44">
        <v>3.2892071698933485</v>
      </c>
      <c r="D38" s="44">
        <v>2.0233782979042267</v>
      </c>
      <c r="E38" s="44">
        <v>2.1198600849733666</v>
      </c>
      <c r="F38" s="44">
        <v>1.4125298857661728</v>
      </c>
      <c r="G38" s="44">
        <v>1.138302472046</v>
      </c>
      <c r="H38" s="44">
        <v>0.73472250468423639</v>
      </c>
      <c r="I38" s="44">
        <v>0.67902481688091609</v>
      </c>
      <c r="J38" s="44">
        <v>0.72011327509648027</v>
      </c>
      <c r="K38" s="44">
        <v>0.70915635290566315</v>
      </c>
      <c r="L38" s="44">
        <v>0.80350762732658831</v>
      </c>
      <c r="M38" s="44">
        <v>1.0235591479921653</v>
      </c>
      <c r="N38" s="44">
        <v>1.9317662540310061</v>
      </c>
      <c r="O38" s="44">
        <v>3.7028309825966943</v>
      </c>
      <c r="P38" s="44">
        <v>4.9004834498429535</v>
      </c>
      <c r="Q38" s="44">
        <v>7.8646352614087283</v>
      </c>
      <c r="R38" s="44">
        <v>8.6593164791927126</v>
      </c>
      <c r="S38" s="44">
        <v>13.160785345920077</v>
      </c>
      <c r="T38" s="44">
        <v>16.201635612821573</v>
      </c>
      <c r="U38" s="44">
        <v>18.171142376620946</v>
      </c>
      <c r="V38" s="44">
        <v>20.494618598973666</v>
      </c>
    </row>
    <row r="39" spans="2:22">
      <c r="B39" s="31" t="s">
        <v>51</v>
      </c>
      <c r="C39" s="44">
        <v>1.8710687956182139</v>
      </c>
      <c r="D39" s="44">
        <v>1.7476383714797901</v>
      </c>
      <c r="E39" s="44">
        <v>0.76253994325240415</v>
      </c>
      <c r="F39" s="44">
        <v>0.5983924016520823</v>
      </c>
      <c r="G39" s="44">
        <v>1.0462806937329605</v>
      </c>
      <c r="H39" s="44">
        <v>0.71905150365959158</v>
      </c>
      <c r="I39" s="44">
        <v>0.66447777554312104</v>
      </c>
      <c r="J39" s="44">
        <v>0.65659016640128731</v>
      </c>
      <c r="K39" s="44">
        <v>0.57707453910658602</v>
      </c>
      <c r="L39" s="44">
        <v>1.072288486038466</v>
      </c>
      <c r="M39" s="44">
        <v>0.79217177219064405</v>
      </c>
      <c r="N39" s="44">
        <v>0.7981407737033831</v>
      </c>
      <c r="O39" s="44">
        <v>1.1852731575295967</v>
      </c>
      <c r="P39" s="44">
        <v>1.5295566376393626</v>
      </c>
      <c r="Q39" s="44">
        <v>1.9313983466219686</v>
      </c>
      <c r="R39" s="44">
        <v>2.9273688847475579</v>
      </c>
      <c r="S39" s="44">
        <v>4.3592897119285468</v>
      </c>
      <c r="T39" s="44">
        <v>6.3706300430961269</v>
      </c>
      <c r="U39" s="44">
        <v>8.630110294293285</v>
      </c>
      <c r="V39" s="44">
        <v>11.461122440335199</v>
      </c>
    </row>
    <row r="40" spans="2:22">
      <c r="B40" s="31" t="s">
        <v>53</v>
      </c>
      <c r="C40" s="44">
        <v>3.6661262211235699</v>
      </c>
      <c r="D40" s="44">
        <v>2.4602570735041644</v>
      </c>
      <c r="E40" s="44">
        <v>1.7130678882177146</v>
      </c>
      <c r="F40" s="44">
        <v>1.1620839086970127</v>
      </c>
      <c r="G40" s="44">
        <v>0.8818583795937005</v>
      </c>
      <c r="H40" s="44">
        <v>0.53986016206474263</v>
      </c>
      <c r="I40" s="44">
        <v>0.50388526305823633</v>
      </c>
      <c r="J40" s="44">
        <v>0.4773774427376527</v>
      </c>
      <c r="K40" s="44">
        <v>0.36613926817806086</v>
      </c>
      <c r="L40" s="44">
        <v>0.29702959377082505</v>
      </c>
      <c r="M40" s="44">
        <v>0.33182110794159103</v>
      </c>
      <c r="N40" s="44">
        <v>0.32495747589429708</v>
      </c>
      <c r="O40" s="44">
        <v>0.3791565013712046</v>
      </c>
      <c r="P40" s="44">
        <v>0.43075208020948336</v>
      </c>
      <c r="Q40" s="44">
        <v>0.48424107478494666</v>
      </c>
      <c r="R40" s="44">
        <v>0.71736788742579338</v>
      </c>
      <c r="S40" s="44">
        <v>0.91901666343594712</v>
      </c>
      <c r="T40" s="44">
        <v>1.8534173297365188</v>
      </c>
      <c r="U40" s="44">
        <v>2.1213356565481316</v>
      </c>
      <c r="V40" s="44">
        <v>2.43019909867636</v>
      </c>
    </row>
    <row r="41" spans="2:22">
      <c r="B41" s="31" t="s">
        <v>57</v>
      </c>
      <c r="C41" s="45">
        <v>6.9075975650892207</v>
      </c>
      <c r="D41" s="45">
        <v>5.7471143149994468</v>
      </c>
      <c r="E41" s="45">
        <v>4.6322873139434977</v>
      </c>
      <c r="F41" s="45">
        <v>3.7360958716410697</v>
      </c>
      <c r="G41" s="45">
        <v>2.7132244144138071</v>
      </c>
      <c r="H41" s="45">
        <v>2.0946143922935474</v>
      </c>
      <c r="I41" s="45">
        <v>1.5735329772643198</v>
      </c>
      <c r="J41" s="45">
        <v>1.4873648452849904</v>
      </c>
      <c r="K41" s="45">
        <v>1.2644423147912032</v>
      </c>
      <c r="L41" s="45">
        <v>0.96135341275445774</v>
      </c>
      <c r="M41" s="45">
        <v>0.88547401295176476</v>
      </c>
      <c r="N41" s="45">
        <v>0.91441107219855444</v>
      </c>
      <c r="O41" s="45">
        <v>0.96371124721160351</v>
      </c>
      <c r="P41" s="45">
        <v>0.82931468315429135</v>
      </c>
      <c r="Q41" s="45">
        <v>1.2502953080483281</v>
      </c>
      <c r="R41" s="45">
        <v>1.4560699515810549</v>
      </c>
      <c r="S41" s="45">
        <v>1.5761051603084788</v>
      </c>
      <c r="T41" s="45">
        <v>1.7336513717632227</v>
      </c>
      <c r="U41" s="45">
        <v>2.1527028593741404</v>
      </c>
      <c r="V41" s="45">
        <v>3.799757401984007</v>
      </c>
    </row>
    <row r="42" spans="2:22">
      <c r="B42" s="31" t="s">
        <v>54</v>
      </c>
      <c r="C42" s="44">
        <v>8.7533586098093537</v>
      </c>
      <c r="D42" s="44">
        <v>5.1646272263534065</v>
      </c>
      <c r="E42" s="44">
        <v>4.2004469601813943</v>
      </c>
      <c r="F42" s="44">
        <v>1.6428932632054829</v>
      </c>
      <c r="G42" s="44">
        <v>1.3108190929830981</v>
      </c>
      <c r="H42" s="44">
        <v>0.87679232663980555</v>
      </c>
      <c r="I42" s="44">
        <v>0.27964140650306091</v>
      </c>
      <c r="J42" s="44">
        <v>0.34081296417560547</v>
      </c>
      <c r="K42" s="44">
        <v>0.14564656588701089</v>
      </c>
      <c r="L42" s="44">
        <v>0.24468623069017831</v>
      </c>
      <c r="M42" s="44">
        <v>0.22138278014825655</v>
      </c>
      <c r="N42" s="44">
        <v>0.38741986525944899</v>
      </c>
      <c r="O42" s="44">
        <v>0.3728552086707479</v>
      </c>
      <c r="P42" s="44">
        <v>0.58549919486578372</v>
      </c>
      <c r="Q42" s="44">
        <v>1.0049613046203751</v>
      </c>
      <c r="R42" s="44">
        <v>1.6225027439813013</v>
      </c>
      <c r="S42" s="44">
        <v>2.1759596943519428</v>
      </c>
      <c r="T42" s="44">
        <v>2.2633476338841492</v>
      </c>
      <c r="U42" s="44">
        <v>2.1934372822583841</v>
      </c>
      <c r="V42" s="44">
        <v>3.3615227406722115</v>
      </c>
    </row>
    <row r="43" spans="2:22">
      <c r="B43" s="31" t="s">
        <v>55</v>
      </c>
      <c r="C43" s="44">
        <v>3.6615718410612588</v>
      </c>
      <c r="D43" s="44">
        <v>2.4021245791016912</v>
      </c>
      <c r="E43" s="44">
        <v>2.2297498986568942</v>
      </c>
      <c r="F43" s="44">
        <v>2.2144585963593717</v>
      </c>
      <c r="G43" s="44">
        <v>2.340959369911602</v>
      </c>
      <c r="H43" s="44">
        <v>2.7746763078049628</v>
      </c>
      <c r="I43" s="44">
        <v>3.2222944296051623</v>
      </c>
      <c r="J43" s="44">
        <v>3.0290679733001071</v>
      </c>
      <c r="K43" s="44">
        <v>3.2334153767306333</v>
      </c>
      <c r="L43" s="44">
        <v>3.2904102307486709</v>
      </c>
      <c r="M43" s="44">
        <v>3.4683453847562036</v>
      </c>
      <c r="N43" s="44">
        <v>3.4586145560214168</v>
      </c>
      <c r="O43" s="44">
        <v>2.2436510825637326</v>
      </c>
      <c r="P43" s="44">
        <v>2.0698862837282515</v>
      </c>
      <c r="Q43" s="44">
        <v>1.658411240085832</v>
      </c>
      <c r="R43" s="44">
        <v>2.0671060469468836</v>
      </c>
      <c r="S43" s="44">
        <v>2.0073309561474781</v>
      </c>
      <c r="T43" s="44">
        <v>2.3367890147395505</v>
      </c>
      <c r="U43" s="44">
        <v>3.3057015330461934</v>
      </c>
      <c r="V43" s="44">
        <v>4.2746140513528363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7E60-F168-48A1-8845-DF9CDFD37FE0}">
  <sheetPr codeName="Sheet5"/>
  <dimension ref="A1:M20"/>
  <sheetViews>
    <sheetView zoomScaleNormal="100" workbookViewId="0">
      <selection activeCell="R23" sqref="R23"/>
    </sheetView>
  </sheetViews>
  <sheetFormatPr defaultColWidth="9.140625" defaultRowHeight="15"/>
  <cols>
    <col min="1" max="16384" width="9.140625" style="23"/>
  </cols>
  <sheetData>
    <row r="1" spans="1:13">
      <c r="A1" s="41" t="s">
        <v>61</v>
      </c>
    </row>
    <row r="2" spans="1:13">
      <c r="A2" s="25" t="s">
        <v>62</v>
      </c>
    </row>
    <row r="6" spans="1:13">
      <c r="K6" s="23" t="s">
        <v>63</v>
      </c>
    </row>
    <row r="8" spans="1:13">
      <c r="K8" s="23" t="s">
        <v>64</v>
      </c>
      <c r="L8" s="23" t="s">
        <v>65</v>
      </c>
      <c r="M8" s="23" t="s">
        <v>66</v>
      </c>
    </row>
    <row r="10" spans="1:13">
      <c r="J10" s="23" t="s">
        <v>67</v>
      </c>
      <c r="K10" s="23">
        <f>49+13.9</f>
        <v>62.9</v>
      </c>
      <c r="L10" s="23">
        <f>5.5+16.8</f>
        <v>22.3</v>
      </c>
      <c r="M10" s="47">
        <v>3</v>
      </c>
    </row>
    <row r="11" spans="1:13">
      <c r="J11" s="23" t="s">
        <v>68</v>
      </c>
      <c r="K11" s="23">
        <f>58.1+12.7</f>
        <v>70.8</v>
      </c>
      <c r="L11" s="23">
        <f>2.3+17.1</f>
        <v>19.400000000000002</v>
      </c>
      <c r="M11" s="23">
        <v>1.7</v>
      </c>
    </row>
    <row r="12" spans="1:13">
      <c r="J12" s="23" t="s">
        <v>69</v>
      </c>
      <c r="K12" s="23">
        <f>12.4+63.7</f>
        <v>76.100000000000009</v>
      </c>
      <c r="L12" s="23">
        <f>1.7+12.5</f>
        <v>14.2</v>
      </c>
      <c r="M12" s="23">
        <v>1.1000000000000001</v>
      </c>
    </row>
    <row r="13" spans="1:13">
      <c r="J13" s="23" t="s">
        <v>70</v>
      </c>
      <c r="K13" s="23">
        <f>16.1+59.5</f>
        <v>75.599999999999994</v>
      </c>
      <c r="L13" s="47">
        <f>14.4+2.6</f>
        <v>17</v>
      </c>
      <c r="M13" s="23">
        <v>1.8</v>
      </c>
    </row>
    <row r="19" spans="1:1">
      <c r="A19" s="25" t="s">
        <v>71</v>
      </c>
    </row>
    <row r="20" spans="1:1">
      <c r="A20" s="25" t="s">
        <v>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0FF3-8377-4048-AAF0-E28F4F1E4CC9}">
  <sheetPr codeName="Sheet6"/>
  <dimension ref="A1:O18"/>
  <sheetViews>
    <sheetView workbookViewId="0"/>
  </sheetViews>
  <sheetFormatPr defaultColWidth="9.140625" defaultRowHeight="15"/>
  <cols>
    <col min="1" max="16384" width="9.140625" style="48"/>
  </cols>
  <sheetData>
    <row r="1" spans="1:15">
      <c r="A1" s="50" t="s">
        <v>76</v>
      </c>
    </row>
    <row r="2" spans="1:15">
      <c r="A2" s="25" t="s">
        <v>77</v>
      </c>
    </row>
    <row r="5" spans="1:15">
      <c r="N5" s="48" t="s">
        <v>74</v>
      </c>
      <c r="O5" s="48" t="s">
        <v>75</v>
      </c>
    </row>
    <row r="6" spans="1:15">
      <c r="M6" s="48">
        <v>2020</v>
      </c>
      <c r="N6" s="49">
        <v>0</v>
      </c>
      <c r="O6" s="49">
        <v>-8.9766289889507984E-3</v>
      </c>
    </row>
    <row r="7" spans="1:15">
      <c r="M7" s="48">
        <v>2021</v>
      </c>
      <c r="N7" s="49">
        <v>-0.64631728720445702</v>
      </c>
      <c r="O7" s="49">
        <v>-1.8581710272900067</v>
      </c>
    </row>
    <row r="8" spans="1:15">
      <c r="M8" s="48">
        <v>2022</v>
      </c>
      <c r="N8" s="49">
        <v>-1.2118360869311902</v>
      </c>
      <c r="O8" s="49">
        <v>-2.0646246674587099</v>
      </c>
    </row>
    <row r="9" spans="1:15">
      <c r="M9" s="48">
        <v>2023</v>
      </c>
      <c r="N9" s="49">
        <v>-1.9299664060472699</v>
      </c>
      <c r="O9" s="49">
        <v>-2.5583304352738301</v>
      </c>
    </row>
    <row r="10" spans="1:15">
      <c r="M10" s="48">
        <v>2024</v>
      </c>
      <c r="N10" s="49">
        <v>-1.9658640954258999</v>
      </c>
      <c r="O10" s="49">
        <v>-2.3429001661161899</v>
      </c>
    </row>
    <row r="11" spans="1:15">
      <c r="M11" s="48">
        <v>2025</v>
      </c>
      <c r="N11" s="49">
        <v>-1.7324717417131601</v>
      </c>
      <c r="O11" s="49">
        <v>-1.9658729220030602</v>
      </c>
    </row>
    <row r="12" spans="1:15">
      <c r="M12" s="48">
        <v>2026</v>
      </c>
      <c r="N12" s="49">
        <v>-1.5708924199120502</v>
      </c>
      <c r="O12" s="49">
        <v>-1.69208573784007</v>
      </c>
    </row>
    <row r="13" spans="1:15">
      <c r="M13" s="48">
        <v>2027</v>
      </c>
      <c r="N13" s="49">
        <v>-1.4362518116549601</v>
      </c>
      <c r="O13" s="49">
        <v>-1.4676788396934701</v>
      </c>
    </row>
    <row r="14" spans="1:15">
      <c r="M14" s="48">
        <v>2028</v>
      </c>
      <c r="N14" s="49">
        <v>-1.3464855217654503</v>
      </c>
      <c r="O14" s="49">
        <v>-1.3240483625816606</v>
      </c>
    </row>
    <row r="17" spans="1:1">
      <c r="A17" s="25" t="s">
        <v>78</v>
      </c>
    </row>
    <row r="18" spans="1:1">
      <c r="A18" s="25" t="s">
        <v>79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8AD-B1A2-4269-8CC8-0B5D2380DDD7}">
  <dimension ref="A1:P19"/>
  <sheetViews>
    <sheetView showGridLines="0" workbookViewId="0">
      <selection activeCell="I15" sqref="I15"/>
    </sheetView>
  </sheetViews>
  <sheetFormatPr defaultRowHeight="15"/>
  <cols>
    <col min="1" max="1" width="34" bestFit="1" customWidth="1"/>
  </cols>
  <sheetData>
    <row r="1" spans="1:16">
      <c r="A1" s="126" t="s">
        <v>338</v>
      </c>
    </row>
    <row r="2" spans="1:16">
      <c r="A2" s="127" t="s">
        <v>339</v>
      </c>
      <c r="N2" s="125" t="s">
        <v>342</v>
      </c>
      <c r="O2" s="125" t="s">
        <v>343</v>
      </c>
      <c r="P2" s="125" t="s">
        <v>344</v>
      </c>
    </row>
    <row r="3" spans="1:16">
      <c r="A3" s="128"/>
      <c r="M3" s="125" t="s">
        <v>327</v>
      </c>
      <c r="N3" s="129">
        <v>6.8985749044143212</v>
      </c>
      <c r="O3" s="129">
        <v>43.249504281884747</v>
      </c>
      <c r="P3" s="129">
        <v>2.1810710766610892</v>
      </c>
    </row>
    <row r="4" spans="1:16">
      <c r="M4" s="125" t="s">
        <v>328</v>
      </c>
      <c r="N4" s="129">
        <v>7.6876354620012846</v>
      </c>
      <c r="O4" s="129">
        <v>9.2447418188628099</v>
      </c>
      <c r="P4" s="129">
        <v>12.418604979444984</v>
      </c>
    </row>
    <row r="5" spans="1:16">
      <c r="M5" s="125" t="s">
        <v>329</v>
      </c>
      <c r="N5" s="129">
        <v>49.363136863136873</v>
      </c>
      <c r="O5" s="129">
        <v>0</v>
      </c>
      <c r="P5" s="129">
        <v>4.0552231728749488</v>
      </c>
    </row>
    <row r="6" spans="1:16">
      <c r="M6" s="125" t="s">
        <v>330</v>
      </c>
      <c r="N6" s="129">
        <v>26.346047213996677</v>
      </c>
      <c r="O6" s="129">
        <v>19.238288405739503</v>
      </c>
      <c r="P6" s="129">
        <v>20.626281547153983</v>
      </c>
    </row>
    <row r="7" spans="1:16">
      <c r="M7" s="125" t="s">
        <v>331</v>
      </c>
      <c r="N7" s="129">
        <v>16.637044967880087</v>
      </c>
      <c r="O7" s="129">
        <v>23.351120597652084</v>
      </c>
      <c r="P7" s="129">
        <v>2.4694679778701785</v>
      </c>
    </row>
    <row r="8" spans="1:16">
      <c r="M8" s="125" t="s">
        <v>332</v>
      </c>
      <c r="N8" s="129">
        <v>74.161955691367453</v>
      </c>
      <c r="O8" s="129">
        <v>30.391541564345687</v>
      </c>
      <c r="P8" s="129">
        <v>3.0184572733488872</v>
      </c>
    </row>
    <row r="9" spans="1:16">
      <c r="M9" s="125" t="s">
        <v>333</v>
      </c>
      <c r="N9" s="129">
        <v>8.8636377694615405</v>
      </c>
      <c r="O9" s="129">
        <v>10.597299227864895</v>
      </c>
      <c r="P9" s="129">
        <v>8.5217819437959683</v>
      </c>
    </row>
    <row r="10" spans="1:16">
      <c r="M10" s="125" t="s">
        <v>334</v>
      </c>
      <c r="N10" s="129">
        <v>16.075848037090157</v>
      </c>
      <c r="O10" s="129">
        <v>32.130363547801444</v>
      </c>
      <c r="P10" s="129">
        <v>15.59764397441044</v>
      </c>
    </row>
    <row r="11" spans="1:16">
      <c r="M11" s="125" t="s">
        <v>335</v>
      </c>
      <c r="N11" s="129">
        <v>15.568287378849305</v>
      </c>
      <c r="O11" s="129">
        <v>11.901953073797353</v>
      </c>
      <c r="P11" s="129">
        <v>10.553307549287233</v>
      </c>
    </row>
    <row r="12" spans="1:16">
      <c r="M12" s="125" t="s">
        <v>336</v>
      </c>
      <c r="N12" s="129">
        <v>41.945143470922204</v>
      </c>
      <c r="O12" s="129">
        <v>11.901953073797351</v>
      </c>
      <c r="P12" s="129">
        <v>5.8114627715831952</v>
      </c>
    </row>
    <row r="13" spans="1:16">
      <c r="M13" s="125" t="s">
        <v>337</v>
      </c>
      <c r="N13" s="129">
        <v>17.564340938496006</v>
      </c>
      <c r="O13" s="129">
        <v>72.609890109890102</v>
      </c>
      <c r="P13" s="129">
        <v>14.746697733569086</v>
      </c>
    </row>
    <row r="18" spans="1:1">
      <c r="A18" s="127" t="s">
        <v>340</v>
      </c>
    </row>
    <row r="19" spans="1:1">
      <c r="A19" s="127" t="s">
        <v>341</v>
      </c>
    </row>
  </sheetData>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12D55-C604-4E01-9D53-E0E27A346B57}">
  <dimension ref="A1:AE81"/>
  <sheetViews>
    <sheetView workbookViewId="0">
      <selection activeCell="K29" sqref="K29"/>
    </sheetView>
  </sheetViews>
  <sheetFormatPr defaultColWidth="9.140625" defaultRowHeight="15"/>
  <cols>
    <col min="1" max="16384" width="9.140625" style="23"/>
  </cols>
  <sheetData>
    <row r="1" spans="1:23">
      <c r="A1" s="41" t="s">
        <v>80</v>
      </c>
    </row>
    <row r="2" spans="1:23">
      <c r="A2" s="51"/>
    </row>
    <row r="3" spans="1:23" ht="18.75">
      <c r="A3" s="52" t="s">
        <v>81</v>
      </c>
    </row>
    <row r="4" spans="1:23">
      <c r="A4" s="51"/>
    </row>
    <row r="10" spans="1:23">
      <c r="N10" s="23" t="s">
        <v>85</v>
      </c>
    </row>
    <row r="11" spans="1:23">
      <c r="O11" s="23">
        <v>2011</v>
      </c>
      <c r="P11" s="23">
        <v>2012</v>
      </c>
      <c r="Q11" s="23">
        <v>2013</v>
      </c>
      <c r="R11" s="23">
        <v>2014</v>
      </c>
      <c r="S11" s="23">
        <v>2015</v>
      </c>
      <c r="T11" s="23">
        <v>2016</v>
      </c>
      <c r="U11" s="23">
        <v>2017</v>
      </c>
      <c r="V11" s="23">
        <v>2018</v>
      </c>
      <c r="W11" s="23">
        <v>2019</v>
      </c>
    </row>
    <row r="12" spans="1:23">
      <c r="N12" s="23" t="s">
        <v>84</v>
      </c>
      <c r="O12" s="23">
        <v>0</v>
      </c>
      <c r="P12" s="23">
        <v>0.7</v>
      </c>
      <c r="Q12" s="23">
        <v>0.5</v>
      </c>
      <c r="R12" s="23">
        <v>0.5</v>
      </c>
      <c r="S12" s="23">
        <v>2.5</v>
      </c>
      <c r="T12" s="23">
        <v>2.7</v>
      </c>
      <c r="U12" s="23">
        <v>3.3</v>
      </c>
      <c r="V12" s="23">
        <v>5.0999999999999996</v>
      </c>
      <c r="W12" s="23">
        <v>5.4</v>
      </c>
    </row>
    <row r="13" spans="1:23">
      <c r="N13" s="23" t="s">
        <v>83</v>
      </c>
      <c r="O13" s="23">
        <v>0</v>
      </c>
      <c r="P13" s="23">
        <v>0.8</v>
      </c>
      <c r="Q13" s="23">
        <v>0.8</v>
      </c>
      <c r="R13" s="23">
        <v>1.1000000000000001</v>
      </c>
      <c r="S13" s="23">
        <v>3.4</v>
      </c>
      <c r="T13" s="23">
        <v>4</v>
      </c>
      <c r="U13" s="23">
        <v>4.9000000000000004</v>
      </c>
      <c r="V13" s="23">
        <v>7.1</v>
      </c>
      <c r="W13" s="23">
        <v>7.7</v>
      </c>
    </row>
    <row r="14" spans="1:23">
      <c r="N14" s="23" t="s">
        <v>82</v>
      </c>
      <c r="O14" s="23">
        <v>0</v>
      </c>
      <c r="P14" s="23">
        <v>0.5</v>
      </c>
      <c r="Q14" s="23">
        <v>0.1</v>
      </c>
      <c r="R14" s="23">
        <v>-0.1</v>
      </c>
      <c r="S14" s="23">
        <v>1.5</v>
      </c>
      <c r="T14" s="23">
        <v>1.3</v>
      </c>
      <c r="U14" s="23">
        <v>1.9</v>
      </c>
      <c r="V14" s="23">
        <v>3.4</v>
      </c>
      <c r="W14" s="23">
        <v>3.7</v>
      </c>
    </row>
    <row r="17" spans="11:23">
      <c r="O17" s="23" t="s">
        <v>89</v>
      </c>
      <c r="P17" s="23" t="s">
        <v>88</v>
      </c>
      <c r="Q17" s="23" t="s">
        <v>87</v>
      </c>
      <c r="V17" s="23" t="s">
        <v>109</v>
      </c>
    </row>
    <row r="18" spans="11:23">
      <c r="N18" s="23">
        <v>1995</v>
      </c>
      <c r="O18" s="23">
        <v>-2.2683744314101029</v>
      </c>
      <c r="P18" s="23">
        <v>-5.6140770888197276</v>
      </c>
      <c r="Q18" s="23">
        <v>3.3457026574096242</v>
      </c>
    </row>
    <row r="19" spans="11:23">
      <c r="N19" s="23">
        <v>1996</v>
      </c>
      <c r="O19" s="23">
        <v>-0.21509652230496712</v>
      </c>
      <c r="P19" s="23">
        <v>-4.7791193695322098</v>
      </c>
      <c r="Q19" s="23">
        <v>4.5640228472272435</v>
      </c>
      <c r="V19" s="23">
        <v>2015</v>
      </c>
      <c r="W19" s="23">
        <v>0.7</v>
      </c>
    </row>
    <row r="20" spans="11:23">
      <c r="N20" s="23">
        <v>1997</v>
      </c>
      <c r="O20" s="23">
        <v>1.5186524947014486</v>
      </c>
      <c r="P20" s="23">
        <v>-4.0938281835131392</v>
      </c>
      <c r="Q20" s="23">
        <v>5.6124806782145873</v>
      </c>
      <c r="V20" s="23">
        <v>2016</v>
      </c>
      <c r="W20" s="23">
        <v>0.5</v>
      </c>
    </row>
    <row r="21" spans="11:23">
      <c r="N21" s="23">
        <v>1998</v>
      </c>
      <c r="O21" s="23">
        <v>2.3079267447981602</v>
      </c>
      <c r="P21" s="23">
        <v>-3.7209431191643807</v>
      </c>
      <c r="Q21" s="23">
        <v>6.0288698639625409</v>
      </c>
      <c r="V21" s="23">
        <v>2017</v>
      </c>
      <c r="W21" s="23">
        <v>0.2</v>
      </c>
    </row>
    <row r="22" spans="11:23">
      <c r="N22" s="23">
        <v>1999</v>
      </c>
      <c r="O22" s="23">
        <v>4.0721623901930615</v>
      </c>
      <c r="P22" s="23">
        <v>-2.717256439525535</v>
      </c>
      <c r="Q22" s="23">
        <v>6.7894188297185964</v>
      </c>
      <c r="V22" s="23">
        <v>2018</v>
      </c>
      <c r="W22" s="23">
        <v>0.6</v>
      </c>
    </row>
    <row r="23" spans="11:23">
      <c r="N23" s="23">
        <v>2000</v>
      </c>
      <c r="O23" s="23">
        <v>5.5392656807751148</v>
      </c>
      <c r="P23" s="23">
        <v>-2.2384412714601396</v>
      </c>
      <c r="Q23" s="23">
        <v>7.7777069522352544</v>
      </c>
      <c r="V23" s="23">
        <v>2019</v>
      </c>
      <c r="W23" s="23">
        <v>0.4</v>
      </c>
    </row>
    <row r="24" spans="11:23">
      <c r="N24" s="23">
        <v>2001</v>
      </c>
      <c r="O24" s="23">
        <v>1.0864631519986094</v>
      </c>
      <c r="P24" s="23">
        <v>-1.696814007165828</v>
      </c>
      <c r="Q24" s="23">
        <v>2.7832771591644376</v>
      </c>
    </row>
    <row r="25" spans="11:23">
      <c r="N25" s="23">
        <v>2002</v>
      </c>
      <c r="O25" s="23">
        <v>-0.6605605454722786</v>
      </c>
      <c r="P25" s="23">
        <v>-1.5897786013849606</v>
      </c>
      <c r="Q25" s="23">
        <v>0.92921805591268181</v>
      </c>
    </row>
    <row r="26" spans="11:23">
      <c r="K26" s="41"/>
      <c r="N26" s="23">
        <v>2003</v>
      </c>
      <c r="O26" s="23">
        <v>0.38159298903728617</v>
      </c>
      <c r="P26" s="23">
        <v>-1.4350160075025062</v>
      </c>
      <c r="Q26" s="23">
        <v>1.8166089965397925</v>
      </c>
    </row>
    <row r="27" spans="11:23">
      <c r="K27" s="25"/>
      <c r="N27" s="23">
        <v>2004</v>
      </c>
      <c r="O27" s="23">
        <v>1.510291265067061</v>
      </c>
      <c r="P27" s="23">
        <v>-1.2936727777735846</v>
      </c>
      <c r="Q27" s="23">
        <v>2.8039640428406458</v>
      </c>
    </row>
    <row r="28" spans="11:23">
      <c r="N28" s="23">
        <v>2005</v>
      </c>
      <c r="O28" s="23">
        <v>1.8408996251561849</v>
      </c>
      <c r="P28" s="23">
        <v>-1.2092183812300432</v>
      </c>
      <c r="Q28" s="23">
        <v>3.0501180063862279</v>
      </c>
    </row>
    <row r="29" spans="11:23">
      <c r="N29" s="23">
        <v>2006</v>
      </c>
      <c r="O29" s="23">
        <v>3.2404825873168752</v>
      </c>
      <c r="P29" s="23">
        <v>-1.1722512292796674</v>
      </c>
      <c r="Q29" s="23">
        <v>4.4127338165965435</v>
      </c>
    </row>
    <row r="30" spans="11:23">
      <c r="N30" s="23">
        <v>2007</v>
      </c>
      <c r="O30" s="23">
        <v>0.31059653872184084</v>
      </c>
      <c r="P30" s="23">
        <v>-1.1994827419510781</v>
      </c>
      <c r="Q30" s="23">
        <v>1.5100792806729189</v>
      </c>
    </row>
    <row r="31" spans="11:23">
      <c r="N31" s="23">
        <v>2008</v>
      </c>
      <c r="O31" s="23">
        <v>-8.4066957564622715</v>
      </c>
      <c r="P31" s="23">
        <v>-1.5329556763377479</v>
      </c>
      <c r="Q31" s="23">
        <v>-6.8737400801245236</v>
      </c>
    </row>
    <row r="32" spans="11:23">
      <c r="N32" s="23">
        <v>2009</v>
      </c>
      <c r="O32" s="23">
        <v>-14.513179608402837</v>
      </c>
      <c r="P32" s="23">
        <v>-2.539286085961078</v>
      </c>
      <c r="Q32" s="23">
        <v>-11.97389352244176</v>
      </c>
    </row>
    <row r="33" spans="1:31">
      <c r="N33" s="23">
        <v>2010</v>
      </c>
      <c r="O33" s="23">
        <v>-14.25900497280859</v>
      </c>
      <c r="P33" s="23">
        <v>-3.6834469864469628</v>
      </c>
      <c r="Q33" s="23">
        <v>-10.575557986361627</v>
      </c>
    </row>
    <row r="34" spans="1:31">
      <c r="A34" s="25"/>
      <c r="N34" s="23">
        <v>2011</v>
      </c>
      <c r="O34" s="23">
        <v>-11.984153969019586</v>
      </c>
      <c r="P34" s="23">
        <v>-4.5608735875762054</v>
      </c>
      <c r="Q34" s="23">
        <v>-7.4232803814433801</v>
      </c>
    </row>
    <row r="35" spans="1:31">
      <c r="A35" s="25" t="s">
        <v>86</v>
      </c>
      <c r="N35" s="23">
        <v>2012</v>
      </c>
      <c r="O35" s="23">
        <v>-11.224175146469319</v>
      </c>
      <c r="P35" s="23">
        <v>-5.7702190912181663</v>
      </c>
      <c r="Q35" s="23">
        <v>-5.4539560552511528</v>
      </c>
    </row>
    <row r="36" spans="1:31">
      <c r="A36" s="25" t="s">
        <v>110</v>
      </c>
      <c r="N36" s="23">
        <v>2013</v>
      </c>
      <c r="O36" s="23">
        <v>-8.6533826128876754</v>
      </c>
      <c r="P36" s="23">
        <v>-5.6681226534994815</v>
      </c>
      <c r="Q36" s="23">
        <v>-2.9852599593881934</v>
      </c>
    </row>
    <row r="37" spans="1:31">
      <c r="N37" s="23">
        <v>2014</v>
      </c>
      <c r="O37" s="23">
        <v>-4.6377920004293633</v>
      </c>
      <c r="P37" s="23">
        <v>-5.0913067396583882</v>
      </c>
      <c r="Q37" s="23">
        <v>0.45351473922902497</v>
      </c>
    </row>
    <row r="38" spans="1:31">
      <c r="N38" s="23">
        <v>2015</v>
      </c>
      <c r="O38" s="23">
        <v>-1.9046213811886363</v>
      </c>
      <c r="P38" s="23">
        <v>-4.266032202733359</v>
      </c>
      <c r="Q38" s="23">
        <v>2.3614108215447227</v>
      </c>
    </row>
    <row r="39" spans="1:31">
      <c r="N39" s="23">
        <v>2016</v>
      </c>
      <c r="O39" s="23">
        <v>-1.3140123160039374</v>
      </c>
      <c r="P39" s="23">
        <v>-3.5849186182267698</v>
      </c>
      <c r="Q39" s="23">
        <v>2.2709063022228326</v>
      </c>
    </row>
    <row r="40" spans="1:31">
      <c r="N40" s="23">
        <v>2017</v>
      </c>
      <c r="O40" s="23">
        <v>-0.39577482184762941</v>
      </c>
      <c r="P40" s="23">
        <v>-3.1903639302534139</v>
      </c>
      <c r="Q40" s="23">
        <v>2.794589108405785</v>
      </c>
    </row>
    <row r="41" spans="1:31">
      <c r="N41" s="23">
        <v>2018</v>
      </c>
      <c r="O41" s="23">
        <v>0.18016929874888021</v>
      </c>
      <c r="P41" s="23">
        <v>-2.6758663727592071</v>
      </c>
      <c r="Q41" s="23">
        <v>2.8560356715080877</v>
      </c>
    </row>
    <row r="42" spans="1:31">
      <c r="K42" s="25"/>
      <c r="N42" s="23">
        <v>2019</v>
      </c>
      <c r="O42" s="23">
        <v>0.69099326026278174</v>
      </c>
      <c r="P42" s="23">
        <v>-2.1663441058907056</v>
      </c>
      <c r="Q42" s="23">
        <v>2.8573373661534873</v>
      </c>
    </row>
    <row r="43" spans="1:31">
      <c r="K43" s="25"/>
    </row>
    <row r="46" spans="1:31">
      <c r="N46" s="57"/>
      <c r="O46" s="58"/>
      <c r="P46" s="58"/>
      <c r="Q46" s="58"/>
      <c r="R46" s="58"/>
      <c r="S46" s="58"/>
      <c r="T46" s="58"/>
      <c r="U46" s="58"/>
      <c r="V46" s="58"/>
      <c r="W46" s="58"/>
      <c r="X46" s="58"/>
      <c r="Y46" s="58"/>
      <c r="Z46" s="58"/>
      <c r="AA46" s="58"/>
      <c r="AB46" s="58"/>
      <c r="AC46" s="58"/>
      <c r="AD46" s="58"/>
      <c r="AE46" s="58"/>
    </row>
    <row r="47" spans="1:31">
      <c r="N47" s="59"/>
      <c r="O47" s="58"/>
      <c r="P47" s="58"/>
      <c r="Q47" s="58"/>
      <c r="R47" s="58"/>
      <c r="S47" s="58"/>
      <c r="T47" s="58"/>
      <c r="U47" s="58"/>
      <c r="V47" s="58"/>
      <c r="W47" s="58"/>
      <c r="X47" s="58"/>
      <c r="Y47" s="58"/>
      <c r="Z47" s="58"/>
      <c r="AA47" s="58"/>
      <c r="AB47" s="60"/>
      <c r="AC47" s="58"/>
      <c r="AD47" s="58"/>
      <c r="AE47" s="58"/>
    </row>
    <row r="48" spans="1:31">
      <c r="N48" s="58"/>
      <c r="O48" s="58"/>
      <c r="P48" s="58"/>
      <c r="Q48" s="58"/>
      <c r="R48" s="58"/>
      <c r="S48" s="58"/>
      <c r="T48" s="58"/>
      <c r="U48" s="58"/>
      <c r="V48" s="58"/>
      <c r="W48" s="58"/>
      <c r="X48" s="58"/>
      <c r="Y48" s="58"/>
      <c r="Z48" s="58"/>
      <c r="AA48" s="58"/>
      <c r="AB48" s="59"/>
      <c r="AC48" s="58"/>
      <c r="AD48" s="58"/>
      <c r="AE48" s="58"/>
    </row>
    <row r="49" spans="14:31">
      <c r="N49" s="58"/>
      <c r="O49" s="58"/>
      <c r="P49" s="58"/>
      <c r="Q49" s="58"/>
      <c r="R49" s="58"/>
      <c r="S49" s="58"/>
      <c r="T49" s="58"/>
      <c r="U49" s="58"/>
      <c r="V49" s="58"/>
      <c r="W49" s="58"/>
      <c r="X49" s="58"/>
      <c r="Y49" s="58"/>
      <c r="Z49" s="58"/>
      <c r="AA49" s="58"/>
      <c r="AB49" s="58"/>
      <c r="AC49" s="58"/>
      <c r="AD49" s="58"/>
      <c r="AE49" s="58"/>
    </row>
    <row r="50" spans="14:31">
      <c r="N50" s="58"/>
      <c r="O50" s="58"/>
      <c r="P50" s="58"/>
      <c r="Q50" s="58"/>
      <c r="R50" s="58"/>
      <c r="S50" s="58"/>
      <c r="T50" s="58"/>
      <c r="U50" s="58"/>
      <c r="V50" s="58"/>
      <c r="W50" s="58"/>
      <c r="X50" s="58"/>
      <c r="Y50" s="58"/>
      <c r="Z50" s="58"/>
      <c r="AA50" s="58"/>
      <c r="AB50" s="58"/>
      <c r="AC50" s="58"/>
      <c r="AD50" s="58"/>
      <c r="AE50" s="58"/>
    </row>
    <row r="51" spans="14:31">
      <c r="N51" s="58"/>
      <c r="O51" s="58"/>
      <c r="P51" s="58"/>
      <c r="Q51" s="58"/>
      <c r="R51" s="58"/>
      <c r="S51" s="58"/>
      <c r="T51" s="58"/>
      <c r="U51" s="58"/>
      <c r="V51" s="58"/>
      <c r="W51" s="58"/>
      <c r="X51" s="58"/>
      <c r="Y51" s="58"/>
      <c r="Z51" s="58"/>
      <c r="AA51" s="58"/>
      <c r="AB51" s="58"/>
      <c r="AC51" s="58"/>
      <c r="AD51" s="58"/>
      <c r="AE51" s="58"/>
    </row>
    <row r="52" spans="14:31">
      <c r="N52" s="58"/>
      <c r="O52" s="58"/>
      <c r="P52" s="58"/>
      <c r="Q52" s="58"/>
      <c r="R52" s="58"/>
      <c r="S52" s="58"/>
      <c r="T52" s="58"/>
      <c r="U52" s="58"/>
      <c r="V52" s="58"/>
      <c r="W52" s="58"/>
      <c r="X52" s="58"/>
      <c r="Y52" s="58"/>
      <c r="Z52" s="58"/>
      <c r="AA52" s="58"/>
      <c r="AB52" s="58"/>
      <c r="AC52" s="58"/>
      <c r="AD52" s="58"/>
      <c r="AE52" s="58"/>
    </row>
    <row r="53" spans="14:31">
      <c r="N53" s="58"/>
      <c r="O53" s="58"/>
      <c r="P53" s="58"/>
      <c r="Q53" s="58"/>
      <c r="R53" s="58"/>
      <c r="S53" s="58"/>
      <c r="T53" s="58"/>
      <c r="U53" s="58"/>
      <c r="V53" s="58"/>
      <c r="W53" s="58"/>
      <c r="X53" s="58"/>
      <c r="Y53" s="58"/>
      <c r="Z53" s="58"/>
      <c r="AA53" s="58"/>
      <c r="AB53" s="58"/>
      <c r="AC53" s="58"/>
      <c r="AD53" s="58"/>
      <c r="AE53" s="58"/>
    </row>
    <row r="54" spans="14:31">
      <c r="N54" s="58"/>
      <c r="O54" s="58"/>
      <c r="P54" s="58"/>
      <c r="Q54" s="58"/>
      <c r="R54" s="58"/>
      <c r="S54" s="58"/>
      <c r="T54" s="58"/>
      <c r="U54" s="58"/>
      <c r="V54" s="58"/>
      <c r="W54" s="58"/>
      <c r="X54" s="58"/>
      <c r="Y54" s="58"/>
      <c r="Z54" s="58"/>
      <c r="AA54" s="58"/>
      <c r="AB54" s="58"/>
      <c r="AC54" s="58"/>
      <c r="AD54" s="58"/>
      <c r="AE54" s="58"/>
    </row>
    <row r="55" spans="14:31">
      <c r="N55" s="58"/>
      <c r="O55" s="58"/>
      <c r="P55" s="58"/>
      <c r="Q55" s="58"/>
      <c r="R55" s="58"/>
      <c r="S55" s="58"/>
      <c r="T55" s="58"/>
      <c r="U55" s="58"/>
      <c r="V55" s="58"/>
      <c r="W55" s="58"/>
      <c r="X55" s="58"/>
      <c r="Y55" s="58"/>
      <c r="Z55" s="58"/>
      <c r="AA55" s="58"/>
      <c r="AB55" s="58"/>
      <c r="AC55" s="58"/>
      <c r="AD55" s="58"/>
      <c r="AE55" s="58"/>
    </row>
    <row r="56" spans="14:31">
      <c r="N56" s="58"/>
      <c r="O56" s="58"/>
      <c r="P56" s="58"/>
      <c r="Q56" s="58"/>
      <c r="R56" s="58"/>
      <c r="S56" s="58"/>
      <c r="T56" s="58"/>
      <c r="U56" s="58"/>
      <c r="V56" s="58"/>
      <c r="W56" s="58"/>
      <c r="X56" s="58"/>
      <c r="Y56" s="58"/>
      <c r="Z56" s="58"/>
      <c r="AA56" s="58"/>
      <c r="AB56" s="58"/>
      <c r="AC56" s="58"/>
      <c r="AD56" s="58"/>
      <c r="AE56" s="58"/>
    </row>
    <row r="57" spans="14:31">
      <c r="N57" s="58"/>
      <c r="O57" s="58"/>
      <c r="P57" s="58"/>
      <c r="Q57" s="58"/>
      <c r="R57" s="58"/>
      <c r="S57" s="58"/>
      <c r="T57" s="58"/>
      <c r="U57" s="58"/>
      <c r="V57" s="58"/>
      <c r="W57" s="58"/>
      <c r="X57" s="58"/>
      <c r="Y57" s="58"/>
      <c r="Z57" s="58"/>
      <c r="AA57" s="58"/>
      <c r="AB57" s="58"/>
      <c r="AC57" s="58"/>
      <c r="AD57" s="58"/>
      <c r="AE57" s="58"/>
    </row>
    <row r="58" spans="14:31">
      <c r="N58" s="58"/>
      <c r="O58" s="58"/>
      <c r="P58" s="58"/>
      <c r="Q58" s="58"/>
      <c r="R58" s="58"/>
      <c r="S58" s="58"/>
      <c r="T58" s="58"/>
      <c r="U58" s="58"/>
      <c r="V58" s="58"/>
      <c r="W58" s="58"/>
      <c r="X58" s="58"/>
      <c r="Y58" s="58"/>
      <c r="Z58" s="58"/>
      <c r="AA58" s="58"/>
      <c r="AB58" s="58"/>
      <c r="AC58" s="58"/>
      <c r="AD58" s="58"/>
      <c r="AE58" s="58"/>
    </row>
    <row r="59" spans="14:31">
      <c r="N59" s="58"/>
      <c r="O59" s="58"/>
      <c r="P59" s="58"/>
      <c r="Q59" s="58"/>
      <c r="R59" s="58"/>
      <c r="S59" s="58"/>
      <c r="T59" s="58"/>
      <c r="U59" s="58"/>
      <c r="V59" s="58"/>
      <c r="W59" s="58"/>
      <c r="X59" s="58"/>
      <c r="Y59" s="58"/>
      <c r="Z59" s="58"/>
      <c r="AA59" s="58"/>
      <c r="AB59" s="58"/>
      <c r="AC59" s="58"/>
      <c r="AD59" s="58"/>
      <c r="AE59" s="58"/>
    </row>
    <row r="60" spans="14:31">
      <c r="N60" s="58"/>
      <c r="O60" s="58"/>
      <c r="P60" s="58"/>
      <c r="Q60" s="58"/>
      <c r="R60" s="58"/>
      <c r="S60" s="58"/>
      <c r="T60" s="58"/>
      <c r="U60" s="58"/>
      <c r="V60" s="58"/>
      <c r="W60" s="58"/>
      <c r="X60" s="58"/>
      <c r="Y60" s="58"/>
      <c r="Z60" s="58"/>
      <c r="AA60" s="58"/>
      <c r="AB60" s="58"/>
      <c r="AC60" s="58"/>
      <c r="AD60" s="58"/>
      <c r="AE60" s="58"/>
    </row>
    <row r="61" spans="14:31">
      <c r="N61" s="61"/>
      <c r="O61" s="58"/>
      <c r="P61" s="58"/>
      <c r="Q61" s="58"/>
      <c r="R61" s="58"/>
      <c r="S61" s="58"/>
      <c r="T61" s="58"/>
      <c r="U61" s="58"/>
      <c r="V61" s="58"/>
      <c r="W61" s="58"/>
      <c r="X61" s="58"/>
      <c r="Y61" s="58"/>
      <c r="Z61" s="58"/>
      <c r="AA61" s="58"/>
      <c r="AB61" s="58"/>
      <c r="AC61" s="58"/>
      <c r="AD61" s="58"/>
      <c r="AE61" s="58"/>
    </row>
    <row r="62" spans="14:31">
      <c r="N62" s="58"/>
      <c r="O62" s="58"/>
      <c r="P62" s="58"/>
      <c r="Q62" s="58"/>
      <c r="R62" s="58"/>
      <c r="S62" s="58"/>
      <c r="T62" s="58"/>
      <c r="U62" s="58"/>
      <c r="V62" s="58"/>
      <c r="W62" s="58"/>
      <c r="X62" s="58"/>
      <c r="Y62" s="58"/>
      <c r="Z62" s="58"/>
      <c r="AA62" s="58"/>
      <c r="AB62" s="58"/>
      <c r="AC62" s="58"/>
      <c r="AD62" s="58"/>
      <c r="AE62" s="58"/>
    </row>
    <row r="63" spans="14:31">
      <c r="N63" s="62"/>
      <c r="O63" s="58"/>
      <c r="P63" s="58"/>
      <c r="Q63" s="58"/>
      <c r="R63" s="58"/>
      <c r="S63" s="58"/>
      <c r="T63" s="58"/>
      <c r="U63" s="58"/>
      <c r="V63" s="58"/>
      <c r="W63" s="58"/>
      <c r="X63" s="58"/>
      <c r="Y63" s="58"/>
      <c r="Z63" s="58"/>
      <c r="AA63" s="58"/>
      <c r="AB63" s="58"/>
      <c r="AC63" s="58"/>
      <c r="AD63" s="58"/>
      <c r="AE63" s="58"/>
    </row>
    <row r="64" spans="14:31">
      <c r="N64" s="58" t="s">
        <v>108</v>
      </c>
      <c r="O64" s="58"/>
      <c r="P64" s="58"/>
      <c r="Q64" s="58"/>
      <c r="R64" s="58"/>
      <c r="S64" s="58"/>
      <c r="T64" s="58"/>
      <c r="U64" s="58"/>
      <c r="V64" s="58"/>
      <c r="W64" s="58"/>
      <c r="X64" s="58"/>
      <c r="Y64" s="58"/>
      <c r="Z64" s="58"/>
      <c r="AA64" s="58"/>
      <c r="AB64" s="58"/>
      <c r="AC64" s="58"/>
      <c r="AD64" s="58"/>
      <c r="AE64" s="58"/>
    </row>
    <row r="65" spans="14:31">
      <c r="N65" s="55"/>
      <c r="O65" s="56" t="s">
        <v>107</v>
      </c>
      <c r="P65" s="56"/>
      <c r="Q65" s="56"/>
      <c r="R65" s="56"/>
      <c r="S65" s="56"/>
      <c r="T65" s="56"/>
      <c r="U65" s="56"/>
      <c r="V65" s="56"/>
      <c r="W65" s="56"/>
      <c r="X65" s="56"/>
      <c r="Y65" s="54"/>
      <c r="Z65" s="54"/>
      <c r="AA65" s="58"/>
      <c r="AB65" s="58"/>
      <c r="AC65" s="58"/>
      <c r="AD65" s="58"/>
      <c r="AE65" s="58"/>
    </row>
    <row r="66" spans="14:31">
      <c r="N66" s="55" t="s">
        <v>106</v>
      </c>
      <c r="O66" s="54" t="s">
        <v>105</v>
      </c>
      <c r="P66" s="54" t="s">
        <v>104</v>
      </c>
      <c r="Q66" s="54" t="s">
        <v>103</v>
      </c>
      <c r="R66" s="54" t="s">
        <v>102</v>
      </c>
      <c r="S66" s="54" t="s">
        <v>101</v>
      </c>
      <c r="T66" s="54" t="s">
        <v>100</v>
      </c>
      <c r="U66" s="54" t="s">
        <v>99</v>
      </c>
      <c r="V66" s="54" t="s">
        <v>98</v>
      </c>
      <c r="W66" s="54" t="s">
        <v>97</v>
      </c>
      <c r="X66" s="54" t="s">
        <v>96</v>
      </c>
      <c r="Y66" s="54" t="s">
        <v>95</v>
      </c>
      <c r="Z66" s="54" t="s">
        <v>94</v>
      </c>
      <c r="AA66" s="54" t="s">
        <v>93</v>
      </c>
      <c r="AB66" s="54" t="s">
        <v>92</v>
      </c>
      <c r="AC66" s="54" t="s">
        <v>91</v>
      </c>
      <c r="AD66" s="54" t="s">
        <v>90</v>
      </c>
      <c r="AE66" s="58"/>
    </row>
    <row r="67" spans="14:31">
      <c r="N67" s="54">
        <v>2013</v>
      </c>
      <c r="O67" s="53">
        <v>7225</v>
      </c>
      <c r="P67" s="53">
        <v>7615</v>
      </c>
      <c r="Q67" s="53">
        <v>7160</v>
      </c>
      <c r="R67" s="53">
        <v>7310</v>
      </c>
      <c r="S67" s="53">
        <v>7324</v>
      </c>
      <c r="T67" s="53">
        <v>7324</v>
      </c>
      <c r="U67" s="53">
        <v>7324</v>
      </c>
      <c r="V67" s="53">
        <v>7324</v>
      </c>
      <c r="W67" s="53">
        <v>7324</v>
      </c>
      <c r="X67" s="53">
        <v>7324</v>
      </c>
      <c r="Y67" s="53">
        <v>7324</v>
      </c>
      <c r="Z67" s="53">
        <v>7324</v>
      </c>
      <c r="AA67" s="53">
        <v>7324</v>
      </c>
      <c r="AB67" s="53">
        <v>7324</v>
      </c>
      <c r="AC67" s="58"/>
      <c r="AD67" s="63">
        <f>AB67</f>
        <v>7324</v>
      </c>
      <c r="AE67" s="58"/>
    </row>
    <row r="68" spans="14:31">
      <c r="N68" s="54">
        <v>2014</v>
      </c>
      <c r="O68" s="53">
        <v>7740</v>
      </c>
      <c r="P68" s="53">
        <v>8420</v>
      </c>
      <c r="Q68" s="53">
        <v>8155</v>
      </c>
      <c r="R68" s="53">
        <v>7752</v>
      </c>
      <c r="S68" s="53">
        <v>7504</v>
      </c>
      <c r="T68" s="53">
        <v>7466</v>
      </c>
      <c r="U68" s="53">
        <v>7466</v>
      </c>
      <c r="V68" s="53">
        <v>7470</v>
      </c>
      <c r="W68" s="53">
        <v>7470</v>
      </c>
      <c r="X68" s="53">
        <v>7470</v>
      </c>
      <c r="Y68" s="53">
        <v>7470</v>
      </c>
      <c r="Z68" s="53">
        <v>7470</v>
      </c>
      <c r="AA68" s="53">
        <v>7470</v>
      </c>
      <c r="AB68" s="53">
        <v>7470</v>
      </c>
      <c r="AC68" s="58"/>
      <c r="AD68" s="63">
        <f>AB68</f>
        <v>7470</v>
      </c>
      <c r="AE68" s="58"/>
    </row>
    <row r="69" spans="14:31">
      <c r="N69" s="54">
        <v>2015</v>
      </c>
      <c r="O69" s="53">
        <v>8120</v>
      </c>
      <c r="P69" s="53">
        <v>8750</v>
      </c>
      <c r="Q69" s="53">
        <v>8750</v>
      </c>
      <c r="R69" s="53">
        <v>8405</v>
      </c>
      <c r="S69" s="53">
        <v>7697</v>
      </c>
      <c r="T69" s="53">
        <v>7142</v>
      </c>
      <c r="U69" s="53">
        <v>6990</v>
      </c>
      <c r="V69" s="53">
        <v>6979</v>
      </c>
      <c r="W69" s="53">
        <v>6979</v>
      </c>
      <c r="X69" s="53">
        <v>6979</v>
      </c>
      <c r="Y69" s="53">
        <v>6979</v>
      </c>
      <c r="Z69" s="53">
        <v>6979</v>
      </c>
      <c r="AA69" s="53">
        <v>6979</v>
      </c>
      <c r="AB69" s="53">
        <v>6979</v>
      </c>
      <c r="AC69" s="58"/>
      <c r="AD69" s="63">
        <f>AB69</f>
        <v>6979</v>
      </c>
      <c r="AE69" s="58"/>
    </row>
    <row r="70" spans="14:31">
      <c r="N70" s="54">
        <v>2016</v>
      </c>
      <c r="O70" s="53"/>
      <c r="P70" s="53">
        <v>9075</v>
      </c>
      <c r="Q70" s="53">
        <v>9075</v>
      </c>
      <c r="R70" s="53">
        <v>8870</v>
      </c>
      <c r="S70" s="53">
        <v>7878</v>
      </c>
      <c r="T70" s="53">
        <v>7194</v>
      </c>
      <c r="U70" s="53">
        <v>6988</v>
      </c>
      <c r="V70" s="53">
        <v>6837</v>
      </c>
      <c r="W70" s="53">
        <v>6762</v>
      </c>
      <c r="X70" s="53">
        <v>6738.9</v>
      </c>
      <c r="Y70" s="53">
        <v>6738.9</v>
      </c>
      <c r="Z70" s="53">
        <v>6738.9</v>
      </c>
      <c r="AA70" s="53">
        <v>6738.9</v>
      </c>
      <c r="AB70" s="53">
        <v>6738.9</v>
      </c>
      <c r="AC70" s="58"/>
      <c r="AD70" s="63">
        <f>AB70</f>
        <v>6738.9</v>
      </c>
      <c r="AE70" s="58"/>
    </row>
    <row r="71" spans="14:31">
      <c r="N71" s="54">
        <v>2017</v>
      </c>
      <c r="O71" s="53"/>
      <c r="P71" s="53"/>
      <c r="Q71" s="53"/>
      <c r="R71" s="53">
        <v>8934</v>
      </c>
      <c r="S71" s="53">
        <v>7929</v>
      </c>
      <c r="T71" s="53">
        <v>6941</v>
      </c>
      <c r="U71" s="53">
        <v>6711</v>
      </c>
      <c r="V71" s="53">
        <v>6464</v>
      </c>
      <c r="W71" s="53">
        <v>6296</v>
      </c>
      <c r="X71" s="53">
        <v>6195</v>
      </c>
      <c r="Y71" s="53">
        <v>6147</v>
      </c>
      <c r="Z71" s="53">
        <v>6089.5</v>
      </c>
      <c r="AA71" s="58">
        <v>6090</v>
      </c>
      <c r="AB71" s="58">
        <v>6090</v>
      </c>
      <c r="AC71" s="58"/>
      <c r="AD71" s="58">
        <f>AB71</f>
        <v>6090</v>
      </c>
      <c r="AE71" s="58"/>
    </row>
    <row r="72" spans="14:31">
      <c r="N72" s="54">
        <v>2018</v>
      </c>
      <c r="O72" s="53"/>
      <c r="P72" s="53"/>
      <c r="Q72" s="53"/>
      <c r="R72" s="53">
        <v>9309</v>
      </c>
      <c r="S72" s="53">
        <v>8321</v>
      </c>
      <c r="T72" s="53">
        <v>7050</v>
      </c>
      <c r="U72" s="53">
        <v>6772</v>
      </c>
      <c r="V72" s="53">
        <v>6386</v>
      </c>
      <c r="W72" s="53">
        <v>6230</v>
      </c>
      <c r="X72" s="53">
        <v>6276</v>
      </c>
      <c r="Y72" s="53">
        <v>6104</v>
      </c>
      <c r="Z72" s="53">
        <v>5828</v>
      </c>
      <c r="AA72" s="58">
        <v>5816</v>
      </c>
      <c r="AB72" s="58">
        <v>5740</v>
      </c>
      <c r="AC72" s="53">
        <v>5798</v>
      </c>
      <c r="AD72" s="63">
        <f>AC72</f>
        <v>5798</v>
      </c>
      <c r="AE72" s="58"/>
    </row>
    <row r="73" spans="14:31">
      <c r="N73" s="54">
        <v>2019</v>
      </c>
      <c r="O73" s="53"/>
      <c r="P73" s="53"/>
      <c r="Q73" s="53"/>
      <c r="R73" s="53"/>
      <c r="S73" s="53"/>
      <c r="T73" s="53">
        <v>7008</v>
      </c>
      <c r="U73" s="53">
        <v>6655</v>
      </c>
      <c r="V73" s="53">
        <v>6125</v>
      </c>
      <c r="W73" s="53">
        <v>6011</v>
      </c>
      <c r="X73" s="53">
        <v>6075</v>
      </c>
      <c r="Y73" s="53">
        <v>5882</v>
      </c>
      <c r="Z73" s="53">
        <v>5504</v>
      </c>
      <c r="AA73" s="58">
        <v>5322</v>
      </c>
      <c r="AB73" s="58">
        <v>5153</v>
      </c>
      <c r="AC73" s="53">
        <v>5075</v>
      </c>
      <c r="AD73" s="53">
        <v>5045</v>
      </c>
      <c r="AE73" s="58"/>
    </row>
    <row r="74" spans="14:31">
      <c r="N74" s="54">
        <v>2020</v>
      </c>
      <c r="O74" s="53"/>
      <c r="P74" s="53"/>
      <c r="Q74" s="53"/>
      <c r="R74" s="53"/>
      <c r="S74" s="53"/>
      <c r="T74" s="53">
        <v>6879</v>
      </c>
      <c r="U74" s="53">
        <v>6623</v>
      </c>
      <c r="V74" s="53">
        <v>5912</v>
      </c>
      <c r="W74" s="53">
        <v>5708</v>
      </c>
      <c r="X74" s="53">
        <v>5921</v>
      </c>
      <c r="Y74" s="53">
        <v>5677</v>
      </c>
      <c r="Z74" s="53">
        <v>5326</v>
      </c>
      <c r="AA74" s="58">
        <v>5092</v>
      </c>
      <c r="AB74" s="58">
        <v>4826</v>
      </c>
      <c r="AC74" s="53">
        <v>4665</v>
      </c>
      <c r="AD74" s="53">
        <v>4570</v>
      </c>
      <c r="AE74" s="58"/>
    </row>
    <row r="75" spans="14:31">
      <c r="N75" s="54">
        <v>2021</v>
      </c>
      <c r="O75" s="53"/>
      <c r="P75" s="53"/>
      <c r="Q75" s="53"/>
      <c r="R75" s="53"/>
      <c r="S75" s="53"/>
      <c r="T75" s="53"/>
      <c r="U75" s="53">
        <v>6126</v>
      </c>
      <c r="V75" s="53">
        <v>5292</v>
      </c>
      <c r="W75" s="53">
        <v>4963</v>
      </c>
      <c r="X75" s="53">
        <v>5206</v>
      </c>
      <c r="Y75" s="53">
        <v>4993</v>
      </c>
      <c r="Z75" s="53">
        <v>4737</v>
      </c>
      <c r="AA75" s="58">
        <v>4428</v>
      </c>
      <c r="AB75" s="58">
        <v>4079</v>
      </c>
      <c r="AC75" s="53">
        <v>3803</v>
      </c>
      <c r="AD75" s="53">
        <v>3860</v>
      </c>
      <c r="AE75" s="53">
        <f>AD75</f>
        <v>3860</v>
      </c>
    </row>
    <row r="76" spans="14:31">
      <c r="N76" s="54">
        <v>2022</v>
      </c>
      <c r="O76" s="58"/>
      <c r="P76" s="58"/>
      <c r="Q76" s="58"/>
      <c r="R76" s="58"/>
      <c r="S76" s="58"/>
      <c r="T76" s="58"/>
      <c r="U76" s="58"/>
      <c r="V76" s="58"/>
      <c r="W76" s="58"/>
      <c r="X76" s="58"/>
      <c r="Y76" s="58"/>
      <c r="Z76" s="58"/>
      <c r="AA76" s="58">
        <v>4683</v>
      </c>
      <c r="AB76" s="58">
        <v>4290</v>
      </c>
      <c r="AC76" s="53">
        <v>3939</v>
      </c>
      <c r="AD76" s="53"/>
      <c r="AE76" s="53">
        <v>3992</v>
      </c>
    </row>
    <row r="77" spans="14:31">
      <c r="N77" s="54">
        <v>2023</v>
      </c>
      <c r="O77" s="58"/>
      <c r="P77" s="58"/>
      <c r="Q77" s="58"/>
      <c r="R77" s="58"/>
      <c r="S77" s="58"/>
      <c r="T77" s="58"/>
      <c r="U77" s="58"/>
      <c r="V77" s="58"/>
      <c r="W77" s="58"/>
      <c r="X77" s="58"/>
      <c r="Y77" s="58"/>
      <c r="Z77" s="58"/>
      <c r="AA77" s="58">
        <v>4947</v>
      </c>
      <c r="AB77" s="58">
        <v>4536</v>
      </c>
      <c r="AC77" s="53">
        <v>4065</v>
      </c>
      <c r="AD77" s="53"/>
      <c r="AE77" s="53">
        <v>4012</v>
      </c>
    </row>
    <row r="78" spans="14:31">
      <c r="N78" s="54">
        <v>2024</v>
      </c>
      <c r="O78" s="58"/>
      <c r="P78" s="58"/>
      <c r="Q78" s="58"/>
      <c r="R78" s="58"/>
      <c r="S78" s="58"/>
      <c r="T78" s="58"/>
      <c r="U78" s="58"/>
      <c r="V78" s="58"/>
      <c r="W78" s="58"/>
      <c r="X78" s="58"/>
      <c r="Y78" s="58"/>
      <c r="Z78" s="58"/>
      <c r="AA78" s="58"/>
      <c r="AB78" s="58"/>
      <c r="AC78" s="53">
        <v>4074</v>
      </c>
      <c r="AD78" s="53"/>
      <c r="AE78" s="53">
        <v>3826</v>
      </c>
    </row>
    <row r="79" spans="14:31">
      <c r="N79" s="54">
        <v>2025</v>
      </c>
      <c r="O79" s="58"/>
      <c r="P79" s="58"/>
      <c r="Q79" s="58"/>
      <c r="R79" s="58"/>
      <c r="S79" s="58"/>
      <c r="T79" s="58"/>
      <c r="U79" s="58"/>
      <c r="V79" s="58"/>
      <c r="W79" s="58"/>
      <c r="X79" s="58"/>
      <c r="Y79" s="58"/>
      <c r="Z79" s="58"/>
      <c r="AA79" s="58"/>
      <c r="AB79" s="58"/>
      <c r="AC79" s="58"/>
      <c r="AD79" s="53"/>
      <c r="AE79" s="53">
        <v>3214</v>
      </c>
    </row>
    <row r="80" spans="14:31">
      <c r="N80" s="58"/>
      <c r="O80" s="58"/>
      <c r="P80" s="58"/>
      <c r="Q80" s="58"/>
      <c r="R80" s="58"/>
      <c r="S80" s="58"/>
      <c r="T80" s="58"/>
      <c r="U80" s="58"/>
      <c r="V80" s="58"/>
      <c r="W80" s="58"/>
      <c r="X80" s="58"/>
      <c r="Y80" s="58"/>
      <c r="Z80" s="58"/>
      <c r="AA80" s="58"/>
      <c r="AB80" s="58"/>
      <c r="AC80" s="58"/>
      <c r="AD80" s="58"/>
      <c r="AE80" s="58"/>
    </row>
    <row r="81" spans="14:31">
      <c r="N81" s="58"/>
      <c r="O81" s="58"/>
      <c r="P81" s="58"/>
      <c r="Q81" s="58"/>
      <c r="R81" s="58"/>
      <c r="S81" s="58"/>
      <c r="T81" s="58"/>
      <c r="U81" s="58"/>
      <c r="V81" s="58"/>
      <c r="W81" s="58"/>
      <c r="X81" s="58"/>
      <c r="Y81" s="58"/>
      <c r="Z81" s="58"/>
      <c r="AA81" s="58"/>
      <c r="AB81" s="58"/>
      <c r="AC81" s="58"/>
      <c r="AD81" s="58"/>
      <c r="AE81" s="5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A706-7CA1-41B6-AC1C-BA4E4E6CF0C9}">
  <sheetPr codeName="Sheet9"/>
  <dimension ref="A1:AT52"/>
  <sheetViews>
    <sheetView workbookViewId="0">
      <selection activeCell="I11" sqref="I11"/>
    </sheetView>
  </sheetViews>
  <sheetFormatPr defaultColWidth="9.140625" defaultRowHeight="15"/>
  <cols>
    <col min="1" max="1" width="9.140625" style="23"/>
    <col min="2" max="2" width="14" style="23" customWidth="1"/>
    <col min="3" max="16" width="9.140625" style="23"/>
    <col min="17" max="17" width="19.85546875" style="23" customWidth="1"/>
    <col min="18" max="18" width="11.7109375" style="23" customWidth="1"/>
    <col min="19" max="20" width="9.140625" style="23"/>
    <col min="21" max="21" width="19.85546875" style="23" customWidth="1"/>
    <col min="22" max="24" width="11.7109375" style="23" customWidth="1"/>
    <col min="25" max="25" width="9.140625" style="23"/>
    <col min="26" max="26" width="19.85546875" style="23" customWidth="1"/>
    <col min="27" max="27" width="11.7109375" style="23" customWidth="1"/>
    <col min="28" max="28" width="9.140625" style="23"/>
    <col min="29" max="29" width="34.5703125" style="23" customWidth="1"/>
    <col min="30" max="31" width="9.140625" style="23"/>
    <col min="32" max="32" width="12.7109375" style="66" customWidth="1"/>
    <col min="33" max="33" width="20.85546875" style="66" bestFit="1" customWidth="1"/>
    <col min="34" max="34" width="8.7109375" style="66" bestFit="1" customWidth="1"/>
    <col min="35" max="39" width="9.140625" style="23"/>
    <col min="40" max="40" width="17.5703125" style="66" bestFit="1" customWidth="1"/>
    <col min="41" max="41" width="9.140625" style="66"/>
    <col min="42" max="42" width="9.140625" style="23"/>
    <col min="43" max="43" width="17.28515625" style="23" bestFit="1" customWidth="1"/>
    <col min="44" max="44" width="13.42578125" style="23" customWidth="1"/>
    <col min="45" max="45" width="12.5703125" style="23" customWidth="1"/>
    <col min="46" max="16384" width="9.140625" style="23"/>
  </cols>
  <sheetData>
    <row r="1" spans="1:46">
      <c r="A1" s="41" t="s">
        <v>134</v>
      </c>
      <c r="Q1" s="64"/>
      <c r="R1" s="64"/>
      <c r="S1" s="64"/>
      <c r="T1" s="64"/>
      <c r="U1" s="64"/>
      <c r="V1" s="64"/>
      <c r="W1" s="64"/>
      <c r="X1" s="64"/>
      <c r="Y1" s="64"/>
      <c r="Z1" s="64"/>
      <c r="AA1" s="64"/>
      <c r="AB1" s="64"/>
      <c r="AC1" s="64"/>
      <c r="AD1" s="64"/>
      <c r="AE1" s="64"/>
      <c r="AF1" s="65"/>
      <c r="AG1" s="65"/>
      <c r="AH1" s="65"/>
      <c r="AI1" s="64"/>
      <c r="AJ1" s="64"/>
      <c r="AK1" s="64"/>
      <c r="AL1" s="64"/>
      <c r="AM1" s="64"/>
      <c r="AN1" s="64"/>
      <c r="AS1" s="64"/>
    </row>
    <row r="2" spans="1:46">
      <c r="A2" s="25" t="s">
        <v>135</v>
      </c>
      <c r="Q2" s="68"/>
      <c r="U2" s="68"/>
      <c r="Z2" s="68"/>
      <c r="AD2" s="64"/>
      <c r="AG2" s="65"/>
    </row>
    <row r="3" spans="1:46">
      <c r="D3" s="70"/>
      <c r="E3" s="70"/>
      <c r="F3" s="70"/>
      <c r="G3" s="70"/>
      <c r="H3" s="70"/>
      <c r="I3" s="70"/>
      <c r="J3" s="70"/>
      <c r="Q3" s="66"/>
      <c r="R3" s="66"/>
      <c r="U3" s="66"/>
      <c r="V3" s="66"/>
      <c r="W3" s="66"/>
      <c r="X3" s="66"/>
      <c r="Z3" s="66"/>
      <c r="AA3" s="66"/>
    </row>
    <row r="4" spans="1:46">
      <c r="D4" s="70"/>
      <c r="E4" s="70"/>
      <c r="F4" s="70"/>
      <c r="G4" s="70"/>
      <c r="H4" s="70"/>
      <c r="I4" s="70"/>
      <c r="J4" s="70"/>
      <c r="Q4" s="66"/>
      <c r="R4" s="66"/>
      <c r="U4" s="66"/>
      <c r="V4" s="66"/>
      <c r="W4" s="66"/>
      <c r="X4" s="66"/>
      <c r="Z4" s="66"/>
      <c r="AA4" s="71"/>
      <c r="AF4" s="65"/>
      <c r="AP4" s="66"/>
      <c r="AQ4" s="66"/>
      <c r="AR4" s="66"/>
      <c r="AS4" s="64"/>
    </row>
    <row r="5" spans="1:46">
      <c r="D5" s="70"/>
      <c r="E5" s="70"/>
      <c r="F5" s="70"/>
      <c r="G5" s="70"/>
      <c r="H5" s="70"/>
      <c r="I5" s="70"/>
      <c r="J5" s="70"/>
      <c r="Q5" s="66"/>
      <c r="R5" s="71"/>
      <c r="U5" s="66"/>
      <c r="V5" s="71"/>
      <c r="W5" s="71"/>
      <c r="X5" s="71"/>
      <c r="Z5" s="66"/>
      <c r="AA5" s="71"/>
      <c r="AC5" s="66"/>
      <c r="AD5" s="72"/>
      <c r="AP5" s="72"/>
      <c r="AQ5" s="73"/>
      <c r="AR5" s="73"/>
      <c r="AS5" s="66"/>
      <c r="AT5" s="74"/>
    </row>
    <row r="6" spans="1:46">
      <c r="D6" s="70"/>
      <c r="E6" s="70"/>
      <c r="F6" s="70"/>
      <c r="G6" s="70"/>
      <c r="H6" s="70"/>
      <c r="I6" s="70"/>
      <c r="J6" s="70"/>
      <c r="Q6" s="66"/>
      <c r="R6" s="71"/>
      <c r="U6" s="66"/>
      <c r="V6" s="71"/>
      <c r="W6" s="71"/>
      <c r="X6" s="71"/>
      <c r="Z6" s="66"/>
      <c r="AA6" s="71"/>
      <c r="AC6" s="66"/>
      <c r="AD6" s="72"/>
      <c r="AP6" s="72"/>
      <c r="AQ6" s="73"/>
      <c r="AR6" s="73"/>
      <c r="AS6" s="66"/>
      <c r="AT6" s="74"/>
    </row>
    <row r="7" spans="1:46">
      <c r="D7" s="70"/>
      <c r="E7" s="70"/>
      <c r="F7" s="70"/>
      <c r="G7" s="70"/>
      <c r="H7" s="70"/>
      <c r="I7" s="70"/>
      <c r="J7" s="70"/>
      <c r="Q7" s="66"/>
      <c r="R7" s="71"/>
      <c r="U7" s="66"/>
      <c r="V7" s="71"/>
      <c r="W7" s="71"/>
      <c r="X7" s="71"/>
      <c r="Z7" s="66"/>
      <c r="AA7" s="71"/>
      <c r="AC7" s="66"/>
      <c r="AD7" s="72"/>
      <c r="AP7" s="72"/>
      <c r="AQ7" s="73"/>
      <c r="AR7" s="73"/>
      <c r="AS7" s="66"/>
      <c r="AT7" s="74"/>
    </row>
    <row r="8" spans="1:46">
      <c r="D8" s="70"/>
      <c r="E8" s="70"/>
      <c r="F8" s="70"/>
      <c r="G8" s="70"/>
      <c r="H8" s="70"/>
      <c r="I8" s="70"/>
      <c r="J8" s="70"/>
      <c r="Q8" s="66"/>
      <c r="R8" s="71"/>
      <c r="U8" s="66"/>
      <c r="V8" s="71"/>
      <c r="W8" s="71"/>
      <c r="X8" s="71"/>
      <c r="Z8" s="66"/>
      <c r="AA8" s="71"/>
      <c r="AC8" s="66"/>
      <c r="AD8" s="72"/>
      <c r="AP8" s="73"/>
      <c r="AQ8" s="73"/>
      <c r="AR8" s="73"/>
      <c r="AS8" s="66"/>
      <c r="AT8" s="73"/>
    </row>
    <row r="9" spans="1:46">
      <c r="D9" s="70"/>
      <c r="E9" s="70"/>
      <c r="F9" s="70"/>
      <c r="G9" s="70"/>
      <c r="H9" s="70"/>
      <c r="I9" s="70"/>
      <c r="J9" s="70"/>
      <c r="Q9" s="66"/>
      <c r="R9" s="71"/>
      <c r="U9" s="66"/>
      <c r="V9" s="71"/>
      <c r="W9" s="71"/>
      <c r="X9" s="71"/>
      <c r="Z9" s="66"/>
      <c r="AA9" s="71"/>
      <c r="AC9" s="66"/>
      <c r="AD9" s="72"/>
      <c r="AP9" s="72"/>
      <c r="AQ9" s="73"/>
      <c r="AR9" s="73"/>
      <c r="AS9" s="66"/>
      <c r="AT9" s="74"/>
    </row>
    <row r="10" spans="1:46">
      <c r="D10" s="70"/>
      <c r="E10" s="70"/>
      <c r="F10" s="70"/>
      <c r="G10" s="70"/>
      <c r="H10" s="70"/>
      <c r="I10" s="70"/>
      <c r="J10" s="70"/>
      <c r="Q10" s="66"/>
      <c r="R10" s="71"/>
      <c r="U10" s="66"/>
      <c r="V10" s="71"/>
      <c r="W10" s="71"/>
      <c r="X10" s="71"/>
      <c r="Z10" s="66"/>
      <c r="AA10" s="71"/>
      <c r="AC10" s="66"/>
      <c r="AD10" s="72"/>
      <c r="AP10" s="72"/>
      <c r="AQ10" s="73"/>
      <c r="AR10" s="73"/>
      <c r="AS10" s="66"/>
      <c r="AT10" s="74"/>
    </row>
    <row r="11" spans="1:46">
      <c r="D11" s="70"/>
      <c r="E11" s="70"/>
      <c r="F11" s="70"/>
      <c r="G11" s="70"/>
      <c r="H11" s="70"/>
      <c r="I11" s="70"/>
      <c r="J11" s="70"/>
      <c r="Q11" s="66"/>
      <c r="R11" s="71"/>
      <c r="U11" s="66"/>
      <c r="V11" s="71"/>
      <c r="W11" s="71"/>
      <c r="X11" s="71"/>
      <c r="Z11" s="66"/>
      <c r="AA11" s="71"/>
      <c r="AC11" s="66"/>
      <c r="AD11" s="72"/>
      <c r="AP11" s="72"/>
      <c r="AQ11" s="73"/>
      <c r="AR11" s="73"/>
      <c r="AS11" s="66"/>
      <c r="AT11" s="74"/>
    </row>
    <row r="12" spans="1:46">
      <c r="D12" s="70"/>
      <c r="E12" s="70"/>
      <c r="F12" s="70"/>
      <c r="G12" s="70"/>
      <c r="H12" s="70"/>
      <c r="I12" s="70"/>
      <c r="J12" s="70"/>
      <c r="Q12" s="66"/>
      <c r="R12" s="71"/>
      <c r="U12" s="66"/>
      <c r="V12" s="71"/>
      <c r="W12" s="71"/>
      <c r="X12" s="71"/>
      <c r="Z12" s="66"/>
      <c r="AA12" s="71"/>
      <c r="AC12" s="66"/>
      <c r="AD12" s="72"/>
      <c r="AP12" s="72"/>
      <c r="AQ12" s="73"/>
      <c r="AR12" s="73"/>
      <c r="AS12" s="66"/>
      <c r="AT12" s="74"/>
    </row>
    <row r="13" spans="1:46">
      <c r="D13" s="70"/>
      <c r="E13" s="70"/>
      <c r="F13" s="70"/>
      <c r="G13" s="70"/>
      <c r="H13" s="70"/>
      <c r="I13" s="70"/>
      <c r="J13" s="70"/>
      <c r="Q13" s="66"/>
      <c r="R13" s="71"/>
      <c r="U13" s="66"/>
      <c r="V13" s="71"/>
      <c r="W13" s="71"/>
      <c r="X13" s="71"/>
      <c r="Z13" s="66"/>
      <c r="AA13" s="71"/>
      <c r="AC13" s="66"/>
      <c r="AD13" s="72"/>
      <c r="AP13" s="72"/>
      <c r="AQ13" s="73"/>
      <c r="AR13" s="73"/>
      <c r="AS13" s="66"/>
      <c r="AT13" s="74"/>
    </row>
    <row r="14" spans="1:46">
      <c r="D14" s="70"/>
      <c r="E14" s="70"/>
      <c r="F14" s="70"/>
      <c r="G14" s="70"/>
      <c r="H14" s="70"/>
      <c r="I14" s="70"/>
      <c r="J14" s="70"/>
      <c r="Q14" s="66"/>
      <c r="R14" s="71"/>
      <c r="U14" s="66"/>
      <c r="V14" s="71"/>
      <c r="W14" s="71"/>
      <c r="X14" s="71"/>
      <c r="Z14" s="66"/>
      <c r="AA14" s="71"/>
      <c r="AC14" s="66"/>
      <c r="AD14" s="72"/>
      <c r="AP14" s="72"/>
      <c r="AQ14" s="73"/>
      <c r="AR14" s="73"/>
      <c r="AS14" s="66"/>
      <c r="AT14" s="74"/>
    </row>
    <row r="15" spans="1:46">
      <c r="D15" s="70"/>
      <c r="E15" s="70"/>
      <c r="F15" s="70"/>
      <c r="G15" s="70"/>
      <c r="H15" s="70"/>
      <c r="I15" s="70"/>
      <c r="J15" s="70"/>
      <c r="Q15" s="66"/>
      <c r="R15" s="71"/>
      <c r="U15" s="66"/>
      <c r="V15" s="71"/>
      <c r="W15" s="71"/>
      <c r="X15" s="71"/>
      <c r="Z15" s="66"/>
      <c r="AA15" s="71"/>
      <c r="AC15" s="66"/>
      <c r="AD15" s="72"/>
      <c r="AP15" s="72"/>
      <c r="AQ15" s="73"/>
      <c r="AR15" s="73"/>
      <c r="AS15" s="66"/>
      <c r="AT15" s="74"/>
    </row>
    <row r="16" spans="1:46">
      <c r="D16" s="70"/>
      <c r="E16" s="70"/>
      <c r="F16" s="70"/>
      <c r="G16" s="70"/>
      <c r="H16" s="70"/>
      <c r="I16" s="70"/>
      <c r="J16" s="70"/>
      <c r="Q16" s="66"/>
      <c r="R16" s="71"/>
      <c r="U16" s="66"/>
      <c r="V16" s="71"/>
      <c r="W16" s="71"/>
      <c r="X16" s="71"/>
      <c r="Z16" s="66"/>
      <c r="AA16" s="71"/>
      <c r="AC16" s="66"/>
      <c r="AD16" s="72"/>
      <c r="AP16" s="72"/>
      <c r="AQ16" s="73"/>
      <c r="AR16" s="73"/>
      <c r="AS16" s="66"/>
      <c r="AT16" s="74"/>
    </row>
    <row r="17" spans="1:46">
      <c r="D17" s="70"/>
      <c r="E17" s="70"/>
      <c r="F17" s="70"/>
      <c r="G17" s="70"/>
      <c r="H17" s="70"/>
      <c r="I17" s="70"/>
      <c r="J17" s="70"/>
      <c r="Q17" s="66"/>
      <c r="R17" s="71"/>
      <c r="U17" s="66"/>
      <c r="V17" s="71"/>
      <c r="W17" s="71"/>
      <c r="X17" s="71"/>
      <c r="Z17" s="66"/>
      <c r="AA17" s="71"/>
      <c r="AC17" s="66"/>
      <c r="AD17" s="72"/>
      <c r="AP17" s="72"/>
      <c r="AQ17" s="73"/>
      <c r="AR17" s="73"/>
      <c r="AS17" s="66"/>
      <c r="AT17" s="74"/>
    </row>
    <row r="18" spans="1:46">
      <c r="D18" s="70"/>
      <c r="E18" s="70"/>
      <c r="F18" s="70"/>
      <c r="G18" s="70"/>
      <c r="H18" s="70"/>
      <c r="I18" s="70"/>
      <c r="J18" s="70"/>
      <c r="Q18" s="66"/>
      <c r="R18" s="71"/>
      <c r="U18" s="66"/>
      <c r="V18" s="71"/>
      <c r="W18" s="71"/>
      <c r="X18" s="71"/>
      <c r="Z18" s="66"/>
      <c r="AA18" s="71"/>
      <c r="AC18" s="66"/>
      <c r="AD18" s="72"/>
      <c r="AP18" s="72"/>
      <c r="AQ18" s="73"/>
      <c r="AR18" s="73"/>
      <c r="AS18" s="66"/>
      <c r="AT18" s="74"/>
    </row>
    <row r="19" spans="1:46">
      <c r="D19" s="70"/>
      <c r="E19" s="70"/>
      <c r="F19" s="70"/>
      <c r="G19" s="70"/>
      <c r="H19" s="70"/>
      <c r="I19" s="70"/>
      <c r="J19" s="70"/>
      <c r="Q19" s="66"/>
      <c r="R19" s="71"/>
      <c r="U19" s="66"/>
      <c r="V19" s="71"/>
      <c r="W19" s="71"/>
      <c r="X19" s="71"/>
      <c r="Z19" s="66"/>
      <c r="AA19" s="71"/>
      <c r="AC19" s="66"/>
      <c r="AD19" s="72"/>
      <c r="AP19" s="72"/>
      <c r="AQ19" s="73"/>
      <c r="AR19" s="73"/>
      <c r="AS19" s="66"/>
      <c r="AT19" s="74"/>
    </row>
    <row r="20" spans="1:46">
      <c r="A20" s="25" t="s">
        <v>136</v>
      </c>
      <c r="D20" s="70"/>
      <c r="E20" s="70"/>
      <c r="F20" s="70"/>
      <c r="G20" s="70"/>
      <c r="H20" s="70"/>
      <c r="I20" s="70"/>
      <c r="J20" s="70"/>
      <c r="Q20" s="66"/>
      <c r="R20" s="71"/>
      <c r="U20" s="66"/>
      <c r="V20" s="71"/>
      <c r="W20" s="71"/>
      <c r="X20" s="71"/>
      <c r="Z20" s="66"/>
      <c r="AA20" s="71"/>
      <c r="AC20" s="66"/>
      <c r="AD20" s="72"/>
      <c r="AF20" s="65"/>
      <c r="AP20" s="72"/>
      <c r="AQ20" s="73"/>
      <c r="AR20" s="73"/>
      <c r="AS20" s="66"/>
      <c r="AT20" s="74"/>
    </row>
    <row r="21" spans="1:46">
      <c r="A21" s="25" t="s">
        <v>137</v>
      </c>
      <c r="D21" s="70"/>
      <c r="E21" s="70"/>
      <c r="F21" s="70"/>
      <c r="G21" s="70"/>
      <c r="H21" s="70"/>
      <c r="I21" s="70"/>
      <c r="J21" s="70"/>
      <c r="Q21" s="66"/>
      <c r="R21" s="71"/>
      <c r="U21" s="66"/>
      <c r="V21" s="71"/>
      <c r="W21" s="71"/>
      <c r="X21" s="71"/>
      <c r="Z21" s="66"/>
      <c r="AA21" s="71"/>
      <c r="AC21" s="66"/>
      <c r="AD21" s="72"/>
      <c r="AH21" s="75"/>
      <c r="AP21" s="72"/>
      <c r="AQ21" s="73"/>
      <c r="AR21" s="73"/>
      <c r="AS21" s="66"/>
      <c r="AT21" s="74"/>
    </row>
    <row r="22" spans="1:46">
      <c r="D22" s="70"/>
      <c r="E22" s="70"/>
      <c r="F22" s="70"/>
      <c r="G22" s="70"/>
      <c r="H22" s="70"/>
      <c r="I22" s="70"/>
      <c r="J22" s="70"/>
      <c r="Q22" s="66"/>
      <c r="R22" s="71"/>
      <c r="U22" s="66"/>
      <c r="V22" s="71"/>
      <c r="W22" s="71"/>
      <c r="X22" s="71"/>
      <c r="Z22" s="66"/>
      <c r="AA22" s="71"/>
      <c r="AC22" s="66"/>
      <c r="AD22" s="72"/>
      <c r="AH22" s="75"/>
      <c r="AP22" s="72"/>
      <c r="AQ22" s="73"/>
      <c r="AR22" s="73"/>
      <c r="AS22" s="66"/>
      <c r="AT22" s="74"/>
    </row>
    <row r="23" spans="1:46">
      <c r="D23" s="70"/>
      <c r="E23" s="70"/>
      <c r="F23" s="70"/>
      <c r="G23" s="70"/>
      <c r="H23" s="70"/>
      <c r="I23" s="70"/>
      <c r="J23" s="70"/>
      <c r="Q23" s="66"/>
      <c r="R23" s="71"/>
      <c r="U23" s="66"/>
      <c r="V23" s="71"/>
      <c r="W23" s="71"/>
      <c r="X23" s="71"/>
      <c r="Z23" s="66"/>
      <c r="AA23" s="71"/>
      <c r="AC23" s="66"/>
      <c r="AD23" s="72"/>
      <c r="AP23" s="72"/>
      <c r="AQ23" s="73"/>
      <c r="AR23" s="73"/>
      <c r="AS23" s="66"/>
      <c r="AT23" s="74"/>
    </row>
    <row r="24" spans="1:46">
      <c r="D24" s="70"/>
      <c r="E24" s="70"/>
      <c r="F24" s="70"/>
      <c r="G24" s="70"/>
      <c r="H24" s="70"/>
      <c r="I24" s="70"/>
      <c r="J24" s="70"/>
      <c r="Q24" s="66"/>
      <c r="R24" s="71"/>
      <c r="U24" s="66"/>
      <c r="V24" s="71"/>
      <c r="W24" s="71"/>
      <c r="X24" s="71"/>
      <c r="Z24" s="66"/>
      <c r="AA24" s="71"/>
      <c r="AC24" s="66"/>
      <c r="AD24" s="72"/>
      <c r="AP24" s="72"/>
      <c r="AQ24" s="73"/>
      <c r="AR24" s="73"/>
      <c r="AS24" s="66"/>
      <c r="AT24" s="74"/>
    </row>
    <row r="25" spans="1:46">
      <c r="C25" s="67" t="s">
        <v>115</v>
      </c>
      <c r="D25" s="70"/>
      <c r="E25" s="70"/>
      <c r="F25" s="70"/>
      <c r="G25" s="70"/>
      <c r="H25" s="70"/>
      <c r="I25" s="70"/>
      <c r="J25" s="70"/>
      <c r="Q25" s="66"/>
      <c r="R25" s="71"/>
      <c r="U25" s="66"/>
      <c r="V25" s="71"/>
      <c r="W25" s="71"/>
      <c r="X25" s="71"/>
      <c r="Z25" s="66"/>
      <c r="AA25" s="71"/>
      <c r="AC25" s="66"/>
      <c r="AD25" s="72"/>
      <c r="AP25" s="72"/>
      <c r="AQ25" s="73"/>
      <c r="AR25" s="73"/>
      <c r="AS25" s="66"/>
      <c r="AT25" s="74"/>
    </row>
    <row r="26" spans="1:46">
      <c r="B26" s="67" t="s">
        <v>116</v>
      </c>
      <c r="C26" s="69">
        <v>10.255800000000001</v>
      </c>
      <c r="D26" s="70"/>
      <c r="E26" s="70"/>
      <c r="F26" s="70"/>
      <c r="G26" s="70"/>
      <c r="H26" s="70"/>
      <c r="I26" s="70"/>
      <c r="J26" s="70"/>
      <c r="Q26" s="66"/>
      <c r="R26" s="71"/>
      <c r="U26" s="66"/>
      <c r="V26" s="71"/>
      <c r="W26" s="71"/>
      <c r="X26" s="71"/>
      <c r="Z26" s="66"/>
      <c r="AA26" s="71"/>
      <c r="AC26" s="66"/>
      <c r="AD26" s="72"/>
      <c r="AP26" s="72"/>
      <c r="AQ26" s="73"/>
      <c r="AR26" s="73"/>
      <c r="AS26" s="66"/>
      <c r="AT26" s="74"/>
    </row>
    <row r="27" spans="1:46">
      <c r="B27" s="67" t="s">
        <v>119</v>
      </c>
      <c r="C27" s="69">
        <v>18.874946973587264</v>
      </c>
      <c r="D27" s="70"/>
      <c r="E27" s="70"/>
      <c r="F27" s="70"/>
      <c r="G27" s="70"/>
      <c r="H27" s="70"/>
      <c r="I27" s="70"/>
      <c r="J27" s="70"/>
      <c r="Q27" s="66"/>
      <c r="R27" s="71"/>
      <c r="U27" s="66"/>
      <c r="V27" s="71"/>
      <c r="W27" s="71"/>
      <c r="X27" s="71"/>
      <c r="Z27" s="66"/>
      <c r="AA27" s="71"/>
      <c r="AC27" s="66"/>
      <c r="AD27" s="72"/>
      <c r="AP27" s="72"/>
      <c r="AQ27" s="73"/>
      <c r="AR27" s="73"/>
      <c r="AS27" s="66"/>
      <c r="AT27" s="74"/>
    </row>
    <row r="28" spans="1:46">
      <c r="B28" s="67" t="s">
        <v>118</v>
      </c>
      <c r="C28" s="69">
        <v>19.650230000000001</v>
      </c>
      <c r="D28" s="70"/>
      <c r="E28" s="70"/>
      <c r="F28" s="70"/>
      <c r="G28" s="70"/>
      <c r="H28" s="70"/>
      <c r="I28" s="70"/>
      <c r="J28" s="70"/>
      <c r="Q28" s="66"/>
      <c r="R28" s="71"/>
      <c r="U28" s="66"/>
      <c r="V28" s="71"/>
      <c r="W28" s="71"/>
      <c r="X28" s="71"/>
      <c r="Z28" s="66"/>
      <c r="AA28" s="71"/>
      <c r="AC28" s="66"/>
      <c r="AD28" s="72"/>
      <c r="AP28" s="72"/>
      <c r="AQ28" s="73"/>
      <c r="AR28" s="73"/>
      <c r="AS28" s="66"/>
      <c r="AT28" s="74"/>
    </row>
    <row r="29" spans="1:46">
      <c r="B29" s="67" t="s">
        <v>120</v>
      </c>
      <c r="C29" s="69">
        <v>25.8611</v>
      </c>
      <c r="D29" s="70"/>
      <c r="E29" s="70"/>
      <c r="F29" s="70"/>
      <c r="G29" s="70"/>
      <c r="H29" s="70"/>
      <c r="I29" s="70"/>
      <c r="J29" s="70"/>
      <c r="Q29" s="66"/>
      <c r="R29" s="71"/>
      <c r="U29" s="66"/>
      <c r="V29" s="71"/>
      <c r="W29" s="71"/>
      <c r="X29" s="71"/>
      <c r="Z29" s="66"/>
      <c r="AA29" s="71"/>
      <c r="AC29" s="66"/>
      <c r="AD29" s="72"/>
      <c r="AP29" s="72"/>
      <c r="AQ29" s="73"/>
      <c r="AR29" s="73"/>
      <c r="AS29" s="66"/>
      <c r="AT29" s="74"/>
    </row>
    <row r="30" spans="1:46">
      <c r="B30" s="67" t="s">
        <v>117</v>
      </c>
      <c r="C30" s="69">
        <v>26.501570000000001</v>
      </c>
      <c r="D30" s="50"/>
      <c r="Q30" s="66"/>
      <c r="R30" s="71"/>
      <c r="U30" s="66"/>
      <c r="V30" s="71"/>
      <c r="W30" s="71"/>
      <c r="X30" s="71"/>
      <c r="Z30" s="66"/>
      <c r="AA30" s="71"/>
      <c r="AC30" s="66"/>
      <c r="AD30" s="72"/>
      <c r="AP30" s="72"/>
      <c r="AQ30" s="73"/>
      <c r="AR30" s="73"/>
      <c r="AS30" s="66"/>
      <c r="AT30" s="74"/>
    </row>
    <row r="31" spans="1:46">
      <c r="B31" s="67" t="s">
        <v>122</v>
      </c>
      <c r="C31" s="69">
        <v>26.526430000000001</v>
      </c>
      <c r="D31" s="25"/>
      <c r="Q31" s="66"/>
      <c r="R31" s="71"/>
      <c r="U31" s="66"/>
      <c r="V31" s="71"/>
      <c r="W31" s="71"/>
      <c r="X31" s="71"/>
      <c r="Z31" s="66"/>
      <c r="AA31" s="71"/>
      <c r="AC31" s="66"/>
      <c r="AD31" s="72"/>
      <c r="AP31" s="72"/>
      <c r="AQ31" s="73"/>
      <c r="AR31" s="73"/>
      <c r="AS31" s="66"/>
      <c r="AT31" s="74"/>
    </row>
    <row r="32" spans="1:46">
      <c r="B32" s="67" t="s">
        <v>121</v>
      </c>
      <c r="C32" s="69">
        <v>28.601100534517215</v>
      </c>
      <c r="Q32" s="66"/>
      <c r="R32" s="71"/>
      <c r="U32" s="66"/>
      <c r="V32" s="71"/>
      <c r="W32" s="71"/>
      <c r="X32" s="71"/>
      <c r="Z32" s="66"/>
      <c r="AA32" s="71"/>
      <c r="AC32" s="66"/>
      <c r="AD32" s="72"/>
    </row>
    <row r="33" spans="2:30">
      <c r="B33" s="67" t="s">
        <v>124</v>
      </c>
      <c r="C33" s="69">
        <v>39.254959839645906</v>
      </c>
      <c r="Q33" s="66"/>
      <c r="R33" s="71"/>
      <c r="U33" s="66"/>
      <c r="V33" s="71"/>
      <c r="W33" s="71"/>
      <c r="X33" s="71"/>
      <c r="Z33" s="66"/>
      <c r="AA33" s="71"/>
      <c r="AC33" s="66"/>
      <c r="AD33" s="72"/>
    </row>
    <row r="34" spans="2:30">
      <c r="B34" s="67" t="s">
        <v>47</v>
      </c>
      <c r="C34" s="69">
        <v>39.449081576358815</v>
      </c>
      <c r="Q34" s="66"/>
      <c r="R34" s="71"/>
      <c r="U34" s="66"/>
      <c r="V34" s="71"/>
      <c r="W34" s="71"/>
      <c r="X34" s="71"/>
      <c r="Z34" s="66"/>
      <c r="AA34" s="71"/>
      <c r="AC34" s="66"/>
      <c r="AD34" s="72"/>
    </row>
    <row r="35" spans="2:30">
      <c r="B35" s="67" t="s">
        <v>123</v>
      </c>
      <c r="C35" s="69">
        <v>39.451445877295818</v>
      </c>
      <c r="Q35" s="66"/>
      <c r="R35" s="71"/>
      <c r="U35" s="66"/>
      <c r="V35" s="71"/>
      <c r="W35" s="71"/>
      <c r="X35" s="71"/>
      <c r="Z35" s="66"/>
      <c r="AA35" s="71"/>
      <c r="AC35" s="66"/>
      <c r="AD35" s="72"/>
    </row>
    <row r="36" spans="2:30">
      <c r="B36" s="67" t="s">
        <v>48</v>
      </c>
      <c r="C36" s="69">
        <v>42.147315927574255</v>
      </c>
      <c r="Q36" s="66"/>
      <c r="R36" s="71"/>
      <c r="U36" s="66"/>
      <c r="V36" s="71"/>
      <c r="W36" s="71"/>
      <c r="X36" s="71"/>
      <c r="Z36" s="66"/>
      <c r="AA36" s="71"/>
      <c r="AC36" s="66"/>
      <c r="AD36" s="72"/>
    </row>
    <row r="37" spans="2:30">
      <c r="B37" s="67" t="s">
        <v>125</v>
      </c>
      <c r="C37" s="69">
        <v>45.09919</v>
      </c>
      <c r="Q37" s="66"/>
      <c r="R37" s="71"/>
      <c r="U37" s="66"/>
      <c r="V37" s="71"/>
      <c r="W37" s="71"/>
      <c r="X37" s="71"/>
      <c r="Z37" s="66"/>
      <c r="AA37" s="71"/>
      <c r="AC37" s="66"/>
      <c r="AD37" s="72"/>
    </row>
    <row r="38" spans="2:30">
      <c r="B38" s="67" t="s">
        <v>129</v>
      </c>
      <c r="C38" s="69">
        <v>46.546308215953644</v>
      </c>
      <c r="Q38" s="66"/>
      <c r="R38" s="71"/>
      <c r="U38" s="66"/>
      <c r="V38" s="71"/>
      <c r="W38" s="71"/>
      <c r="X38" s="71"/>
      <c r="Z38" s="66"/>
      <c r="AA38" s="71"/>
      <c r="AC38" s="66"/>
      <c r="AD38" s="72"/>
    </row>
    <row r="39" spans="2:30">
      <c r="B39" s="67" t="s">
        <v>131</v>
      </c>
      <c r="C39" s="69">
        <v>49.542902561711664</v>
      </c>
      <c r="Q39" s="66"/>
      <c r="R39" s="71"/>
      <c r="U39" s="66"/>
      <c r="V39" s="71"/>
      <c r="W39" s="71"/>
      <c r="X39" s="71"/>
      <c r="Z39" s="66"/>
      <c r="AA39" s="71"/>
      <c r="AC39" s="66"/>
      <c r="AD39" s="72"/>
    </row>
    <row r="40" spans="2:30">
      <c r="B40" s="67" t="s">
        <v>132</v>
      </c>
      <c r="C40" s="69">
        <v>53.313925677066244</v>
      </c>
      <c r="Q40" s="66"/>
      <c r="R40" s="71"/>
      <c r="U40" s="66"/>
      <c r="V40" s="71"/>
      <c r="W40" s="71"/>
      <c r="X40" s="71"/>
      <c r="Z40" s="66"/>
      <c r="AA40" s="71"/>
      <c r="AC40" s="66"/>
      <c r="AD40" s="72"/>
    </row>
    <row r="41" spans="2:30">
      <c r="B41" s="67" t="s">
        <v>49</v>
      </c>
      <c r="C41" s="69">
        <v>53.834280118711028</v>
      </c>
      <c r="Q41" s="66"/>
      <c r="R41" s="71"/>
      <c r="U41" s="66"/>
      <c r="V41" s="71"/>
      <c r="W41" s="71"/>
      <c r="X41" s="71"/>
      <c r="Z41" s="66"/>
      <c r="AA41" s="71"/>
      <c r="AC41" s="66"/>
      <c r="AD41" s="72"/>
    </row>
    <row r="42" spans="2:30">
      <c r="B42" s="67" t="s">
        <v>126</v>
      </c>
      <c r="C42" s="69">
        <v>58.232529999999997</v>
      </c>
      <c r="Q42" s="66"/>
      <c r="R42" s="71"/>
      <c r="U42" s="66"/>
      <c r="V42" s="71"/>
      <c r="W42" s="71"/>
      <c r="X42" s="71"/>
      <c r="Z42" s="66"/>
      <c r="AA42" s="71"/>
      <c r="AC42" s="66"/>
      <c r="AD42" s="72"/>
    </row>
    <row r="43" spans="2:30">
      <c r="B43" s="67" t="s">
        <v>57</v>
      </c>
      <c r="C43" s="69">
        <v>67.67451069427895</v>
      </c>
      <c r="Q43" s="66"/>
      <c r="R43" s="71"/>
      <c r="U43" s="66"/>
      <c r="V43" s="71"/>
      <c r="W43" s="71"/>
      <c r="X43" s="71"/>
      <c r="Z43" s="66"/>
      <c r="AA43" s="71"/>
      <c r="AC43" s="66"/>
      <c r="AD43" s="72"/>
    </row>
    <row r="44" spans="2:30">
      <c r="B44" s="67" t="s">
        <v>127</v>
      </c>
      <c r="C44" s="69">
        <v>84.112620000000007</v>
      </c>
      <c r="Q44" s="66"/>
      <c r="R44" s="71"/>
      <c r="U44" s="66"/>
      <c r="V44" s="71"/>
      <c r="W44" s="71"/>
      <c r="X44" s="71"/>
      <c r="Z44" s="66"/>
      <c r="AA44" s="71"/>
      <c r="AC44" s="66"/>
      <c r="AD44" s="72"/>
    </row>
    <row r="45" spans="2:30">
      <c r="B45" s="67" t="s">
        <v>52</v>
      </c>
      <c r="C45" s="69">
        <v>85.01611218222304</v>
      </c>
      <c r="Q45" s="66"/>
      <c r="R45" s="71"/>
      <c r="U45" s="66"/>
      <c r="V45" s="71"/>
      <c r="W45" s="71"/>
      <c r="X45" s="71"/>
      <c r="Z45" s="66"/>
      <c r="AA45" s="71"/>
      <c r="AC45" s="66"/>
      <c r="AD45" s="72"/>
    </row>
    <row r="46" spans="2:30">
      <c r="B46" s="67" t="s">
        <v>133</v>
      </c>
      <c r="C46" s="69">
        <v>85.777501142740448</v>
      </c>
      <c r="Q46" s="66"/>
      <c r="R46" s="71"/>
      <c r="U46" s="66"/>
      <c r="V46" s="71"/>
      <c r="W46" s="71"/>
      <c r="X46" s="71"/>
      <c r="Z46" s="66"/>
      <c r="AA46" s="71"/>
      <c r="AC46" s="66"/>
      <c r="AD46" s="72"/>
    </row>
    <row r="47" spans="2:30">
      <c r="B47" s="67" t="s">
        <v>50</v>
      </c>
      <c r="C47" s="69">
        <v>91.144701027362743</v>
      </c>
      <c r="D47" s="25"/>
      <c r="Z47" s="66"/>
      <c r="AA47" s="71"/>
      <c r="AC47" s="66"/>
      <c r="AD47" s="72"/>
    </row>
    <row r="48" spans="2:30">
      <c r="B48" s="67" t="s">
        <v>51</v>
      </c>
      <c r="C48" s="69">
        <v>92.261187249248465</v>
      </c>
      <c r="D48" s="25"/>
      <c r="Z48" s="66"/>
      <c r="AA48" s="71"/>
      <c r="AC48" s="66"/>
      <c r="AD48" s="72"/>
    </row>
    <row r="49" spans="2:42">
      <c r="B49" s="67" t="s">
        <v>55</v>
      </c>
      <c r="C49" s="69">
        <v>108.07175563746523</v>
      </c>
      <c r="Z49" s="66"/>
      <c r="AA49" s="71"/>
      <c r="AC49" s="66"/>
      <c r="AD49" s="72"/>
    </row>
    <row r="50" spans="2:42">
      <c r="B50" s="67" t="s">
        <v>53</v>
      </c>
      <c r="C50" s="69">
        <v>123.40938658442599</v>
      </c>
    </row>
    <row r="51" spans="2:42">
      <c r="B51" s="67" t="s">
        <v>130</v>
      </c>
      <c r="C51" s="69">
        <v>148.75168372395731</v>
      </c>
      <c r="AP51" s="66"/>
    </row>
    <row r="52" spans="2:42">
      <c r="B52" s="67" t="s">
        <v>128</v>
      </c>
      <c r="C52" s="69">
        <v>154.34174999999999</v>
      </c>
    </row>
  </sheetData>
  <dataValidations count="1">
    <dataValidation allowBlank="1" showErrorMessage="1" promptTitle="TRAFO" prompt="$AG$5:$AH$17" sqref="AG5" xr:uid="{ECEF955D-B005-44B3-A904-3B52F158EE31}"/>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2" ma:contentTypeDescription="Create a new document." ma:contentTypeScope="" ma:versionID="304035a83b3af578e820e14165a482a7">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95796c36865c92b33f08fe729c9e86ff"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2.xml><?xml version="1.0" encoding="utf-8"?>
<ds:datastoreItem xmlns:ds="http://schemas.openxmlformats.org/officeDocument/2006/customXml" ds:itemID="{115395FA-46C6-49D2-BA56-408F357EC882}">
  <ds:schemaRefs>
    <ds:schemaRef ds:uri="http://purl.org/dc/terms/"/>
    <ds:schemaRef ds:uri="http://schemas.openxmlformats.org/package/2006/metadata/core-properties"/>
    <ds:schemaRef ds:uri="d9b20b17-c081-4438-907a-bf68943de19a"/>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dea0b20c-aebf-48c8-b046-9030827dd5cd"/>
    <ds:schemaRef ds:uri="http://www.w3.org/XML/1998/namespace"/>
  </ds:schemaRefs>
</ds:datastoreItem>
</file>

<file path=customXml/itemProps3.xml><?xml version="1.0" encoding="utf-8"?>
<ds:datastoreItem xmlns:ds="http://schemas.openxmlformats.org/officeDocument/2006/customXml" ds:itemID="{6906544C-3CD1-489C-A7D2-0034B47E7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Figure 1</vt:lpstr>
      <vt:lpstr>Figure 2</vt:lpstr>
      <vt:lpstr>Figure 3</vt:lpstr>
      <vt:lpstr>Figure 4</vt:lpstr>
      <vt:lpstr>Figure 5</vt:lpstr>
      <vt:lpstr>Figure A1</vt:lpstr>
      <vt:lpstr>Figure 6</vt:lpstr>
      <vt:lpstr>Figure 7</vt:lpstr>
      <vt:lpstr>Figure 8</vt:lpstr>
      <vt:lpstr>Table 1</vt:lpstr>
      <vt:lpstr>Figure 9</vt:lpstr>
      <vt:lpstr>Table 2</vt:lpstr>
      <vt:lpstr>Figure 10</vt:lpstr>
      <vt:lpstr>Table 3</vt:lpstr>
      <vt:lpstr>Figure 11</vt:lpstr>
      <vt:lpstr>Figure 12</vt:lpstr>
      <vt:lpstr>Figure 13</vt:lpstr>
      <vt:lpstr>Figure 14</vt:lpstr>
      <vt:lpstr>Figure 15</vt:lpstr>
      <vt:lpstr>Figure 16</vt:lpstr>
      <vt:lpstr>Figure 17</vt:lpstr>
      <vt:lpstr>Figure 18</vt:lpstr>
      <vt:lpstr>Figure 19</vt:lpstr>
      <vt:lpstr>Figure 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Kevin Timoney</cp:lastModifiedBy>
  <dcterms:created xsi:type="dcterms:W3CDTF">2019-04-08T12:50:31Z</dcterms:created>
  <dcterms:modified xsi:type="dcterms:W3CDTF">2020-09-17T07:44:29Z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