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3.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4.xml" ContentType="application/vnd.openxmlformats-officedocument.themeOverride+xml"/>
  <Override PartName="/xl/drawings/drawing2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5.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6.xml" ContentType="application/vnd.openxmlformats-officedocument.themeOverride+xml"/>
  <Override PartName="/xl/drawings/drawing34.xml" ContentType="application/vnd.openxmlformats-officedocument.drawingml.chartshapes+xml"/>
  <Override PartName="/xl/drawings/drawing3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ml.chartshapes+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2.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3.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4.xml" ContentType="application/vnd.openxmlformats-officedocument.drawingml.chartshapes+xml"/>
  <Override PartName="/xl/drawings/drawing45.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7.xml" ContentType="application/vnd.openxmlformats-officedocument.themeOverride+xml"/>
  <Override PartName="/xl/drawings/drawing46.xml" ContentType="application/vnd.openxmlformats-officedocument.drawingml.chartshapes+xml"/>
  <Override PartName="/xl/drawings/drawing4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charts/chart28.xml" ContentType="application/vnd.openxmlformats-officedocument.drawingml.chart+xml"/>
  <Override PartName="/xl/drawings/drawing50.xml" ContentType="application/vnd.openxmlformats-officedocument.drawingml.chartshapes+xml"/>
  <Override PartName="/xl/drawings/drawing51.xml" ContentType="application/vnd.openxmlformats-officedocument.drawing+xml"/>
  <Override PartName="/xl/charts/chart29.xml" ContentType="application/vnd.openxmlformats-officedocument.drawingml.chart+xml"/>
  <Override PartName="/xl/drawings/drawing5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815" documentId="8_{FD2CD42F-5267-4B2B-850F-9F2BD03E69C5}" xr6:coauthVersionLast="47" xr6:coauthVersionMax="47" xr10:uidLastSave="{B37E4FE9-69BA-4B09-9607-BD97475F0284}"/>
  <bookViews>
    <workbookView xWindow="-113" yWindow="-113" windowWidth="24267" windowHeight="13023" xr2:uid="{1A7D84D9-85AE-4B81-A4FF-145BAF71D472}"/>
  </bookViews>
  <sheets>
    <sheet name="Contents" sheetId="25" r:id="rId1"/>
    <sheet name="Figure 1.1" sheetId="1" r:id="rId2"/>
    <sheet name="Figure 1.2" sheetId="39" r:id="rId3"/>
    <sheet name="Figure 1.3" sheetId="3" r:id="rId4"/>
    <sheet name="Figure 1.4" sheetId="28" r:id="rId5"/>
    <sheet name="Figure 1.5" sheetId="29" r:id="rId6"/>
    <sheet name="Figure 1.6" sheetId="45" r:id="rId7"/>
    <sheet name="Figure 1.7" sheetId="46" r:id="rId8"/>
    <sheet name="Figure 1.8" sheetId="30" r:id="rId9"/>
    <sheet name="Figure 1.9" sheetId="31" r:id="rId10"/>
    <sheet name="Figure 2.1" sheetId="40" r:id="rId11"/>
    <sheet name="Figure 2.2" sheetId="41" r:id="rId12"/>
    <sheet name="Figure 2.3" sheetId="42" r:id="rId13"/>
    <sheet name="Figure 2.4" sheetId="32" r:id="rId14"/>
    <sheet name="Figure 2.5" sheetId="47" r:id="rId15"/>
    <sheet name="Figure 2.6" sheetId="43" r:id="rId16"/>
    <sheet name="Figure 2.7" sheetId="33" r:id="rId17"/>
    <sheet name="Figure 2.8" sheetId="44" r:id="rId18"/>
    <sheet name="Figure 3.1" sheetId="48" r:id="rId19"/>
    <sheet name="Figure 3.2" sheetId="49" r:id="rId20"/>
    <sheet name="Figure 3.3" sheetId="34" r:id="rId21"/>
    <sheet name="Figure 3.4" sheetId="35" r:id="rId22"/>
    <sheet name="Figure 3.5" sheetId="23" r:id="rId23"/>
    <sheet name="Figure 3.6" sheetId="36" r:id="rId24"/>
    <sheet name="Figure 3.7" sheetId="50" r:id="rId25"/>
    <sheet name="Figure 3.8" sheetId="37" r:id="rId26"/>
    <sheet name="Figure 3.9" sheetId="38"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s>
  <definedNames>
    <definedName name="_____" hidden="1">'[1]2'!#REF!</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'[2]Time series'!#REF!</definedName>
    <definedName name="__123Graph_ABKSRESRV" hidden="1">[3]BOG!#REF!</definedName>
    <definedName name="__123Graph_ABSYSASST" hidden="1">[4]interv!$C$37:$K$37</definedName>
    <definedName name="__123Graph_ACATCH1" hidden="1">'[2]Time series'!#REF!</definedName>
    <definedName name="__123Graph_ACBASSETS" hidden="1">[4]interv!$C$34:$K$34</definedName>
    <definedName name="__123Graph_AChart1" hidden="1">'[5]2'!#REF!</definedName>
    <definedName name="__123Graph_AChart2" hidden="1">'[5]2'!#REF!</definedName>
    <definedName name="__123Graph_AChart3" hidden="1">'[5]2'!#REF!</definedName>
    <definedName name="__123Graph_ACONVERG1" hidden="1">'[2]Time series'!#REF!</definedName>
    <definedName name="__123Graph_ACurrent" hidden="1">[6]CPIINDEX!$O$263:$O$310</definedName>
    <definedName name="__123Graph_AECTOT" hidden="1">#REF!</definedName>
    <definedName name="__123Graph_AERDOLLAR" hidden="1">'[7]ex rate'!$F$30:$AM$30</definedName>
    <definedName name="__123Graph_AERRUBLE" hidden="1">'[7]ex rate'!$F$31:$AM$31</definedName>
    <definedName name="__123Graph_AGFS.3" hidden="1">[8]GFS!$T$14:$V$14</definedName>
    <definedName name="__123Graph_AGRAPH1" hidden="1">[9]T17_T18_MSURC!$E$831:$I$831</definedName>
    <definedName name="__123Graph_AGRAPH2" hidden="1">'[2]Time series'!#REF!</definedName>
    <definedName name="__123Graph_AGRAPH41" hidden="1">'[2]Time series'!#REF!</definedName>
    <definedName name="__123Graph_AGRAPH42" hidden="1">'[2]Time series'!#REF!</definedName>
    <definedName name="__123Graph_AGRAPH44" hidden="1">'[2]Time series'!#REF!</definedName>
    <definedName name="__123Graph_AIBRD_LEND" hidden="1">[10]WB!$Q$13:$AK$13</definedName>
    <definedName name="__123Graph_AIMPORTS" hidden="1">'[11]CA input'!#REF!</definedName>
    <definedName name="__123Graph_AMIMPMAC" hidden="1">[12]monimp!$E$38:$N$38</definedName>
    <definedName name="__123Graph_AMONEY" hidden="1">'[13]MonSurv-BC'!#REF!</definedName>
    <definedName name="__123Graph_AMONIMP" hidden="1">[12]monimp!$E$31:$N$31</definedName>
    <definedName name="__123Graph_AMULTVELO" hidden="1">[12]interv!$C$31:$K$31</definedName>
    <definedName name="__123Graph_APERIB" hidden="1">'[2]Time series'!#REF!</definedName>
    <definedName name="__123Graph_APIPELINE" hidden="1">[10]BoP!$U$359:$AQ$359</definedName>
    <definedName name="__123Graph_APRODABSC" hidden="1">'[2]Time series'!#REF!</definedName>
    <definedName name="__123Graph_APRODABSD" hidden="1">'[2]Time series'!#REF!</definedName>
    <definedName name="__123Graph_APRODTRE2" hidden="1">'[2]Time series'!#REF!</definedName>
    <definedName name="__123Graph_APRODTRE3" hidden="1">'[2]Time series'!#REF!</definedName>
    <definedName name="__123Graph_APRODTRE4" hidden="1">'[2]Time series'!#REF!</definedName>
    <definedName name="__123Graph_APRODTREND" hidden="1">'[2]Time series'!#REF!</definedName>
    <definedName name="__123Graph_AREALRATE" hidden="1">'[7]ex rate'!$F$36:$AU$36</definedName>
    <definedName name="__123Graph_AREER" hidden="1">[10]ER!#REF!</definedName>
    <definedName name="__123Graph_ARESCOV" hidden="1">[12]fiscout!$J$146:$J$166</definedName>
    <definedName name="__123Graph_ARESERVES" hidden="1">[3]BOG!#REF!</definedName>
    <definedName name="__123Graph_ARUBRATE" hidden="1">'[7]ex rate'!$K$37:$AN$37</definedName>
    <definedName name="__123Graph_ASEASON_CASH" hidden="1">'[13]MonSurv-BC'!#REF!</definedName>
    <definedName name="__123Graph_ASEASON_MONEY" hidden="1">'[13]MonSurv-BC'!#REF!</definedName>
    <definedName name="__123Graph_ASEASON_SIGHT" hidden="1">'[13]MonSurv-BC'!#REF!</definedName>
    <definedName name="__123Graph_ASEASON_TIME" hidden="1">'[13]MonSurv-BC'!#REF!</definedName>
    <definedName name="__123Graph_ATAX1" hidden="1">[8]TAX!$V$21:$X$21</definedName>
    <definedName name="__123Graph_ATRADECPI" hidden="1">[14]CPI!#REF!</definedName>
    <definedName name="__123Graph_AUSRATE" hidden="1">'[7]ex rate'!$K$36:$AN$36</definedName>
    <definedName name="__123Graph_AUTRECHT" hidden="1">'[2]Time series'!#REF!</definedName>
    <definedName name="__123Graph_AWEEKLY" hidden="1">#REF!</definedName>
    <definedName name="__123Graph_AXRATE" hidden="1">[15]data!$K$125:$K$243</definedName>
    <definedName name="__123Graph_B" hidden="1">'[16]Table 5'!$C$11:$C$11</definedName>
    <definedName name="__123Graph_BBERLGRAP" hidden="1">'[2]Time series'!#REF!</definedName>
    <definedName name="__123Graph_BBKSRESRV" hidden="1">[3]BOG!#REF!</definedName>
    <definedName name="__123Graph_BBSYSASST" hidden="1">[12]interv!$C$38:$K$38</definedName>
    <definedName name="__123Graph_BCATCH1" hidden="1">'[2]Time series'!#REF!</definedName>
    <definedName name="__123Graph_BCBASSETS" hidden="1">[12]interv!$C$35:$K$35</definedName>
    <definedName name="__123Graph_BChart1" hidden="1">'[5]2'!#REF!</definedName>
    <definedName name="__123Graph_BChart2" hidden="1">'[5]2'!#REF!</definedName>
    <definedName name="__123Graph_BChart3" hidden="1">'[5]2'!#REF!</definedName>
    <definedName name="__123Graph_BCONVERG1" hidden="1">'[2]Time series'!#REF!</definedName>
    <definedName name="__123Graph_BCurrent" hidden="1">[17]G!#REF!</definedName>
    <definedName name="__123Graph_BECTOT" hidden="1">#REF!</definedName>
    <definedName name="__123Graph_BERDOLLAR" hidden="1">'[7]ex rate'!$F$36:$AM$36</definedName>
    <definedName name="__123Graph_BERRUBLE" hidden="1">'[7]ex rate'!$F$37:$AM$37</definedName>
    <definedName name="__123Graph_BGFS.1" hidden="1">[8]GFS!$T$9:$V$9</definedName>
    <definedName name="__123Graph_BGFS.3" hidden="1">[8]GFS!$T$15:$V$15</definedName>
    <definedName name="__123Graph_BGRAPH1" hidden="1">[9]T17_T18_MSURC!$E$832:$I$832</definedName>
    <definedName name="__123Graph_BGRAPH2" hidden="1">'[2]Time series'!#REF!</definedName>
    <definedName name="__123Graph_BGRAPH41" hidden="1">'[2]Time series'!#REF!</definedName>
    <definedName name="__123Graph_BIBRD_LEND" hidden="1">[10]WB!$Q$61:$AK$61</definedName>
    <definedName name="__123Graph_BIMPORTS" hidden="1">'[11]CA input'!#REF!</definedName>
    <definedName name="__123Graph_BMONEY" hidden="1">'[13]MonSurv-BC'!#REF!</definedName>
    <definedName name="__123Graph_BMONIMP" hidden="1">[12]monimp!$E$38:$N$38</definedName>
    <definedName name="__123Graph_BMULTVELO" hidden="1">[12]interv!$C$32:$K$32</definedName>
    <definedName name="__123Graph_BPERIB" hidden="1">'[2]Time series'!#REF!</definedName>
    <definedName name="__123Graph_BPIPELINE" hidden="1">[10]BoP!$U$358:$AQ$358</definedName>
    <definedName name="__123Graph_BPRODABSC" hidden="1">'[2]Time series'!#REF!</definedName>
    <definedName name="__123Graph_BPRODABSD" hidden="1">'[2]Time series'!#REF!</definedName>
    <definedName name="__123Graph_BREALRATE" hidden="1">'[7]ex rate'!$F$37:$AU$37</definedName>
    <definedName name="__123Graph_BREER" hidden="1">[10]ER!#REF!</definedName>
    <definedName name="__123Graph_BRESCOV" hidden="1">[12]fiscout!$K$146:$K$166</definedName>
    <definedName name="__123Graph_BRESERVES" hidden="1">[3]BOG!#REF!</definedName>
    <definedName name="__123Graph_BRUBRATE" hidden="1">'[7]ex rate'!$K$31:$AN$31</definedName>
    <definedName name="__123Graph_BSEASON_CASH" hidden="1">'[13]MonSurv-BC'!#REF!</definedName>
    <definedName name="__123Graph_BSEASON_MONEY" hidden="1">'[13]MonSurv-BC'!#REF!</definedName>
    <definedName name="__123Graph_BSEASON_TIME" hidden="1">'[13]MonSurv-BC'!#REF!</definedName>
    <definedName name="__123Graph_BTAX1" hidden="1">[8]TAX!$V$22:$X$22</definedName>
    <definedName name="__123Graph_BTRADECPI" hidden="1">[14]CPI!#REF!</definedName>
    <definedName name="__123Graph_BUSRATE" hidden="1">'[7]ex rate'!$K$30:$AN$30</definedName>
    <definedName name="__123Graph_C" hidden="1">[8]GFS!$T$16:$V$16</definedName>
    <definedName name="__123Graph_CBERLGRAP" hidden="1">'[2]Time series'!#REF!</definedName>
    <definedName name="__123Graph_CBKSRESRV" hidden="1">[3]BOG!#REF!</definedName>
    <definedName name="__123Graph_CBSYSASST" hidden="1">[12]interv!$C$39:$K$39</definedName>
    <definedName name="__123Graph_CCATCH1" hidden="1">'[2]Time series'!#REF!</definedName>
    <definedName name="__123Graph_CChart1" hidden="1">'[5]2'!#REF!</definedName>
    <definedName name="__123Graph_CChart2" hidden="1">'[5]2'!#REF!</definedName>
    <definedName name="__123Graph_CChart3" hidden="1">'[5]2'!#REF!</definedName>
    <definedName name="__123Graph_CCONVERG1" hidden="1">#REF!</definedName>
    <definedName name="__123Graph_CCURRENT" hidden="1">'[18]Dep fonct'!#REF!</definedName>
    <definedName name="__123Graph_CECTOT" hidden="1">#REF!</definedName>
    <definedName name="__123Graph_CGFS.3" hidden="1">[8]GFS!$T$16:$V$16</definedName>
    <definedName name="__123Graph_CGRAPH1" hidden="1">[19]T17_T18_MSURC!$E$834:$I$834</definedName>
    <definedName name="__123Graph_CGRAPH41" hidden="1">'[2]Time series'!#REF!</definedName>
    <definedName name="__123Graph_CGRAPH44" hidden="1">'[2]Time series'!#REF!</definedName>
    <definedName name="__123Graph_CIMPORTS" hidden="1">#REF!</definedName>
    <definedName name="__123Graph_CMONEY" hidden="1">'[13]MonSurv-BC'!#REF!</definedName>
    <definedName name="__123Graph_CPERIA" hidden="1">'[2]Time series'!#REF!</definedName>
    <definedName name="__123Graph_CPERIB" hidden="1">'[2]Time series'!#REF!</definedName>
    <definedName name="__123Graph_CPRODABSC" hidden="1">'[2]Time series'!#REF!</definedName>
    <definedName name="__123Graph_CPRODTRE2" hidden="1">'[2]Time series'!#REF!</definedName>
    <definedName name="__123Graph_CPRODTREND" hidden="1">'[2]Time series'!#REF!</definedName>
    <definedName name="__123Graph_CREER" hidden="1">[10]ER!#REF!</definedName>
    <definedName name="__123Graph_CRESCOV" hidden="1">[12]fiscout!$I$146:$I$166</definedName>
    <definedName name="__123Graph_CRESERVES" hidden="1">[3]BOG!#REF!</definedName>
    <definedName name="__123Graph_CSEASON_CASH" hidden="1">'[13]MonSurv-BC'!#REF!</definedName>
    <definedName name="__123Graph_CSEASON_MONEY" hidden="1">'[13]MonSurv-BC'!#REF!</definedName>
    <definedName name="__123Graph_CSEASON_SIGHT" hidden="1">'[13]MonSurv-BC'!#REF!</definedName>
    <definedName name="__123Graph_CSEASON_TIME" hidden="1">'[13]MonSurv-BC'!#REF!</definedName>
    <definedName name="__123Graph_CTAX1" hidden="1">[8]TAX!$V$23:$X$23</definedName>
    <definedName name="__123Graph_CUTRECHT" hidden="1">'[2]Time series'!#REF!</definedName>
    <definedName name="__123Graph_CXRATE" hidden="1">[15]data!$V$125:$V$243</definedName>
    <definedName name="__123Graph_D" hidden="1">#REF!</definedName>
    <definedName name="__123Graph_DBERLGRAP" hidden="1">'[2]Time series'!#REF!</definedName>
    <definedName name="__123Graph_DCATCH1" hidden="1">'[2]Time series'!#REF!</definedName>
    <definedName name="__123Graph_DChart1" hidden="1">'[5]2'!#REF!</definedName>
    <definedName name="__123Graph_DChart2" hidden="1">'[5]2'!#REF!</definedName>
    <definedName name="__123Graph_DChart3" hidden="1">'[5]2'!#REF!</definedName>
    <definedName name="__123Graph_DCONVERG1" hidden="1">'[2]Time series'!#REF!</definedName>
    <definedName name="__123Graph_DCPI" hidden="1">[14]CPI!#REF!</definedName>
    <definedName name="__123Graph_DCURRENT" hidden="1">'[18]Dep fonct'!#REF!</definedName>
    <definedName name="__123Graph_DECTOT" hidden="1">#REF!</definedName>
    <definedName name="__123Graph_DGRAPH1" hidden="1">[19]T17_T18_MSURC!$E$835:$I$835</definedName>
    <definedName name="__123Graph_DGRAPH41" hidden="1">'[2]Time series'!#REF!</definedName>
    <definedName name="__123Graph_DPERIA" hidden="1">'[2]Time series'!#REF!</definedName>
    <definedName name="__123Graph_DPERIB" hidden="1">'[2]Time series'!#REF!</definedName>
    <definedName name="__123Graph_DPRODABSC" hidden="1">'[2]Time series'!#REF!</definedName>
    <definedName name="__123Graph_DSEASON_MONEY" hidden="1">'[13]MonSurv-BC'!#REF!</definedName>
    <definedName name="__123Graph_DSEASON_SIGHT" hidden="1">'[13]MonSurv-BC'!#REF!</definedName>
    <definedName name="__123Graph_DSEASON_TIME" hidden="1">'[13]MonSurv-BC'!#REF!</definedName>
    <definedName name="__123Graph_DTAX1" hidden="1">[8]TAX!$V$24:$X$24</definedName>
    <definedName name="__123Graph_DTRADECPI" hidden="1">[14]CPI!#REF!</definedName>
    <definedName name="__123Graph_DUTRECHT" hidden="1">'[2]Time series'!#REF!</definedName>
    <definedName name="__123Graph_E" hidden="1">[8]TAX!$V$26:$X$26</definedName>
    <definedName name="__123Graph_EBERLGRAP" hidden="1">'[2]Time series'!#REF!</definedName>
    <definedName name="__123Graph_ECATCH1" hidden="1">#REF!</definedName>
    <definedName name="__123Graph_EChart1" hidden="1">'[5]2'!#REF!</definedName>
    <definedName name="__123Graph_EChart2" hidden="1">'[5]2'!#REF!</definedName>
    <definedName name="__123Graph_EChart3" hidden="1">'[5]2'!#REF!</definedName>
    <definedName name="__123Graph_ECONVERG1" hidden="1">'[2]Time series'!#REF!</definedName>
    <definedName name="__123Graph_ECURRENT" hidden="1">'[18]Dep fonct'!#REF!</definedName>
    <definedName name="__123Graph_EECTOT" hidden="1">#REF!</definedName>
    <definedName name="__123Graph_EGRAPH1" hidden="1">[19]T17_T18_MSURC!$E$837:$I$837</definedName>
    <definedName name="__123Graph_EGRAPH41" hidden="1">'[2]Time series'!#REF!</definedName>
    <definedName name="__123Graph_EPERIA" hidden="1">'[2]Time series'!#REF!</definedName>
    <definedName name="__123Graph_EPRODABSC" hidden="1">'[2]Time series'!#REF!</definedName>
    <definedName name="__123Graph_ESEASON_CASH" hidden="1">'[13]MonSurv-BC'!#REF!</definedName>
    <definedName name="__123Graph_ESEASON_MONEY" hidden="1">'[13]MonSurv-BC'!#REF!</definedName>
    <definedName name="__123Graph_ESEASON_TIME" hidden="1">'[13]MonSurv-BC'!#REF!</definedName>
    <definedName name="__123Graph_ETAX1" hidden="1">[8]TAX!$V$26:$X$26</definedName>
    <definedName name="__123Graph_F" hidden="1">'[20]Table SR'!#REF!</definedName>
    <definedName name="__123Graph_FBERLGRAP" hidden="1">'[2]Time series'!#REF!</definedName>
    <definedName name="__123Graph_FChart1" hidden="1">'[5]2'!#REF!</definedName>
    <definedName name="__123Graph_FChart2" hidden="1">'[5]2'!#REF!</definedName>
    <definedName name="__123Graph_FChart3" hidden="1">'[5]2'!#REF!</definedName>
    <definedName name="__123Graph_FCurrent" hidden="1">'[5]2'!#REF!</definedName>
    <definedName name="__123Graph_FGRAPH1" hidden="1">[19]T17_T18_MSURC!$E$838:$I$838</definedName>
    <definedName name="__123Graph_FGRAPH41" hidden="1">'[2]Time series'!#REF!</definedName>
    <definedName name="__123Graph_FPRODABSC" hidden="1">'[2]Time series'!#REF!</definedName>
    <definedName name="__123Graph_X" hidden="1">#REF!</definedName>
    <definedName name="__123Graph_XBKSRESRV" hidden="1">[3]BOG!#REF!</definedName>
    <definedName name="__123Graph_XChart1" hidden="1">'[21]Summary BOP'!#REF!</definedName>
    <definedName name="__123Graph_XCREDIT" hidden="1">'[13]MonSurv-BC'!#REF!</definedName>
    <definedName name="__123Graph_XCurrent" hidden="1">[6]CPIINDEX!$B$263:$B$310</definedName>
    <definedName name="__123Graph_XECTOT" hidden="1">#REF!</definedName>
    <definedName name="__123Graph_XERDOLLAR" hidden="1">'[7]ex rate'!$F$15:$AM$15</definedName>
    <definedName name="__123Graph_XERRUBLE" hidden="1">'[7]ex rate'!$F$15:$AM$15</definedName>
    <definedName name="__123Graph_XGFS.1" hidden="1">[8]GFS!$T$6:$V$6</definedName>
    <definedName name="__123Graph_XGFS.3" hidden="1">[8]GFS!$T$6:$V$6</definedName>
    <definedName name="__123Graph_XGRAPH1" hidden="1">[19]T17_T18_MSURC!$E$829:$I$829</definedName>
    <definedName name="__123Graph_XIBRD_LEND" hidden="1">[10]WB!$Q$9:$AK$9</definedName>
    <definedName name="__123Graph_XIMPORTS" hidden="1">'[11]CA input'!#REF!</definedName>
    <definedName name="__123Graph_XRUBRATE" hidden="1">'[7]ex rate'!$K$15:$AN$15</definedName>
    <definedName name="__123Graph_XTAX1" hidden="1">[8]TAX!$V$4:$X$4</definedName>
    <definedName name="__123Graph_XUSRATE" hidden="1">'[7]ex rate'!$K$15:$AN$15</definedName>
    <definedName name="__123Graph_XXRATE" hidden="1">[15]data!$AE$124:$AE$242</definedName>
    <definedName name="__asq1" hidden="1">{#N/A,#N/A,FALSE,"B061196P";#N/A,#N/A,FALSE,"B061196";#N/A,#N/A,FALSE,"Relatório1";#N/A,#N/A,FALSE,"Relatório2";#N/A,#N/A,FALSE,"Relatório3";#N/A,#N/A,FALSE,"Relatório4 ";#N/A,#N/A,FALSE,"Relatório5";#N/A,#N/A,FALSE,"Relatório6";#N/A,#N/A,FALSE,"Relatório7";#N/A,#N/A,FALSE,"Relatório8"}</definedName>
    <definedName name="__dde" hidden="1">'[22]Time series'!#REF!</definedName>
    <definedName name="__dez2"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'[23]CROSS-BEAL'!#REF!</definedName>
    <definedName name="_1___123Graph_AChart_1A" hidden="1">[6]CPIINDEX!$O$263:$O$310</definedName>
    <definedName name="_1__123Graph_AChart_1A" hidden="1">[24]CPIINDEX!$O$263:$O$310</definedName>
    <definedName name="_10___123Graph_XChart_3A" hidden="1">[6]CPIINDEX!$B$203:$B$310</definedName>
    <definedName name="_10__123Graph_BChart_1A" hidden="1">[25]CPIINDEX!$S$263:$S$310</definedName>
    <definedName name="_10__123Graph_BCHART_2" hidden="1">[26]A!$C$36:$AJ$36</definedName>
    <definedName name="_10__123Graph_CCHART_2" hidden="1">[26]A!$C$38:$AJ$38</definedName>
    <definedName name="_103__123Graph_BSEIGNOR" hidden="1">[27]seignior!#REF!</definedName>
    <definedName name="_104__123Graph_BWB_ADJ_PRJ" hidden="1">[10]WB!$Q$257:$AK$257</definedName>
    <definedName name="_105__123Graph_CMIMPMA_0" hidden="1">#REF!</definedName>
    <definedName name="_11___123Graph_XChart_4A" hidden="1">[6]CPIINDEX!$B$239:$B$298</definedName>
    <definedName name="_11__123Graph_AWB_ADJ_PRJ" hidden="1">[28]WB!$Q$255:$AK$255</definedName>
    <definedName name="_11__123Graph_XCHART_1" hidden="1">[26]A!$C$5:$AJ$5</definedName>
    <definedName name="_11_0ju" hidden="1">#REF!</definedName>
    <definedName name="_116__123Graph_DGROWTH_CPI" hidden="1">[29]Data!#REF!</definedName>
    <definedName name="_117__123Graph_DMIMPMA_1" hidden="1">#REF!</definedName>
    <definedName name="_118__123Graph_EMIMPMA_0" hidden="1">#REF!</definedName>
    <definedName name="_119__123Graph_EMIMPMA_1" hidden="1">#REF!</definedName>
    <definedName name="_12__123Graph_AWB_ADJ_PRJ" hidden="1">[28]WB!$Q$255:$AK$255</definedName>
    <definedName name="_12__123Graph_BCHART_1" hidden="1">[26]A!$C$28:$AJ$28</definedName>
    <definedName name="_12__123Graph_CCHART_1" hidden="1">[26]A!$C$24:$AJ$24</definedName>
    <definedName name="_12__123Graph_XChart_1A" hidden="1">[24]CPIINDEX!$B$263:$B$310</definedName>
    <definedName name="_12__123Graph_XCHART_2" hidden="1">[26]A!$C$39:$AJ$39</definedName>
    <definedName name="_120__123Graph_FMIMPMA_0" hidden="1">#REF!</definedName>
    <definedName name="_121__123Graph_XCHART_2" hidden="1">[30]IPC1988!$A$176:$A$182</definedName>
    <definedName name="_122__123Graph_XMIMPMA_0" hidden="1">#REF!</definedName>
    <definedName name="_123__123Graph_XR_BMONEY" hidden="1">#REF!</definedName>
    <definedName name="_1234graph_b" hidden="1">[31]GFS!$T$15:$V$15</definedName>
    <definedName name="_123Graph_A1" hidden="1">#REF!</definedName>
    <definedName name="_123graph_b" hidden="1">[32]A!#REF!</definedName>
    <definedName name="_123graph_bgfs.3" hidden="1">[31]GFS!$T$15:$V$15</definedName>
    <definedName name="_123Graph_BGFS.4" hidden="1">[31]GFS!$T$15:$V$15</definedName>
    <definedName name="_123GRAPH_BTAX1" hidden="1">[31]TAX!$V$22:$X$22</definedName>
    <definedName name="_123GRAPH_C" hidden="1">[31]GFS!$T$16:$V$16</definedName>
    <definedName name="_123GRAPH_CGFS.3" hidden="1">[31]GFS!$T$16:$V$16</definedName>
    <definedName name="_123Graph_CTAX1" hidden="1">[31]TAX!$V$23:$X$23</definedName>
    <definedName name="_123GRAPH_CTAX2" hidden="1">[31]TAX!$V$23:$X$23</definedName>
    <definedName name="_123GRAPH_D" hidden="1">[31]TAX!$V$24:$X$24</definedName>
    <definedName name="_123GRAPH_DTAX1" hidden="1">[31]TAX!$V$24:$X$24</definedName>
    <definedName name="_123Graph_E" hidden="1">[31]TAX!$V$26:$X$26</definedName>
    <definedName name="_123GRAPH_ETAX2" hidden="1">[31]TAX!$V$26:$X$26</definedName>
    <definedName name="_123GRAPH_F" hidden="1">[31]TAX!$V$26:$X$26</definedName>
    <definedName name="_123GRAPH_K" hidden="1">[31]TAX!$V$24:$X$24</definedName>
    <definedName name="_123GRAPH_X" hidden="1">[31]GFS!$T$6:$V$6</definedName>
    <definedName name="_123GRAPH_XGFS.1" hidden="1">[31]GFS!$T$6:$V$6</definedName>
    <definedName name="_123GRAPH_XGFS.3" hidden="1">[31]GFS!$T$6:$V$6</definedName>
    <definedName name="_123gRAPH_XTAX1" hidden="1">[31]TAX!$V$4:$X$4</definedName>
    <definedName name="_123GRAPH_XTAX2" hidden="1">[31]TAX!$V$4:$X$4</definedName>
    <definedName name="_12no" hidden="1">'[18]Dep fonct'!#REF!</definedName>
    <definedName name="_13__123Graph_BCHART_1" hidden="1">[26]A!$C$28:$AJ$28</definedName>
    <definedName name="_13__123Graph_BCHART_2" hidden="1">[26]A!$C$36:$AJ$36</definedName>
    <definedName name="_13__123Graph_CCHART_2" hidden="1">[26]A!$C$38:$AJ$38</definedName>
    <definedName name="_13__123Graph_XChart_2A" hidden="1">[24]CPIINDEX!$B$203:$B$310</definedName>
    <definedName name="_134__123Graph_XREALEX_WAGE" hidden="1">[33]PRIVATE!#REF!</definedName>
    <definedName name="_14__123Graph_BCHART_2" hidden="1">[26]A!$C$36:$AJ$36</definedName>
    <definedName name="_14__123Graph_BWB_ADJ_PRJ" hidden="1">[28]WB!$Q$257:$AK$257</definedName>
    <definedName name="_14__123Graph_XCHART_1" hidden="1">[26]A!$C$5:$AJ$5</definedName>
    <definedName name="_14__123Graph_XChart_3A" hidden="1">[24]CPIINDEX!$B$203:$B$310</definedName>
    <definedName name="_15__123Graph_CCHART_1" hidden="1">[26]A!$C$24:$AJ$24</definedName>
    <definedName name="_15__123Graph_XCHART_2" hidden="1">[26]A!$C$39:$AJ$39</definedName>
    <definedName name="_15__123Graph_XChart_4A" hidden="1">[24]CPIINDEX!$B$239:$B$298</definedName>
    <definedName name="_16__123Graph_CCHART_2" hidden="1">[26]A!$C$38:$AJ$38</definedName>
    <definedName name="_165_0ju" hidden="1">#REF!</definedName>
    <definedName name="_17__123Graph_XCHART_1" hidden="1">[26]A!$C$5:$AJ$5</definedName>
    <definedName name="_18__123Graph_XChart_1A" hidden="1">[25]CPIINDEX!$B$263:$B$310</definedName>
    <definedName name="_18__123Graph_XCHART_2" hidden="1">[26]A!$C$39:$AJ$39</definedName>
    <definedName name="_2___123Graph_AChart_2A" hidden="1">[6]CPIINDEX!$K$203:$K$304</definedName>
    <definedName name="_2__123Graph_AChart_1A" hidden="1">[25]CPIINDEX!$O$263:$O$310</definedName>
    <definedName name="_2__123Graph_AChart_2A" hidden="1">[24]CPIINDEX!$K$203:$K$304</definedName>
    <definedName name="_2__123Graph_ACHART_8" hidden="1">#REF!</definedName>
    <definedName name="_2__123Graph_BCHART_1A" hidden="1">[15]data!$K$13:$K$91</definedName>
    <definedName name="_20__123Graph_BWB_ADJ_PRJ" hidden="1">[28]WB!$Q$257:$AK$257</definedName>
    <definedName name="_20__123Graph_XChart_2A" hidden="1">[25]CPIINDEX!$B$203:$B$310</definedName>
    <definedName name="_21__123Graph_BWB_ADJ_PRJ" hidden="1">[28]WB!$Q$257:$AK$257</definedName>
    <definedName name="_21__123Graph_CCHART_1" hidden="1">[26]A!$C$24:$AJ$24</definedName>
    <definedName name="_22__123Graph_CCHART_1" hidden="1">[26]A!$C$24:$AJ$24</definedName>
    <definedName name="_22__123Graph_CCHART_2" hidden="1">[26]A!$C$38:$AJ$38</definedName>
    <definedName name="_22__123Graph_XChart_3A" hidden="1">[25]CPIINDEX!$B$203:$B$310</definedName>
    <definedName name="_23__123Graph_CCHART_2" hidden="1">[26]A!$C$38:$AJ$38</definedName>
    <definedName name="_23__123Graph_XCHART_1" hidden="1">[26]A!$C$5:$AJ$5</definedName>
    <definedName name="_24__123Graph_ACHART_1" hidden="1">[30]IPC1988!$C$176:$C$182</definedName>
    <definedName name="_24__123Graph_XCHART_1" hidden="1">[26]A!$C$5:$AJ$5</definedName>
    <definedName name="_24__123Graph_XCHART_2" hidden="1">[26]A!$C$39:$AJ$39</definedName>
    <definedName name="_24__123Graph_XChart_4A" hidden="1">[25]CPIINDEX!$B$239:$B$298</definedName>
    <definedName name="_25__123Graph_ACHART_2" hidden="1">[30]IPC1988!$B$176:$B$182</definedName>
    <definedName name="_25__123Graph_XCHART_2" hidden="1">[26]A!$C$39:$AJ$39</definedName>
    <definedName name="_3___123Graph_AChart_3A" hidden="1">[6]CPIINDEX!$O$203:$O$304</definedName>
    <definedName name="_3__123Graph_ACHART_1" hidden="1">[26]A!$C$31:$AJ$31</definedName>
    <definedName name="_3__123Graph_AChart_3A" hidden="1">[24]CPIINDEX!$O$203:$O$304</definedName>
    <definedName name="_3__123Graph_AGROWTH_CPI" hidden="1">[34]Data!#REF!</definedName>
    <definedName name="_3__123Graph_BCHART_8" hidden="1">#REF!</definedName>
    <definedName name="_3__123Graph_XCHART_1A" hidden="1">[15]data!$B$13:$B$91</definedName>
    <definedName name="_37__123Graph_ACPI_ER_LOG" hidden="1">[35]ER!#REF!</definedName>
    <definedName name="_4___123Graph_AChart_4A" hidden="1">[6]CPIINDEX!$O$239:$O$298</definedName>
    <definedName name="_4__123Graph_ACHART_1" hidden="1">[26]A!$C$31:$AJ$31</definedName>
    <definedName name="_4__123Graph_ACHART_2" hidden="1">[26]A!$C$31:$AJ$31</definedName>
    <definedName name="_4__123Graph_AChart_2A" hidden="1">[25]CPIINDEX!$K$203:$K$304</definedName>
    <definedName name="_4__123Graph_AChart_4A" hidden="1">[24]CPIINDEX!$O$239:$O$298</definedName>
    <definedName name="_4__123Graph_CCHART_8" hidden="1">#REF!</definedName>
    <definedName name="_48__123Graph_AGROWTH_CPI" hidden="1">[29]Data!#REF!</definedName>
    <definedName name="_49__123Graph_AIBA_IBRD" hidden="1">[10]WB!$Q$62:$AK$62</definedName>
    <definedName name="_5___123Graph_BChart_1A" hidden="1">[6]CPIINDEX!$S$263:$S$310</definedName>
    <definedName name="_5__123Graph_ACHART_2" hidden="1">[26]A!$C$31:$AJ$31</definedName>
    <definedName name="_5__123Graph_BChart_1A" hidden="1">[24]CPIINDEX!$S$263:$S$310</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[6]CPIINDEX!#REF!</definedName>
    <definedName name="_6__123Graph_AChart_3A" hidden="1">[25]CPIINDEX!$O$203:$O$304</definedName>
    <definedName name="_6__123Graph_AIBA_IBRD" hidden="1">[28]WB!$Q$62:$AK$62</definedName>
    <definedName name="_6__123Graph_BCHART_1" hidden="1">[26]A!$C$28:$AJ$28</definedName>
    <definedName name="_6__123Graph_DGROWTH_CPI" hidden="1">[34]Data!#REF!</definedName>
    <definedName name="_6__123Graph_XCHART_8" hidden="1">#REF!</definedName>
    <definedName name="_64__123Graph_ASEIGNOR" hidden="1">[27]seignior!#REF!</definedName>
    <definedName name="_65__123Graph_AWB_ADJ_PRJ" hidden="1">[10]WB!$Q$255:$AK$255</definedName>
    <definedName name="_66__123Graph_BCHART_1" hidden="1">[30]IPC1988!$E$176:$E$182</definedName>
    <definedName name="_67__123Graph_BCHART_2" hidden="1">[30]IPC1988!$D$176:$D$182</definedName>
    <definedName name="_7___123Graph_BChart_4A" hidden="1">[6]CPIINDEX!#REF!</definedName>
    <definedName name="_7__123Graph_BCHART_2" hidden="1">[26]A!$C$36:$AJ$36</definedName>
    <definedName name="_7__123Graph_XREALEX_WAGE" hidden="1">[36]PRIVATE!#REF!</definedName>
    <definedName name="_79__123Graph_BCPI_ER_LOG" hidden="1">[35]ER!#REF!</definedName>
    <definedName name="_8___123Graph_XChart_1A" hidden="1">[6]CPIINDEX!$B$263:$B$310</definedName>
    <definedName name="_8__123Graph_AChart_4A" hidden="1">[25]CPIINDEX!$O$239:$O$298</definedName>
    <definedName name="_8__123Graph_AIBA_IBRD" hidden="1">[28]WB!$Q$62:$AK$62</definedName>
    <definedName name="_8__123Graph_AWB_ADJ_PRJ" hidden="1">[28]WB!$Q$255:$AK$255</definedName>
    <definedName name="_8__123Graph_BCHART_1" hidden="1">[26]A!$C$28:$AJ$28</definedName>
    <definedName name="_9___123Graph_XChart_2A" hidden="1">[6]CPIINDEX!$B$203:$B$310</definedName>
    <definedName name="_9__123Graph_BCHART_1" hidden="1">[26]A!$C$28:$AJ$28</definedName>
    <definedName name="_9__123Graph_BCHART_2" hidden="1">[26]A!$C$36:$AJ$36</definedName>
    <definedName name="_9__123Graph_CCHART_1" hidden="1">[26]A!$C$24:$AJ$24</definedName>
    <definedName name="_90__123Graph_BIBA_IBRD" hidden="1">[35]WB!#REF!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[37]A!$A$43:$A$598</definedName>
    <definedName name="_FILLL" hidden="1">[38]Fund_Credit!#REF!</definedName>
    <definedName name="_filterd" hidden="1">[39]C!$P$428:$T$428</definedName>
    <definedName name="_xlnm._FilterDatabase" localSheetId="24" hidden="1">'Figure 3.7'!$G$4:$H$4</definedName>
    <definedName name="_xlnm._FilterDatabase" hidden="1">[40]C!$P$428:$T$428</definedName>
    <definedName name="_ger2"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hidden="1">{#N/A,#N/A,FALSE,"DOC";"TB_28",#N/A,FALSE,"FITB_28";"TB_91",#N/A,FALSE,"FITB_91";"TB_182",#N/A,FALSE,"FITB_182";"TB_273",#N/A,FALSE,"FITB_273";"TB_364",#N/A,FALSE,"FITB_364 ";"SUMMARY",#N/A,FALSE,"Summary"}</definedName>
    <definedName name="_Hlk181907160" localSheetId="5">'Figure 1.5'!$A$18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0</definedName>
    <definedName name="_Order2" hidden="1">0</definedName>
    <definedName name="_Parse_In" hidden="1">#REF!</definedName>
    <definedName name="_Parse_Out" hidden="1">#REF!</definedName>
    <definedName name="_Ref175668811" localSheetId="1">'Figure 1.1'!$A$1</definedName>
    <definedName name="_Ref175668811" localSheetId="3">'Figure 1.3'!$A$1</definedName>
    <definedName name="_Ref175731507" localSheetId="3">'Figure 1.3'!$A$1</definedName>
    <definedName name="_Regression_Int" hidden="1">1</definedName>
    <definedName name="_Regression_Out" hidden="1">[41]C!$AK$18:$AK$18</definedName>
    <definedName name="_Regression_X" hidden="1">[41]C!$AK$11:$AU$11</definedName>
    <definedName name="_Regression_Y" hidden="1">[41]C!$AK$10:$AU$10</definedName>
    <definedName name="_Sort" hidden="1">#REF!</definedName>
    <definedName name="_SRT11" hidden="1">{"Minpmon",#N/A,FALSE,"Monthinput"}</definedName>
    <definedName name="_TB2">'[42]TableA data'!#REF!</definedName>
    <definedName name="_TB21">'[42]TableA data'!#REF!</definedName>
    <definedName name="_TB2a">'[43]TableA data'!#REF!</definedName>
    <definedName name="_Toc473794753">#REF!</definedName>
    <definedName name="_ty" hidden="1">'[22]Time series'!#REF!</definedName>
    <definedName name="a" localSheetId="24" hidden="1">'Figure 3.7'!#REF!</definedName>
    <definedName name="a">'[42]TableA data'!#REF!</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hidden="1">{"Riqfin97",#N/A,FALSE,"Tran";"Riqfinpro",#N/A,FALSE,"Tran"}</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'[44]COP FED'!#REF!</definedName>
    <definedName name="ACwvu.PLA2." hidden="1">'[44]COP FED'!$A$1:$N$49</definedName>
    <definedName name="ACwvu.Print." hidden="1">[45]Med!#REF!</definedName>
    <definedName name="AlgeriaCCS1" hidden="1">#REF!</definedName>
    <definedName name="anscount" hidden="1">1</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hidden="1">{"TRADE_COMP",#N/A,FALSE,"TAB23APP";"BOP",#N/A,FALSE,"TAB6";"DOT",#N/A,FALSE,"TAB24APP";"EXTDEBT",#N/A,FALSE,"TAB25APP"}</definedName>
    <definedName name="asd" hidden="1">{"Riqfin97",#N/A,FALSE,"Tran";"Riqfinpro",#N/A,FALSE,"Tran"}</definedName>
    <definedName name="Asda">'[42]TableA data'!#REF!</definedName>
    <definedName name="asdadf">'[42]TableA data'!#REF!</definedName>
    <definedName name="asdasd" hidden="1">{"Riqfin97",#N/A,FALSE,"Tran";"Riqfinpro",#N/A,FALSE,"Tran"}</definedName>
    <definedName name="asdasdad" hidden="1">{"Riqfin97",#N/A,FALSE,"Tran";"Riqfinpro",#N/A,FALSE,"Tran"}</definedName>
    <definedName name="asdasdadad" hidden="1">{"Riqfin97",#N/A,FALSE,"Tran";"Riqfinpro",#N/A,FALSE,"Tran"}</definedName>
    <definedName name="asdawdgaghe">'[42]TableA data'!#REF!</definedName>
    <definedName name="asdf" hidden="1">{"BOP_TAB",#N/A,FALSE,"N";"MIDTERM_TAB",#N/A,FALSE,"O"}</definedName>
    <definedName name="asdfsd" hidden="1">[32]A!#REF!</definedName>
    <definedName name="ase" hidden="1">{"Minpmon",#N/A,FALSE,"Monthinput"}</definedName>
    <definedName name="asq" hidden="1">{#N/A,#N/A,FALSE,"B061196P";#N/A,#N/A,FALSE,"B061196";#N/A,#N/A,FALSE,"Relatório1";#N/A,#N/A,FALSE,"Relatório2";#N/A,#N/A,FALSE,"Relatório3";#N/A,#N/A,FALSE,"Relatório4 ";#N/A,#N/A,FALSE,"Relatório5";#N/A,#N/A,FALSE,"Relatório6";#N/A,#N/A,FALSE,"Relatório7";#N/A,#N/A,FALSE,"Relatório8"}</definedName>
    <definedName name="b" hidden="1">{#N/A,#N/A,FALSE,"B061196P";#N/A,#N/A,FALSE,"B061196";#N/A,#N/A,FALSE,"Relatório1";#N/A,#N/A,FALSE,"Relatório2";#N/A,#N/A,FALSE,"Relatório3";#N/A,#N/A,FALSE,"Relatório4 ";#N/A,#N/A,FALSE,"Relatório5";#N/A,#N/A,FALSE,"Relatório6";#N/A,#N/A,FALSE,"Relatório7";#N/A,#N/A,FALSE,"Relatório8"}</definedName>
    <definedName name="bb" hidden="1">{"Riqfin97",#N/A,FALSE,"Tran";"Riqfinpro",#N/A,FALSE,"Tran"}</definedName>
    <definedName name="bbbb" hidden="1">{"Minpmon",#N/A,FALSE,"Monthinput"}</definedName>
    <definedName name="bbbbb" hidden="1">{"Riqfin97",#N/A,FALSE,"Tran";"Riqfinpro",#N/A,FALSE,"Tran"}</definedName>
    <definedName name="bfftsy" hidden="1">[10]ER!#REF!</definedName>
    <definedName name="bfsdhtr" hidden="1">[10]WB!#REF!</definedName>
    <definedName name="bg" hidden="1">{"Tab1",#N/A,FALSE,"P";"Tab2",#N/A,FALSE,"P"}</definedName>
    <definedName name="BLPH1" hidden="1">'[46]Ex rate bloom'!$A$4</definedName>
    <definedName name="BLPH10" hidden="1">#REF!</definedName>
    <definedName name="BLPH100" hidden="1">[47]SpotExchangeRates!#REF!</definedName>
    <definedName name="BLPH101" hidden="1">[47]SpotExchangeRates!#REF!</definedName>
    <definedName name="BLPH102" hidden="1">[47]SpotExchangeRates!#REF!</definedName>
    <definedName name="BLPH103" hidden="1">[47]SpotExchangeRates!#REF!</definedName>
    <definedName name="BLPH104" hidden="1">[47]SpotExchangeRates!#REF!</definedName>
    <definedName name="BLPH105" hidden="1">[47]SpotExchangeRates!#REF!</definedName>
    <definedName name="BLPH106" hidden="1">[47]SpotExchangeRates!#REF!</definedName>
    <definedName name="BLPH107" hidden="1">[47]SpotExchangeRates!#REF!</definedName>
    <definedName name="BLPH108" hidden="1">[47]SpotExchangeRates!#REF!</definedName>
    <definedName name="BLPH109" hidden="1">[47]SpotExchangeRates!#REF!</definedName>
    <definedName name="BLPH110" hidden="1">[47]SpotExchangeRates!#REF!</definedName>
    <definedName name="BLPH111" hidden="1">[47]SpotExchangeRates!#REF!</definedName>
    <definedName name="BLPH112" hidden="1">[47]SpotExchangeRates!#REF!</definedName>
    <definedName name="BLPH113" hidden="1">[47]SpotExchangeRates!#REF!</definedName>
    <definedName name="BLPH114" hidden="1">[47]SpotExchangeRates!#REF!</definedName>
    <definedName name="BLPH115" hidden="1">[47]SpotExchangeRates!#REF!</definedName>
    <definedName name="BLPH116" hidden="1">[47]SpotExchangeRates!#REF!</definedName>
    <definedName name="BLPH117" hidden="1">[47]SpotExchangeRates!#REF!</definedName>
    <definedName name="BLPH118" hidden="1">[47]SpotExchangeRates!#REF!</definedName>
    <definedName name="BLPH119" hidden="1">[47]SpotExchangeRates!#REF!</definedName>
    <definedName name="BLPH12" hidden="1">#REF!</definedName>
    <definedName name="BLPH120" hidden="1">[47]SpotExchangeRates!#REF!</definedName>
    <definedName name="BLPH121" hidden="1">[47]SpotExchangeRates!#REF!</definedName>
    <definedName name="BLPH122" hidden="1">[47]SpotExchangeRates!#REF!</definedName>
    <definedName name="BLPH123" hidden="1">[47]SpotExchangeRates!#REF!</definedName>
    <definedName name="BLPH124" hidden="1">[47]SpotExchangeRates!#REF!</definedName>
    <definedName name="BLPH125" hidden="1">[47]SpotExchangeRates!#REF!</definedName>
    <definedName name="BLPH126" hidden="1">[47]SpotExchangeRates!#REF!</definedName>
    <definedName name="BLPH127" hidden="1">[47]SpotExchangeRates!#REF!</definedName>
    <definedName name="BLPH128" hidden="1">[47]SpotExchangeRates!#REF!</definedName>
    <definedName name="BLPH129" hidden="1">[47]SpotExchangeRates!#REF!</definedName>
    <definedName name="BLPH13" hidden="1">#REF!</definedName>
    <definedName name="BLPH130" hidden="1">[47]SpotExchangeRates!#REF!</definedName>
    <definedName name="BLPH131" hidden="1">[47]SpotExchangeRates!#REF!</definedName>
    <definedName name="BLPH132" hidden="1">[47]SpotExchangeRates!#REF!</definedName>
    <definedName name="BLPH133" hidden="1">[47]SpotExchangeRates!#REF!</definedName>
    <definedName name="BLPH134" hidden="1">[47]SpotExchangeRates!#REF!</definedName>
    <definedName name="BLPH135" hidden="1">[47]SpotExchangeRates!#REF!</definedName>
    <definedName name="BLPH136" hidden="1">[47]SpotExchangeRates!#REF!</definedName>
    <definedName name="BLPH137" hidden="1">[47]SpotExchangeRates!#REF!</definedName>
    <definedName name="BLPH138" hidden="1">[47]SpotExchangeRates!#REF!</definedName>
    <definedName name="BLPH139" hidden="1">[47]SpotExchangeRates!#REF!</definedName>
    <definedName name="BLPH14" hidden="1">[48]Raw_1!#REF!</definedName>
    <definedName name="BLPH140" hidden="1">[47]SpotExchangeRates!#REF!</definedName>
    <definedName name="BLPH141" hidden="1">[47]SpotExchangeRates!#REF!</definedName>
    <definedName name="BLPH142" hidden="1">[47]SpotExchangeRates!#REF!</definedName>
    <definedName name="BLPH143" hidden="1">[47]SpotExchangeRates!#REF!</definedName>
    <definedName name="BLPH144" hidden="1">[47]SpotExchangeRates!#REF!</definedName>
    <definedName name="BLPH145" hidden="1">[47]SpotExchangeRates!#REF!</definedName>
    <definedName name="BLPH146" hidden="1">[47]SpotExchangeRates!#REF!</definedName>
    <definedName name="BLPH147" hidden="1">[47]SpotExchangeRates!#REF!</definedName>
    <definedName name="BLPH148" hidden="1">[47]SpotExchangeRates!#REF!</definedName>
    <definedName name="BLPH149" hidden="1">[47]SpotExchangeRates!#REF!</definedName>
    <definedName name="BLPH15" hidden="1">[47]SpotExchangeRates!#REF!</definedName>
    <definedName name="BLPH150" hidden="1">[47]SpotExchangeRates!#REF!</definedName>
    <definedName name="BLPH151" hidden="1">[47]SpotExchangeRates!#REF!</definedName>
    <definedName name="BLPH152" hidden="1">[47]SpotExchangeRates!#REF!</definedName>
    <definedName name="BLPH153" hidden="1">[47]SpotExchangeRates!#REF!</definedName>
    <definedName name="BLPH154" hidden="1">[47]SpotExchangeRates!#REF!</definedName>
    <definedName name="BLPH155" hidden="1">[47]SpotExchangeRates!#REF!</definedName>
    <definedName name="BLPH156" hidden="1">[47]SpotExchangeRates!#REF!</definedName>
    <definedName name="BLPH157" hidden="1">[47]SpotExchangeRates!#REF!</definedName>
    <definedName name="BLPH158" hidden="1">[47]SpotExchangeRates!#REF!</definedName>
    <definedName name="BLPH159" hidden="1">[47]SpotExchangeRates!#REF!</definedName>
    <definedName name="BLPH16" hidden="1">[47]SpotExchangeRates!#REF!</definedName>
    <definedName name="BLPH160" hidden="1">[47]SpotExchangeRates!#REF!</definedName>
    <definedName name="BLPH161" hidden="1">[47]SpotExchangeRates!#REF!</definedName>
    <definedName name="BLPH162" hidden="1">[47]SpotExchangeRates!#REF!</definedName>
    <definedName name="BLPH163" hidden="1">[47]SpotExchangeRates!#REF!</definedName>
    <definedName name="BLPH164" hidden="1">[47]StockMarketIndices!#REF!</definedName>
    <definedName name="BLPH165" hidden="1">[47]StockMarketIndices!#REF!</definedName>
    <definedName name="BLPH166" hidden="1">[47]StockMarketIndices!$J$7</definedName>
    <definedName name="BLPH167" hidden="1">[47]StockMarketIndices!$I$7</definedName>
    <definedName name="BLPH168" hidden="1">[47]StockMarketIndices!$H$7</definedName>
    <definedName name="BLPH169" hidden="1">[47]StockMarketIndices!#REF!</definedName>
    <definedName name="BLPH17" hidden="1">[47]SpotExchangeRates!#REF!</definedName>
    <definedName name="BLPH170" hidden="1">[47]StockMarketIndices!#REF!</definedName>
    <definedName name="BLPH171" hidden="1">[47]StockMarketIndices!$G$7</definedName>
    <definedName name="BLPH172" hidden="1">[47]StockMarketIndices!$F$7</definedName>
    <definedName name="BLPH173" hidden="1">[47]StockMarketIndices!#REF!</definedName>
    <definedName name="BLPH174" hidden="1">[47]StockMarketIndices!$E$7</definedName>
    <definedName name="BLPH175" hidden="1">[47]StockMarketIndices!#REF!</definedName>
    <definedName name="BLPH176" hidden="1">[47]StockMarketIndices!$D$7</definedName>
    <definedName name="BLPH177" hidden="1">[47]StockMarketIndices!$B$7</definedName>
    <definedName name="BLPH18" hidden="1">[47]SpotExchangeRates!#REF!</definedName>
    <definedName name="BLPH19" hidden="1">[47]SpotExchangeRates!#REF!</definedName>
    <definedName name="BLPH2" hidden="1">'[46]Ex rate bloom'!$D$4</definedName>
    <definedName name="BLPH20" hidden="1">[47]SpotExchangeRates!#REF!</definedName>
    <definedName name="BLPH20023" hidden="1">#REF!</definedName>
    <definedName name="BLPH21" hidden="1">[47]SpotExchangeRates!#REF!</definedName>
    <definedName name="BLPH22" hidden="1">[47]SpotExchangeRates!#REF!</definedName>
    <definedName name="BLPH23" hidden="1">[47]SpotExchangeRates!#REF!</definedName>
    <definedName name="BLPH24" hidden="1">[47]SpotExchangeRates!#REF!</definedName>
    <definedName name="BLPH25" hidden="1">[47]SpotExchangeRates!#REF!</definedName>
    <definedName name="BLPH26" hidden="1">[47]SpotExchangeRates!#REF!</definedName>
    <definedName name="BLPH27" hidden="1">[47]SpotExchangeRates!#REF!</definedName>
    <definedName name="BLPH28" hidden="1">[47]SpotExchangeRates!#REF!</definedName>
    <definedName name="BLPH29" hidden="1">[47]SpotExchangeRates!#REF!</definedName>
    <definedName name="BLPH3" hidden="1">'[46]Ex rate bloom'!$G$4</definedName>
    <definedName name="BLPH30" hidden="1">[47]SpotExchangeRates!#REF!</definedName>
    <definedName name="BLPH31" hidden="1">[47]SpotExchangeRates!#REF!</definedName>
    <definedName name="BLPH32" hidden="1">[47]SpotExchangeRates!#REF!</definedName>
    <definedName name="BLPH33" hidden="1">[47]SpotExchangeRates!#REF!</definedName>
    <definedName name="BLPH34" hidden="1">[47]SpotExchangeRates!#REF!</definedName>
    <definedName name="BLPH35" hidden="1">[47]SpotExchangeRates!#REF!</definedName>
    <definedName name="BLPH36" hidden="1">[47]SpotExchangeRates!#REF!</definedName>
    <definedName name="BLPH37" hidden="1">[47]SpotExchangeRates!#REF!</definedName>
    <definedName name="BLPH38" hidden="1">[47]SpotExchangeRates!#REF!</definedName>
    <definedName name="BLPH39" hidden="1">[47]SpotExchangeRates!#REF!</definedName>
    <definedName name="BLPH4" hidden="1">'[46]Ex rate bloom'!$J$4</definedName>
    <definedName name="BLPH40" hidden="1">[47]SpotExchangeRates!#REF!</definedName>
    <definedName name="BLPH40000004" hidden="1">[49]SPOTS!$A$7</definedName>
    <definedName name="BLPH40000007" hidden="1">[49]SPOTS!$B$7</definedName>
    <definedName name="BLPH40000008" hidden="1">[49]SPOTS!$B$8</definedName>
    <definedName name="BLPH40000009" hidden="1">[49]SPOTS!$B$9</definedName>
    <definedName name="BLPH4000002" hidden="1">[50]embi_day!#REF!</definedName>
    <definedName name="BLPH40000026" hidden="1">[49]FUTURES!$I$18</definedName>
    <definedName name="BLPH40000027" hidden="1">[49]FUTURES!$I$21</definedName>
    <definedName name="BLPH40000028" hidden="1">[49]FUTURES!$I$22</definedName>
    <definedName name="BLPH4000003" hidden="1">[50]embi_day!#REF!</definedName>
    <definedName name="BLPH40000036" hidden="1">[49]FUTURES!$H$6</definedName>
    <definedName name="BLPH4000004" hidden="1">[50]embi_day!#REF!</definedName>
    <definedName name="BLPH4000005" hidden="1">[50]embi_day!#REF!</definedName>
    <definedName name="BLPH40000050" hidden="1">[49]FUTURES!$I$6</definedName>
    <definedName name="BLPH40000058" hidden="1">[49]FUTURES!$H$23</definedName>
    <definedName name="BLPH40000059" hidden="1">[49]SPOTS!$D$7</definedName>
    <definedName name="BLPH4000006" hidden="1">[50]embi_day!#REF!</definedName>
    <definedName name="BLPH40000060" hidden="1">[49]SPOTS!$F$7</definedName>
    <definedName name="BLPH40000061" hidden="1">[49]SPOTS!$H$7</definedName>
    <definedName name="BLPH40000062" hidden="1">[49]FUTURES!$H$17</definedName>
    <definedName name="BLPH40000063" hidden="1">[49]FUTURES!$H$16</definedName>
    <definedName name="BLPH40000064" hidden="1">[49]FUTURES!$H$15</definedName>
    <definedName name="BLPH40000065" hidden="1">[49]FUTURES!$H$14</definedName>
    <definedName name="BLPH40000066" hidden="1">[49]FUTURES!$H$13</definedName>
    <definedName name="BLPH40000067" hidden="1">[49]FUTURES!$H$12</definedName>
    <definedName name="BLPH40000068" hidden="1">[49]FUTURES!$H$11</definedName>
    <definedName name="BLPH40000069" hidden="1">[49]FUTURES!$H$10</definedName>
    <definedName name="BLPH4000007" hidden="1">[50]embi_day!#REF!</definedName>
    <definedName name="BLPH40000070" hidden="1">[49]FUTURES!$H$9</definedName>
    <definedName name="BLPH40000071" hidden="1">[49]FUTURES!$H$7</definedName>
    <definedName name="BLPH40000073" hidden="1">[49]FUTURES!$I$9</definedName>
    <definedName name="BLPH40000074" hidden="1">[49]FUTURES!$I$12</definedName>
    <definedName name="BLPH40000075" hidden="1">[49]FUTURES!$H$24</definedName>
    <definedName name="BLPH4000008" hidden="1">[50]embi_day!#REF!</definedName>
    <definedName name="BLPH4000009" hidden="1">[50]embi_day!#REF!</definedName>
    <definedName name="BLPH4000011" hidden="1">[50]embi_day!#REF!</definedName>
    <definedName name="BLPH4000012" hidden="1">[50]embi_day!#REF!</definedName>
    <definedName name="BLPH4000014" hidden="1">[50]embi_day!#REF!</definedName>
    <definedName name="BLPH4000015" hidden="1">[50]embi_day!#REF!</definedName>
    <definedName name="BLPH41" hidden="1">[47]SpotExchangeRates!#REF!</definedName>
    <definedName name="BLPH42" hidden="1">[47]SpotExchangeRates!#REF!</definedName>
    <definedName name="BLPH43" hidden="1">[47]SpotExchangeRates!#REF!</definedName>
    <definedName name="BLPH44" hidden="1">[47]SpotExchangeRates!#REF!</definedName>
    <definedName name="BLPH45" hidden="1">[47]SpotExchangeRates!#REF!</definedName>
    <definedName name="BLPH46" hidden="1">[47]SpotExchangeRates!#REF!</definedName>
    <definedName name="BLPH47" hidden="1">#REF!</definedName>
    <definedName name="BLPH5" hidden="1">'[46]Ex rate bloom'!$M$4</definedName>
    <definedName name="BLPH56" hidden="1">[47]SpotExchangeRates!#REF!</definedName>
    <definedName name="BLPH57" hidden="1">[47]SpotExchangeRates!#REF!</definedName>
    <definedName name="BLPH58" hidden="1">[47]SpotExchangeRates!#REF!</definedName>
    <definedName name="BLPH6" hidden="1">'[46]Ex rate bloom'!$P$4</definedName>
    <definedName name="BLPH7" hidden="1">'[46]Ex rate bloom'!$S$4</definedName>
    <definedName name="BLPH78" hidden="1">[50]GenericIR!#REF!</definedName>
    <definedName name="BLPH8" hidden="1">'[51]Ex rate bloom'!$V$4</definedName>
    <definedName name="BLPH86" hidden="1">[47]SpotExchangeRates!#REF!</definedName>
    <definedName name="BLPH87" hidden="1">[47]SpotExchangeRates!#REF!</definedName>
    <definedName name="BLPH88" hidden="1">[47]SpotExchangeRates!$D$10</definedName>
    <definedName name="BLPH89" hidden="1">[47]SpotExchangeRates!#REF!</definedName>
    <definedName name="BLPH9" hidden="1">'[52]Excel History Wizard'!#REF!</definedName>
    <definedName name="BLPH90" hidden="1">[47]SpotExchangeRates!$E$10</definedName>
    <definedName name="BLPH91" hidden="1">[47]SpotExchangeRates!$F$10</definedName>
    <definedName name="BLPH92" hidden="1">[47]SpotExchangeRates!#REF!</definedName>
    <definedName name="BLPH93" hidden="1">[47]SpotExchangeRates!#REF!</definedName>
    <definedName name="BLPH94" hidden="1">[47]SpotExchangeRates!$G$10</definedName>
    <definedName name="BLPH95" hidden="1">[47]SpotExchangeRates!$H$10</definedName>
    <definedName name="BLPH96" hidden="1">[47]SpotExchangeRates!$I$10</definedName>
    <definedName name="BLPH97" hidden="1">[47]SpotExchangeRates!#REF!</definedName>
    <definedName name="BLPH98" hidden="1">[47]SpotExchangeRates!#REF!</definedName>
    <definedName name="BLPH99" hidden="1">[47]SpotExchangeRates!#REF!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hidden="1">{"Tab1",#N/A,FALSE,"P";"Tab2",#N/A,FALSE,"P"}</definedName>
    <definedName name="BS_Differenz_West">[53]Westdeutschland!#REF!</definedName>
    <definedName name="BundesländerAlt" hidden="1">{#N/A,#N/A,FALSE,"MZ GRV";#N/A,#N/A,FALSE,"MZ ArV";#N/A,#N/A,FALSE,"MZ AnV";#N/A,#N/A,FALSE,"MZ KnV"}</definedName>
    <definedName name="bv" hidden="1">{"Main Economic Indicators",#N/A,FALSE,"C"}</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hidden="1">{"Riqfin97",#N/A,FALSE,"Tran";"Riqfinpro",#N/A,FALSE,"Tran"}</definedName>
    <definedName name="ccc" hidden="1">{"Riqfin97",#N/A,FALSE,"Tran";"Riqfinpro",#N/A,FALSE,"Tran"}</definedName>
    <definedName name="ccccc" hidden="1">{"Minpmon",#N/A,FALSE,"Monthinput"}</definedName>
    <definedName name="cccm" hidden="1">{"Riqfin97",#N/A,FALSE,"Tran";"Riqfinpro",#N/A,FALSE,"Tran"}</definedName>
    <definedName name="ccode">[54]Sheet2!$A$1:$D$393</definedName>
    <definedName name="cde" hidden="1">{"Riqfin97",#N/A,FALSE,"Tran";"Riqfinpro",#N/A,FALSE,"Tran"}</definedName>
    <definedName name="cdert" hidden="1">{"Minpmon",#N/A,FALSE,"Monthinput"}</definedName>
    <definedName name="char20" hidden="1">'[55]Savings &amp; Invest.'!$M$5</definedName>
    <definedName name="chart1">[56]ESA95!$A$23:$P$62</definedName>
    <definedName name="chart19" hidden="1">[57]C!$P$428:$T$428</definedName>
    <definedName name="chart2">[56]ESA95!$A$86:$P$126</definedName>
    <definedName name="chart27" hidden="1">0</definedName>
    <definedName name="chart28" hidden="1">0</definedName>
    <definedName name="chart35" hidden="1">'[55]Savings &amp; Invest.'!$M$5:$T$5</definedName>
    <definedName name="chart9" hidden="1">[58]CPIINDEX!$B$263:$B$310</definedName>
    <definedName name="Chartsik" hidden="1">[59]REER!$I$53:$AM$53</definedName>
    <definedName name="CIQWBGuid" hidden="1">"WDI_Healthcare_Confirmations.xlsx"</definedName>
    <definedName name="Code" hidden="1">#REF!</definedName>
    <definedName name="COMP"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[60]MSRV!#REF!</definedName>
    <definedName name="Control">#REF!</definedName>
    <definedName name="copi"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orrect">'[42]TableA data'!#REF!</definedName>
    <definedName name="Counterfactual">#REF!</definedName>
    <definedName name="CounterfactualYear">#REF!</definedName>
    <definedName name="cp" hidden="1">'[61]C Summary'!#REF!</definedName>
    <definedName name="Cwvu.a." hidden="1">[62]BOP!$A$36:$IV$36,[62]BOP!$A$44:$IV$44,[62]BOP!$A$59:$IV$59,[62]BOP!#REF!,[62]BOP!#REF!,[62]BOP!$A$81:$IV$88</definedName>
    <definedName name="Cwvu.bop." hidden="1">[62]BOP!$A$36:$IV$36,[62]BOP!$A$44:$IV$44,[62]BOP!$A$59:$IV$59,[62]BOP!#REF!,[62]BOP!#REF!,[62]BOP!$A$81:$IV$88</definedName>
    <definedName name="Cwvu.bop.sr." hidden="1">[62]BOP!$A$36:$IV$36,[62]BOP!$A$44:$IV$44,[62]BOP!$A$59:$IV$59,[62]BOP!#REF!,[62]BOP!#REF!,[62]BOP!$A$81:$IV$88</definedName>
    <definedName name="Cwvu.bopsdr.sr." hidden="1">[62]BOP!$A$36:$IV$36,[62]BOP!$A$44:$IV$44,[62]BOP!$A$59:$IV$59,[62]BOP!#REF!,[62]BOP!#REF!,[62]BOP!$A$81:$IV$88</definedName>
    <definedName name="Cwvu.cotton." hidden="1">[62]BOP!$A$36:$IV$36,[62]BOP!$A$44:$IV$44,[62]BOP!$A$59:$IV$59,[62]BOP!#REF!,[62]BOP!#REF!,[62]BOP!$A$79:$IV$79,[62]BOP!$A$81:$IV$88,[62]BOP!#REF!</definedName>
    <definedName name="Cwvu.cottonall." hidden="1">[62]BOP!$A$36:$IV$36,[62]BOP!$A$44:$IV$44,[62]BOP!$A$59:$IV$59,[62]BOP!#REF!,[62]BOP!#REF!,[62]BOP!$A$79:$IV$79,[62]BOP!$A$81:$IV$88</definedName>
    <definedName name="Cwvu.exportdetails." hidden="1">[62]BOP!$A$36:$IV$36,[62]BOP!$A$44:$IV$44,[62]BOP!$A$59:$IV$59,[62]BOP!#REF!,[62]BOP!#REF!,[62]BOP!$A$79:$IV$79,[62]BOP!#REF!</definedName>
    <definedName name="Cwvu.exports." hidden="1">[62]BOP!$A$36:$IV$36,[62]BOP!$A$44:$IV$44,[62]BOP!$A$59:$IV$59,[62]BOP!#REF!,[62]BOP!#REF!,[62]BOP!$A$79:$IV$79,[62]BOP!$A$81:$IV$88,[62]BOP!#REF!</definedName>
    <definedName name="Cwvu.gold." hidden="1">[62]BOP!$A$36:$IV$36,[62]BOP!$A$44:$IV$44,[62]BOP!$A$59:$IV$59,[62]BOP!#REF!,[62]BOP!#REF!,[62]BOP!$A$79:$IV$79,[62]BOP!$A$81:$IV$88,[62]BOP!#REF!</definedName>
    <definedName name="Cwvu.goldall." hidden="1">[62]BOP!$A$36:$IV$36,[62]BOP!$A$44:$IV$44,[62]BOP!$A$59:$IV$59,[62]BOP!#REF!,[62]BOP!#REF!,[62]BOP!$A$79:$IV$79,[62]BOP!$A$81:$IV$88,[62]BOP!#REF!</definedName>
    <definedName name="Cwvu.IMPORT." hidden="1">#REF!</definedName>
    <definedName name="Cwvu.imports." hidden="1">[62]BOP!$A$36:$IV$36,[62]BOP!$A$44:$IV$44,[62]BOP!$A$59:$IV$59,[62]BOP!#REF!,[62]BOP!#REF!,[62]BOP!$A$79:$IV$79,[62]BOP!$A$81:$IV$88,[62]BOP!#REF!,[62]BOP!#REF!</definedName>
    <definedName name="Cwvu.importsall." hidden="1">[62]BOP!$A$36:$IV$36,[62]BOP!$A$44:$IV$44,[62]BOP!$A$59:$IV$59,[62]BOP!#REF!,[62]BOP!#REF!,[62]BOP!$A$79:$IV$79,[62]BOP!$A$81:$IV$88,[62]BOP!#REF!,[62]BOP!#REF!</definedName>
    <definedName name="Cwvu.Print." hidden="1">[63]Indic!$A$109:$IV$109,[63]Indic!$A$196:$IV$197,[63]Indic!$A$208:$IV$209,[63]Indic!$A$217:$IV$218</definedName>
    <definedName name="Cwvu.sa97." hidden="1">[64]Rev!$A$23:$IV$26,[64]Rev!$A$37:$IV$38</definedName>
    <definedName name="Cwvu.tot." hidden="1">[62]BOP!$A$36:$IV$36,[62]BOP!$A$44:$IV$44,[62]BOP!$A$59:$IV$59,[62]BOP!#REF!,[62]BOP!#REF!,[62]BOP!$A$79:$IV$79</definedName>
    <definedName name="D" hidden="1">{"Main Economic Indicators",#N/A,FALSE,"C"}</definedName>
    <definedName name="data1" hidden="1">#REF!</definedName>
    <definedName name="data2" hidden="1">#REF!</definedName>
    <definedName name="data3" hidden="1">#REF!</definedName>
    <definedName name="dd" hidden="1">{"Riqfin97",#N/A,FALSE,"Tran";"Riqfinpro",#N/A,FALSE,"Tran"}</definedName>
    <definedName name="ddd" hidden="1">{"Riqfin97",#N/A,FALSE,"Tran";"Riqfinpro",#N/A,FALSE,"Tran"}</definedName>
    <definedName name="dddd" hidden="1">{"Minpmon",#N/A,FALSE,"Monthinput"}</definedName>
    <definedName name="ddddd" hidden="1">{"Riqfin97",#N/A,FALSE,"Tran";"Riqfinpro",#N/A,FALSE,"Tran"}</definedName>
    <definedName name="dddddd" hidden="1">{"Tab1",#N/A,FALSE,"P";"Tab2",#N/A,FALSE,"P"}</definedName>
    <definedName name="DeposB">[65]Deposits!$B$6:OFFSET([65]Deposits!$B$6,COUNT([65]Deposits!$B$6:'[65]Deposits'!$B$10002)-1,0)</definedName>
    <definedName name="DeposC">[65]Deposits!$C$6:OFFSET([65]Deposits!$C$6,COUNT([65]Deposits!$C$6:'[65]Deposits'!$C$10002)-1,0)</definedName>
    <definedName name="DeposD">[65]Deposits!$D$6:OFFSET([65]Deposits!$D$6,COUNT([65]Deposits!$D$6:'[65]Deposits'!$D$10002)-1,0)</definedName>
    <definedName name="DeposDate">[65]Deposits!$A$6:OFFSET([65]Deposits!$A$6,COUNT([65]Deposits!$A$6:'[65]Deposits'!$A$10002)-1,0)</definedName>
    <definedName name="DeposE">[65]Deposits!$E$6:OFFSET([65]Deposits!$E$6,COUNT([65]Deposits!$E$6:'[65]Deposits'!$E$10002)-1,0)</definedName>
    <definedName name="DeposF">[65]Deposits!$F$6:OFFSET([65]Deposits!$F$6,COUNT([65]Deposits!$F$6:'[65]Deposits'!$F$10002)-1,0)</definedName>
    <definedName name="DeposG">[65]Deposits!$G$6:OFFSET([65]Deposits!$G$6,COUNT([65]Deposits!$G$6:'[65]Deposits'!$G$10002)-1,0)</definedName>
    <definedName name="der" hidden="1">{"Tab1",#N/A,FALSE,"P";"Tab2",#N/A,FALSE,"P"}</definedName>
    <definedName name="DEZ"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oFOct20">[66]DoFOct20!$1:$1048576</definedName>
    <definedName name="DoFOct20year">[66]DoFOct20!$3:$3</definedName>
    <definedName name="DoFSep20year">[66]DoFSep20!$3:$3</definedName>
    <definedName name="drth" hidden="1">{"Minpmon",#N/A,FALSE,"Monthinput"}</definedName>
    <definedName name="DRyear">#REF!</definedName>
    <definedName name="dsa" localSheetId="24" hidden="1">{"Tab1",#N/A,FALSE,"P";"Tab2",#N/A,FALSE,"P"}</definedName>
    <definedName name="DSA">[66]AnnualDS!$1:$1048576</definedName>
    <definedName name="DSAvariable">[66]AnnualDS!$1:$1</definedName>
    <definedName name="dsfsdfad" hidden="1">{#N/A,#N/A,FALSE,"B061196P";#N/A,#N/A,FALSE,"B061196";#N/A,#N/A,FALSE,"Relatório1";#N/A,#N/A,FALSE,"Relatório2";#N/A,#N/A,FALSE,"Relatório3";#N/A,#N/A,FALSE,"Relatório4 ";#N/A,#N/A,FALSE,"Relatório5";#N/A,#N/A,FALSE,"Relatório6";#N/A,#N/A,FALSE,"Relatório7";#N/A,#N/A,FALSE,"Relatório8"}</definedName>
    <definedName name="DSQ">[66]QuarterlyDS!$1:$1048576</definedName>
    <definedName name="DSQvariable">[66]QuarterlyDS!$1:$1</definedName>
    <definedName name="EByear">#REF!</definedName>
    <definedName name="edr" hidden="1">{"Riqfin97",#N/A,FALSE,"Tran";"Riqfinpro",#N/A,FALSE,"Tran"}</definedName>
    <definedName name="ee" hidden="1">{"Tab1",#N/A,FALSE,"P";"Tab2",#N/A,FALSE,"P"}</definedName>
    <definedName name="eede" hidden="1">{#N/A,#N/A,FALSE,"B061196P";#N/A,#N/A,FALSE,"B061196";#N/A,#N/A,FALSE,"Relatório1";#N/A,#N/A,FALSE,"Relatório2";#N/A,#N/A,FALSE,"Relatório3";#N/A,#N/A,FALSE,"Relatório4 ";#N/A,#N/A,FALSE,"Relatório5";#N/A,#N/A,FALSE,"Relatório6";#N/A,#N/A,FALSE,"Relatório7";#N/A,#N/A,FALSE,"Relatório8"}</definedName>
    <definedName name="eee" hidden="1">{"Tab1",#N/A,FALSE,"P";"Tab2",#N/A,FALSE,"P"}</definedName>
    <definedName name="eeee" hidden="1">{"Riqfin97",#N/A,FALSE,"Tran";"Riqfinpro",#N/A,FALSE,"Tran"}</definedName>
    <definedName name="eeeee" hidden="1">{"Riqfin97",#N/A,FALSE,"Tran";"Riqfinpro",#N/A,FALSE,"Tran"}</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hidden="1">{"Main Economic Indicators",#N/A,FALSE,"C"}</definedName>
    <definedName name="ert" hidden="1">{"Minpmon",#N/A,FALSE,"Monthinput"}</definedName>
    <definedName name="erty" hidden="1">{"Riqfin97",#N/A,FALSE,"Tran";"Riqfinpro",#N/A,FALSE,"Tran"}</definedName>
    <definedName name="ertyyeawet" hidden="1">'[22]Time series'!#REF!</definedName>
    <definedName name="erwre" hidden="1">{"'Resources'!$A$1:$W$34","'Balance Sheet'!$A$1:$W$58","'SFD'!$A$1:$J$52"}</definedName>
    <definedName name="ewqr" hidden="1">[29]Data!#REF!</definedName>
    <definedName name="f" localSheetId="24" hidden="1">{"Main Economic Indicators",#N/A,FALSE,"C"}</definedName>
    <definedName name="f">#REF!</definedName>
    <definedName name="FCode" hidden="1">#REF!</definedName>
    <definedName name="fed" hidden="1">{"Riqfin97",#N/A,FALSE,"Tran";"Riqfinpro",#N/A,FALSE,"Tran"}</definedName>
    <definedName name="fer" hidden="1">{"Riqfin97",#N/A,FALSE,"Tran";"Riqfinpro",#N/A,FALSE,"Tran"}</definedName>
    <definedName name="ff" hidden="1">{"Tab1",#N/A,FALSE,"P";"Tab2",#N/A,FALSE,"P"}</definedName>
    <definedName name="fff" hidden="1">{"Tab1",#N/A,FALSE,"P";"Tab2",#N/A,FALSE,"P"}</definedName>
    <definedName name="ffff" hidden="1">{"Riqfin97",#N/A,FALSE,"Tran";"Riqfinpro",#N/A,FALSE,"Tran"}</definedName>
    <definedName name="ffffff" hidden="1">{"Tab1",#N/A,FALSE,"P";"Tab2",#N/A,FALSE,"P"}</definedName>
    <definedName name="fffffff" hidden="1">{"Minpmon",#N/A,FALSE,"Monthinput"}</definedName>
    <definedName name="ffggg" hidden="1">{"Tab1",#N/A,FALSE,"P";"Tab2",#N/A,FALSE,"P"}</definedName>
    <definedName name="fgf" hidden="1">{"Riqfin97",#N/A,FALSE,"Tran";"Riqfinpro",#N/A,FALSE,"Tran"}</definedName>
    <definedName name="fghg" hidden="1">{#N/A,#N/A,FALSE,"B061196P";#N/A,#N/A,FALSE,"B061196";#N/A,#N/A,FALSE,"Relatório1";#N/A,#N/A,FALSE,"Relatório2";#N/A,#N/A,FALSE,"Relatório3";#N/A,#N/A,FALSE,"Relatório4 ";#N/A,#N/A,FALSE,"Relatório5";#N/A,#N/A,FALSE,"Relatório6";#N/A,#N/A,FALSE,"Relatório7";#N/A,#N/A,FALSE,"Relatório8"}</definedName>
    <definedName name="fhjekwf" hidden="1">{"Main Economic Indicators",#N/A,FALSE,"C"}</definedName>
    <definedName name="FIG2wp1" hidden="1">#REF!</definedName>
    <definedName name="FinalForecast_w_Shocks">[67]FinalForecast_w_Shocks!$B:$AD</definedName>
    <definedName name="FinalForecast_w_ShocksYear">[67]FinalForecast_w_Shocks!$3:$3</definedName>
    <definedName name="Financing" hidden="1">{"Tab1",#N/A,FALSE,"P";"Tab2",#N/A,FALSE,"P"}</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hidden="1">{"Tab1",#N/A,FALSE,"P";"Tab2",#N/A,FALSE,"P"}</definedName>
    <definedName name="fshrts" hidden="1">[10]WB!$Q$255:$AK$255</definedName>
    <definedName name="ftr" hidden="1">{"Riqfin97",#N/A,FALSE,"Tran";"Riqfinpro",#N/A,FALSE,"Tran"}</definedName>
    <definedName name="fty" hidden="1">{"Riqfin97",#N/A,FALSE,"Tran";"Riqfinpro",#N/A,FALSE,"Tran"}</definedName>
    <definedName name="fuck" hidden="1">#REF!</definedName>
    <definedName name="gbnj" hidden="1">{"Tab1",#N/A,FALSE,"P";"Tab2",#N/A,FALSE,"P"}</definedName>
    <definedName name="ger"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hidden="1">{"Riqfin97",#N/A,FALSE,"Tran";"Riqfinpro",#N/A,FALSE,"Tran"}</definedName>
    <definedName name="gg" hidden="1">{"TBILLS_ALL",#N/A,FALSE,"FITB_all"}</definedName>
    <definedName name="ggg" hidden="1">{"Riqfin97",#N/A,FALSE,"Tran";"Riqfinpro",#N/A,FALSE,"Tran"}</definedName>
    <definedName name="gggg" hidden="1">{"Minpmon",#N/A,FALSE,"Monthinput"}</definedName>
    <definedName name="ggggg" hidden="1">'[68]J(Priv.Cap)'!#REF!</definedName>
    <definedName name="gggggggg" hidden="1">{"Tab1",#N/A,FALSE,"P";"Tab2",#N/A,FALSE,"P"}</definedName>
    <definedName name="ght" hidden="1">{"Tab1",#N/A,FALSE,"P";"Tab2",#N/A,FALSE,"P"}</definedName>
    <definedName name="graph" hidden="1">[69]Report1!$G$227:$G$243</definedName>
    <definedName name="gre" hidden="1">{"Riqfin97",#N/A,FALSE,"Tran";"Riqfinpro",#N/A,FALSE,"Tran"}</definedName>
    <definedName name="guyana1003" hidden="1">{"Main Economic Indicators",#N/A,FALSE,"C"}</definedName>
    <definedName name="gyu" hidden="1">{"Tab1",#N/A,FALSE,"P";"Tab2",#N/A,FALSE,"P"}</definedName>
    <definedName name="hfrstes" hidden="1">[10]ER!#REF!</definedName>
    <definedName name="hfshfrt" hidden="1">[10]WB!$Q$62:$AK$62</definedName>
    <definedName name="hgfd" hidden="1">{#N/A,#N/A,FALSE,"I";#N/A,#N/A,FALSE,"J";#N/A,#N/A,FALSE,"K";#N/A,#N/A,FALSE,"L";#N/A,#N/A,FALSE,"M";#N/A,#N/A,FALSE,"N";#N/A,#N/A,FALSE,"O"}</definedName>
    <definedName name="hhh" hidden="1">'[70]J(Priv.Cap)'!#REF!</definedName>
    <definedName name="hhhhh" hidden="1">{"Tab1",#N/A,FALSE,"P";"Tab2",#N/A,FALSE,"P"}</definedName>
    <definedName name="HiddenRows" hidden="1">#REF!</definedName>
    <definedName name="hio" hidden="1">{"Tab1",#N/A,FALSE,"P";"Tab2",#N/A,FALSE,"P"}</definedName>
    <definedName name="historyrange">#REF!</definedName>
    <definedName name="hjk" hidden="1">{"Riqfin97",#N/A,FALSE,"Tran";"Riqfinpro",#N/A,FALSE,"Tran"}</definedName>
    <definedName name="hn" hidden="1">{"Riqfin97",#N/A,FALSE,"Tran";"Riqfinpro",#N/A,FALSE,"Tran"}</definedName>
    <definedName name="Holidays">[71]Notes!$I$149:$I$231</definedName>
    <definedName name="hpu" hidden="1">{"Tab1",#N/A,FALSE,"P";"Tab2",#N/A,FALSE,"P"}</definedName>
    <definedName name="HTML_CodePage" hidden="1">1252</definedName>
    <definedName name="HTML_Control" hidden="1">{"'Resources'!$A$1:$W$34","'Balance Sheet'!$A$1:$W$58","'SFD'!$A$1:$J$52"}</definedName>
    <definedName name="HTML_Control_2" hidden="1">{"'web page'!$A$1:$G$48"}</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3" hidden="1">TRUE</definedName>
    <definedName name="HTML_OBDlg4" hidden="1">TRUE</definedName>
    <definedName name="HTML_OS" hidden="1">0</definedName>
    <definedName name="HTML_PathFile" hidden="1">"Q:\DATA\AR\98FYFS\SEPT97\ESAF\esafadmfsHL.htm"</definedName>
    <definedName name="HTML_PathTemplate" hidden="1">"C:\AsianDem\Database 98\Forecasts\HTMLTemp.htm"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tmlRange">#REF!</definedName>
    <definedName name="huh" hidden="1">{"'Basic'!$A$1:$F$96"}</definedName>
    <definedName name="hui" hidden="1">{"Tab1",#N/A,FALSE,"P";"Tab2",#N/A,FALSE,"P"}</definedName>
    <definedName name="huo" hidden="1">{"Tab1",#N/A,FALSE,"P";"Tab2",#N/A,FALSE,"P"}</definedName>
    <definedName name="ii" hidden="1">{"Tab1",#N/A,FALSE,"P";"Tab2",#N/A,FALSE,"P"}</definedName>
    <definedName name="ikjh" hidden="1">{"Riqfin97",#N/A,FALSE,"Tran";"Riqfinpro",#N/A,FALSE,"Tran"}</definedName>
    <definedName name="ilo" hidden="1">{"Riqfin97",#N/A,FALSE,"Tran";"Riqfinpro",#N/A,FALSE,"Tran"}</definedName>
    <definedName name="ilu" hidden="1">{"Riqfin97",#N/A,FALSE,"Tran";"Riqfinpro",#N/A,FALSE,"Tran"}</definedName>
    <definedName name="input_in" hidden="1">{"TRADE_COMP",#N/A,FALSE,"TAB23APP";"BOP",#N/A,FALSE,"TAB6";"DOT",#N/A,FALSE,"TAB24APP";"EXTDEBT",#N/A,FALSE,"TAB25APP"}</definedName>
    <definedName name="INPUTSdata" localSheetId="24">[72]INPUTS!$1:$1048576</definedName>
    <definedName name="INPUTSdata">#REF!</definedName>
    <definedName name="INPUTSyear" localSheetId="24">[72]INPUTS!$2:$3</definedName>
    <definedName name="INPUTSyear">#REF!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41401.4855902778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AN" hidden="1">{#N/A,#N/A,FALSE,"B061196P";#N/A,#N/A,FALSE,"B061196";#N/A,#N/A,FALSE,"Relatório1";#N/A,#N/A,FALSE,"Relatório2";#N/A,#N/A,FALSE,"Relatório3";#N/A,#N/A,FALSE,"Relatório4 ";#N/A,#N/A,FALSE,"Relatório5";#N/A,#N/A,FALSE,"Relatório6";#N/A,#N/A,FALSE,"Relatório7";#N/A,#N/A,FALSE,"Relatório8"}</definedName>
    <definedName name="jgukg" hidden="1">{#N/A,#N/A,FALSE,"DOC";"TB_28",#N/A,FALSE,"FITB_28";"TB_91",#N/A,FALSE,"FITB_91";"TB_182",#N/A,FALSE,"FITB_182";"TB_273",#N/A,FALSE,"FITB_273";"TB_364",#N/A,FALSE,"FITB_364 ";"SUMMARY",#N/A,FALSE,"Summary"}</definedName>
    <definedName name="jhgf" hidden="1">{"MONA",#N/A,FALSE,"S"}</definedName>
    <definedName name="JHI"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hidden="1">{"Riqfin97",#N/A,FALSE,"Tran";"Riqfinpro",#N/A,FALSE,"Tran"}</definedName>
    <definedName name="jjj" hidden="1">[73]M!#REF!</definedName>
    <definedName name="jjjj" hidden="1">{"Tab1",#N/A,FALSE,"P";"Tab2",#N/A,FALSE,"P"}</definedName>
    <definedName name="jjjjjj" hidden="1">'[68]J(Priv.Cap)'!#REF!</definedName>
    <definedName name="jkbjkb" hidden="1">{"DEPOSITS",#N/A,FALSE,"COMML_MON";"LOANS",#N/A,FALSE,"COMML_MON"}</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 localSheetId="24" hidden="1">{"Riqfin97",#N/A,FALSE,"Tran";"Riqfinpro",#N/A,FALSE,"Tran"}</definedName>
    <definedName name="k">'[74]TableA data'!#REF!</definedName>
    <definedName name="kb" hidden="1">{"Riqfin97",#N/A,FALSE,"Tran";"Riqfinpro",#N/A,FALSE,"Tran"}</definedName>
    <definedName name="kio" hidden="1">{"Tab1",#N/A,FALSE,"P";"Tab2",#N/A,FALSE,"P"}</definedName>
    <definedName name="kiu" hidden="1">{"Riqfin97",#N/A,FALSE,"Tran";"Riqfinpro",#N/A,FALSE,"Tran"}</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kj" hidden="1">{"Main Economic Indicators",#N/A,FALSE,"C"}</definedName>
    <definedName name="kk" hidden="1">{"Tab1",#N/A,FALSE,"P";"Tab2",#N/A,FALSE,"P"}</definedName>
    <definedName name="kkk" hidden="1">{"Tab1",#N/A,FALSE,"P";"Tab2",#N/A,FALSE,"P"}</definedName>
    <definedName name="kkkk" hidden="1">[75]M!#REF!</definedName>
    <definedName name="kkkkk" hidden="1">'[76]J(Priv.Cap)'!#REF!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'[18]Dep fonct'!#REF!</definedName>
    <definedName name="kuy" hidden="1">{#N/A,#N/A,FALSE,"B061196P";#N/A,#N/A,FALSE,"B061196";#N/A,#N/A,FALSE,"Relatório1";#N/A,#N/A,FALSE,"Relatório2";#N/A,#N/A,FALSE,"Relatório3";#N/A,#N/A,FALSE,"Relatório4 ";#N/A,#N/A,FALSE,"Relatório5";#N/A,#N/A,FALSE,"Relatório6";#N/A,#N/A,FALSE,"Relatório7";#N/A,#N/A,FALSE,"Relatório8"}</definedName>
    <definedName name="LatestOutturns">[77]LatestOutturns!$1:$1048576</definedName>
    <definedName name="LatestOutturnsYear">[77]LatestOutturns!$1:$1</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hidden="1">{"Riqfin97",#N/A,FALSE,"Tran";"Riqfinpro",#N/A,FALSE,"Tran"}</definedName>
    <definedName name="ll" hidden="1">{"Tab1",#N/A,FALSE,"P";"Tab2",#N/A,FALSE,"P"}</definedName>
    <definedName name="lll" hidden="1">{"Riqfin97",#N/A,FALSE,"Tran";"Riqfinpro",#N/A,FALSE,"Tran"}</definedName>
    <definedName name="llll" hidden="1">[73]M!#REF!</definedName>
    <definedName name="lllll" hidden="1">{"Tab1",#N/A,FALSE,"P";"Tab2",#N/A,FALSE,"P"}</definedName>
    <definedName name="llllll" hidden="1">{"Minpmon",#N/A,FALSE,"Monthinput"}</definedName>
    <definedName name="lta" hidden="1">{"Riqfin97",#N/A,FALSE,"Tran";"Riqfinpro",#N/A,FALSE,"Tran"}</definedName>
    <definedName name="MAI" hidden="1">{#N/A,#N/A,FALSE,"B061196P";#N/A,#N/A,FALSE,"B061196";#N/A,#N/A,FALSE,"Relatório1";#N/A,#N/A,FALSE,"Relatório2";#N/A,#N/A,FALSE,"Relatório3";#N/A,#N/A,FALSE,"Relatório4 ";#N/A,#N/A,FALSE,"Relatório5";#N/A,#N/A,FALSE,"Relatório6";#N/A,#N/A,FALSE,"Relatório7";#N/A,#N/A,FALSE,"Relatório8"}</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del_Output">[67]Model_Output!$B:$AD</definedName>
    <definedName name="Model_OutputYear">[67]Model_Output!$3:$3</definedName>
    <definedName name="ModelData">[78]RawData!$6:$100</definedName>
    <definedName name="MOR" hidden="1">{#N/A,#N/A,FALSE,"B061196P";#N/A,#N/A,FALSE,"B061196";#N/A,#N/A,FALSE,"Relatório1";#N/A,#N/A,FALSE,"Relatório2";#N/A,#N/A,FALSE,"Relatório3";#N/A,#N/A,FALSE,"Relatório4 ";#N/A,#N/A,FALSE,"Relatório5";#N/A,#N/A,FALSE,"Relatório6";#N/A,#N/A,FALSE,"Relatório7";#N/A,#N/A,FALSE,"Relatório8"}</definedName>
    <definedName name="mte" hidden="1">{"Riqfin97",#N/A,FALSE,"Tran";"Riqfinpro",#N/A,FALSE,"Tran"}</definedName>
    <definedName name="n" hidden="1">{"Minpmon",#N/A,FALSE,"Monthinput"}</definedName>
    <definedName name="new" localSheetId="24" hidden="1">{"TBILLS_ALL",#N/A,FALSE,"FITB_all"}</definedName>
    <definedName name="NEW">#REF!</definedName>
    <definedName name="newnew" hidden="1">{"TBILLS_ALL",#N/A,FALSE,"FITB_all"}</definedName>
    <definedName name="nfrtrs" hidden="1">[10]WB!$Q$257:$AK$257</definedName>
    <definedName name="nn" hidden="1">{"Riqfin97",#N/A,FALSE,"Tran";"Riqfinpro",#N/A,FALSE,"Tran"}</definedName>
    <definedName name="nnga" hidden="1">#REF!</definedName>
    <definedName name="nnn" hidden="1">{"Tab1",#N/A,FALSE,"P";"Tab2",#N/A,FALSE,"P"}</definedName>
    <definedName name="ocgs_ct">[79]cofog_defence!$C$36,[79]cofog_defence!$C$41,[79]cofog_defence!$C$42,[79]cofog_defence!$C$47</definedName>
    <definedName name="old" hidden="1">{"TBILLS_ALL",#N/A,FALSE,"FITB_all"}</definedName>
    <definedName name="oliu" hidden="1">{"WEO",#N/A,FALSE,"T"}</definedName>
    <definedName name="oo" hidden="1">{"Riqfin97",#N/A,FALSE,"Tran";"Riqfinpro",#N/A,FALSE,"Tran"}</definedName>
    <definedName name="ooo" hidden="1">{"Tab1",#N/A,FALSE,"P";"Tab2",#N/A,FALSE,"P"}</definedName>
    <definedName name="oooo" hidden="1">{"Tab1",#N/A,FALSE,"P";"Tab2",#N/A,FALSE,"P"}</definedName>
    <definedName name="opu" hidden="1">{"Riqfin97",#N/A,FALSE,"Tran";"Riqfinpro",#N/A,FALSE,"Tran"}</definedName>
    <definedName name="oqui89" hidden="1">[62]BOP!$A$36:$IV$36,[62]BOP!$A$44:$IV$44,[62]BOP!$A$59:$IV$59,[62]BOP!#REF!,[62]BOP!#REF!,[62]BOP!$A$79:$IV$79,[62]BOP!$A$81:$IV$88,[62]BOP!#REF!</definedName>
    <definedName name="OrderTable" hidden="1">#REF!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hidden="1">{#N/A,#N/A,FALSE,"B061196P";#N/A,#N/A,FALSE,"B061196";#N/A,#N/A,FALSE,"Relatório1";#N/A,#N/A,FALSE,"Relatório2";#N/A,#N/A,FALSE,"Relatório3";#N/A,#N/A,FALSE,"Relatório4 ";#N/A,#N/A,FALSE,"Relatório5";#N/A,#N/A,FALSE,"Relatório6";#N/A,#N/A,FALSE,"Relatório7";#N/A,#N/A,FALSE,"Relatório8"}</definedName>
    <definedName name="p" localSheetId="24" hidden="1">{"Riqfin97",#N/A,FALSE,"Tran";"Riqfinpro",#N/A,FALSE,"Tran"}</definedName>
    <definedName name="p">#REF!</definedName>
    <definedName name="pit" hidden="1">{"Riqfin97",#N/A,FALSE,"Tran";"Riqfinpro",#N/A,FALSE,"Tran"}</definedName>
    <definedName name="pol" hidden="1">[32]A!#REF!</definedName>
    <definedName name="popl" hidden="1">#REF!</definedName>
    <definedName name="pp" hidden="1">{"Riqfin97",#N/A,FALSE,"Tran";"Riqfinpro",#N/A,FALSE,"Tran"}</definedName>
    <definedName name="ppp" hidden="1">{"Riqfin97",#N/A,FALSE,"Tran";"Riqfinpro",#N/A,FALSE,"Tran"}</definedName>
    <definedName name="pppppp" hidden="1">{"Riqfin97",#N/A,FALSE,"Tran";"Riqfinpro",#N/A,FALSE,"Tran"}</definedName>
    <definedName name="Prindiala">'[80]Data 1990'!#REF!</definedName>
    <definedName name="_xlnm.Print_Area">'[80]Data 1990'!#REF!</definedName>
    <definedName name="ProdForm" hidden="1">#REF!</definedName>
    <definedName name="Product" hidden="1">#REF!</definedName>
    <definedName name="qaz" hidden="1">{"Tab1",#N/A,FALSE,"P";"Tab2",#N/A,FALSE,"P"}</definedName>
    <definedName name="QCNR2" hidden="1">{#N/A,#N/A,FALSE,"B061196P";#N/A,#N/A,FALSE,"B061196";#N/A,#N/A,FALSE,"Relatório1";#N/A,#N/A,FALSE,"Relatório2";#N/A,#N/A,FALSE,"Relatório3";#N/A,#N/A,FALSE,"Relatório4 ";#N/A,#N/A,FALSE,"Relatório5";#N/A,#N/A,FALSE,"Relatório6";#N/A,#N/A,FALSE,"Relatório7";#N/A,#N/A,FALSE,"Relatório8"}</definedName>
    <definedName name="qer" hidden="1">{"Tab1",#N/A,FALSE,"P";"Tab2",#N/A,FALSE,"P"}</definedName>
    <definedName name="qq" hidden="1">'[70]J(Priv.Cap)'!#REF!</definedName>
    <definedName name="qqq" hidden="1">{"Minpmon",#N/A,FALSE,"Monthinput"}</definedName>
    <definedName name="qqqqq" hidden="1">{"Minpmon",#N/A,FALSE,"Monthinput"}</definedName>
    <definedName name="qqqqqq" hidden="1">{"Riqfin97",#N/A,FALSE,"Tran";"Riqfinpro",#N/A,FALSE,"Tran"}</definedName>
    <definedName name="qqqqqqqqqq" hidden="1">{"Riqfin97",#N/A,FALSE,"Tran";"Riqfinpro",#N/A,FALSE,"Tran"}</definedName>
    <definedName name="qwer" hidden="1">{"Tab1",#N/A,FALSE,"P";"Tab2",#N/A,FALSE,"P"}</definedName>
    <definedName name="RawData">[67]RawData!$1:$1048576</definedName>
    <definedName name="RawDataYear" localSheetId="24">[67]RawData!$2:$2</definedName>
    <definedName name="RawDataYear">#REF!</definedName>
    <definedName name="RCArea" hidden="1">#REF!</definedName>
    <definedName name="re" hidden="1">#N/A</definedName>
    <definedName name="remu"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hidden="1">{"Riqfin97",#N/A,FALSE,"Tran";"Riqfinpro",#N/A,FALSE,"Tran"}</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hidden="1">{"Riqfin97",#N/A,FALSE,"Tran";"Riqfinpro",#N/A,FALSE,"Tran"}</definedName>
    <definedName name="r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t" hidden="1">{"Minpmon",#N/A,FALSE,"Monthinput"}</definedName>
    <definedName name="rte" hidden="1">{"Riqfin97",#N/A,FALSE,"Tran";"Riqfinpro",#N/A,FALSE,"Tran"}</definedName>
    <definedName name="RTP" hidden="1">{#N/A,#N/A,FALSE,"B061196P";#N/A,#N/A,FALSE,"B061196";#N/A,#N/A,FALSE,"Relatório1";#N/A,#N/A,FALSE,"Relatório2";#N/A,#N/A,FALSE,"Relatório3";#N/A,#N/A,FALSE,"Relatório4 ";#N/A,#N/A,FALSE,"Relatório5";#N/A,#N/A,FALSE,"Relatório6";#N/A,#N/A,FALSE,"Relatório7";#N/A,#N/A,FALSE,"Relatório8"}</definedName>
    <definedName name="rtre" hidden="1">{"Main Economic Indicators",#N/A,FALSE,"C"}</definedName>
    <definedName name="rty" hidden="1">{"Riqfin97",#N/A,FALSE,"Tran";"Riqfinpro",#N/A,FALSE,"Tran"}</definedName>
    <definedName name="rtyty"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'[44]COP FED'!#REF!</definedName>
    <definedName name="Rwvu.Print." hidden="1">#N/A</definedName>
    <definedName name="Rwvu.sa97." hidden="1">[64]Rev!$B$1:$B$65536,[64]Rev!$C$1:$D$65536,[64]Rev!$AB$1:$AB$65536,[64]Rev!$L$1:$Q$65536</definedName>
    <definedName name="rx" hidden="1">#REF!</definedName>
    <definedName name="ry" hidden="1">#REF!</definedName>
    <definedName name="s" hidden="1">#REF!</definedName>
    <definedName name="sa" hidden="1">{#N/A,#N/A,FALSE,"B061196P";#N/A,#N/A,FALSE,"B061196";#N/A,#N/A,FALSE,"Relatório1";#N/A,#N/A,FALSE,"Relatório2";#N/A,#N/A,FALSE,"Relatório3";#N/A,#N/A,FALSE,"Relatório4 ";#N/A,#N/A,FALSE,"Relatório5";#N/A,#N/A,FALSE,"Relatório6";#N/A,#N/A,FALSE,"Relatório7";#N/A,#N/A,FALSE,"Relatório8"}</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Bcalcs_DoF">#REF!</definedName>
    <definedName name="SBcalcs_EC">#REF!</definedName>
    <definedName name="SByear">#REF!</definedName>
    <definedName name="sdf" hidden="1">{"Main Economic Indicators",#N/A,FALSE,"C"}</definedName>
    <definedName name="sdkljsdklf" hidden="1">{"Main Economic Indicators",#N/A,FALSE,"C"}</definedName>
    <definedName name="sdr" hidden="1">{"Riqfin97",#N/A,FALSE,"Tran";"Riqfinpro",#N/A,FALSE,"Tran"}</definedName>
    <definedName name="SDscale">[66]OldFigure!$L$49:$M$51</definedName>
    <definedName name="sdsd" hidden="1">{"Riqfin97",#N/A,FALSE,"Tran";"Riqfinpro",#N/A,FALSE,"Tran"}</definedName>
    <definedName name="sencount" hidden="1">2</definedName>
    <definedName name="ser" hidden="1">{"Riqfin97",#N/A,FALSE,"Tran";"Riqfinpro",#N/A,FALSE,"Tran"}</definedName>
    <definedName name="Shocks">[67]Shocks!$1:$1048576</definedName>
    <definedName name="ShocksYear">[67]Shocks!$4:$4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localSheetId="22" hidden="1">#REF!</definedName>
    <definedName name="SpreadsheetBuilder_1" hidden="1">#REF!</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hidden="1">{#N/A,#N/A,FALSE,"B061196P";#N/A,#N/A,FALSE,"B061196";#N/A,#N/A,FALSE,"Relatório1";#N/A,#N/A,FALSE,"Relatório2";#N/A,#N/A,FALSE,"Relatório3";#N/A,#N/A,FALSE,"Relatório4 ";#N/A,#N/A,FALSE,"Relatório5";#N/A,#N/A,FALSE,"Relatório6";#N/A,#N/A,FALSE,"Relatório7";#N/A,#N/A,FALSE,"Relatório8"}</definedName>
    <definedName name="ssss" hidden="1">{"Riqfin97",#N/A,FALSE,"Tran";"Riqfinpro",#N/A,FALSE,"Tran"}</definedName>
    <definedName name="star">[66]CA_star_star!$1:$1048576</definedName>
    <definedName name="starvariable">[66]CA_star_star!$2:$2</definedName>
    <definedName name="Summary">#REF!</definedName>
    <definedName name="Summary_w_Shocks">[67]Summary_w_Shocks!$B:$BD</definedName>
    <definedName name="Summary_w_ShocksYear">[67]Summary_w_Shocks!$2:$2</definedName>
    <definedName name="SummaryYear">#REF!</definedName>
    <definedName name="swe" hidden="1">{"Tab1",#N/A,FALSE,"P";"Tab2",#N/A,FALSE,"P"}</definedName>
    <definedName name="Swvu.PLA1." hidden="1">'[44]COP FED'!#REF!</definedName>
    <definedName name="Swvu.PLA2." hidden="1">'[44]COP FED'!$A$1:$N$49</definedName>
    <definedName name="Swvu.Print." hidden="1">[45]Med!#REF!</definedName>
    <definedName name="sxc" hidden="1">{"Riqfin97",#N/A,FALSE,"Tran";"Riqfinpro",#N/A,FALSE,"Tran"}</definedName>
    <definedName name="sxe" hidden="1">{"Riqfin97",#N/A,FALSE,"Tran";"Riqfinpro",#N/A,FALSE,"Tran"}</definedName>
    <definedName name="t">#REF!</definedName>
    <definedName name="T0" hidden="1">{"Main Economic Indicators",#N/A,FALSE,"C"}</definedName>
    <definedName name="table12">[56]ESA95!$A$1391:$K$1471</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8TableB">[56]ESA95!$A$4:$Q$65</definedName>
    <definedName name="Tables19_29">[56]ESA95!$A$1778:$K$2986</definedName>
    <definedName name="tables30aand30b">[56]ESA95!$A$2987:$K$3112</definedName>
    <definedName name="tabx" hidden="1">{"g95_96m1",#N/A,FALSE,"Graf(95+96)M";"g95_96m2",#N/A,FALSE,"Graf(95+96)M";"g95_96mb1",#N/A,FALSE,"Graf(95+96)Mb";"g95_96mb2",#N/A,FALSE,"Graf(95+96)Mb";"g95_96f1",#N/A,FALSE,"Graf(95+96)F";"g95_96f2",#N/A,FALSE,"Graf(95+96)F";"g95_96fb1",#N/A,FALSE,"Graf(95+96)Fb";"g95_96fb2",#N/A,FALSE,"Graf(95+96)Fb"}</definedName>
    <definedName name="Tax">#REF!:OFFSET(#REF!,COUNT(#REF!)-1,0)</definedName>
    <definedName name="tbl_ProdInfo" hidden="1">#REF!</definedName>
    <definedName name="tenou" hidden="1">'[18]Dep fonct'!#REF!</definedName>
    <definedName name="test" hidden="1">{"Riqfin97",#N/A,FALSE,"Tran";"Riqfinpro",#N/A,FALSE,"Tran"}</definedName>
    <definedName name="TimeSeriesSD">[66]TimeSeriesSD!$1:$1048576</definedName>
    <definedName name="TimeSeriesSDyear">[66]TimeSeriesSD!$1:$1</definedName>
    <definedName name="tj" hidden="1">{"Riqfin97",#N/A,FALSE,"Tran";"Riqfinpro",#N/A,FALSE,"Tran"}</definedName>
    <definedName name="TOTAL">#REF!</definedName>
    <definedName name="tretry" hidden="1">[29]Data!#REF!</definedName>
    <definedName name="TRNR_0567750cc84f4f2989d0c2d34a825fb4_233_1" hidden="1">#REF!</definedName>
    <definedName name="TRNR_0e76da03abe1470ca81ed03d00b86d5b_92_0" hidden="1">#REF!</definedName>
    <definedName name="TRNR_11451e148692473e8c118a57d1fc36fb_38_0" hidden="1">[66]CA_star_star!#REF!</definedName>
    <definedName name="TRNR_11b3f10d9f4e409795b09484f788975a_60_0" hidden="1">#REF!</definedName>
    <definedName name="TRNR_1674c2746c284dc99e324ab4296103c3_18464_20" hidden="1">#REF!</definedName>
    <definedName name="TRNR_1ed4cf216e6c4f10b5d9ee45c435751b_528_145" hidden="1">#REF!</definedName>
    <definedName name="TRNR_20bb9561e9af4d78b049f7a671a84978_1_59" hidden="1">#REF!</definedName>
    <definedName name="TRNR_210435d1b1dc40998d584cb9693cc9a2_172_2" hidden="1">#REF!</definedName>
    <definedName name="TRNR_27d8ed99314e4efb90ea7b65f41838c6_47_0" hidden="1">[66]CA_star_star!#REF!</definedName>
    <definedName name="TRNR_292a19d3734142a0985c1e5b89cd952f_92_0" hidden="1">#REF!</definedName>
    <definedName name="TRNR_2cfdf4ce2eba4e428a6c4e2557454bf9_527_87" hidden="1">#REF!</definedName>
    <definedName name="TRNR_414d6080aea54f43a9cc56735d824fb5_14_0" hidden="1">[66]CA_star_star!#REF!</definedName>
    <definedName name="TRNR_43a85ac04e9f4fceaae5b298b8e28afa_172_0" hidden="1">#REF!</definedName>
    <definedName name="TRNR_47b658cc148d4671b99c724487d34f97_14_0" hidden="1">[66]CA_star_star!#REF!</definedName>
    <definedName name="TRNR_4a5c53596ba14b53b1ead5a750e77258_57_0" hidden="1">[66]CA_star_star!#REF!</definedName>
    <definedName name="TRNR_50e54095113145d3805111e7b51fce6f_10_73" hidden="1">#REF!</definedName>
    <definedName name="TRNR_51506c4bdd804cc590398787a25c4bb8_527_87" hidden="1">#REF!</definedName>
    <definedName name="TRNR_5202f69fc76f4480a506273bd75e1719_2395_61" hidden="1">#REF!</definedName>
    <definedName name="TRNR_58b0ab9cb84d437b8172b6c70c4e67d2_18535_59" hidden="1">#REF!</definedName>
    <definedName name="TRNR_5d221992b47f49c69113344b78eaa96d_75_59" hidden="1">#REF!</definedName>
    <definedName name="TRNR_63d438e7888d463f9bc0d9ab055e879c_21_0" hidden="1">#REF!</definedName>
    <definedName name="TRNR_6899dbc590554595a64c2153a84c5c1f_18435_59" hidden="1">#REF!</definedName>
    <definedName name="TRNR_6b5065104c5841ecb9e6f7edf7ae8a43_89_0" hidden="1">#REF!</definedName>
    <definedName name="TRNR_6fa1cd25bb9142c5bd723ac8f316f085_30_73" hidden="1">#REF!</definedName>
    <definedName name="TRNR_749fbdc7db2c4e92b9df654b5c6b7d3c_29_1" hidden="1">#REF!</definedName>
    <definedName name="TRNR_74aacbb1498a4f8ea0b2c68d7e0c11eb_29_1" hidden="1">'[81]Figure A.1'!#REF!</definedName>
    <definedName name="TRNR_8008595e1e724a2495ae3bc372af9e41_75_59" hidden="1">[82]Annual!#REF!</definedName>
    <definedName name="TRNR_848288df6d584679838718a836efb28d_14_0" hidden="1">[66]CA_star_star!#REF!</definedName>
    <definedName name="TRNR_84b1d52272c24e74b01686b97d71c243_47_0" hidden="1">[66]CA_star_star!#REF!</definedName>
    <definedName name="TRNR_960276ae62f043a2b7b172acbabf8d4c_25_15" hidden="1">#REF!</definedName>
    <definedName name="TRNR_97d8fa8a9ac44fc4b56c433f32e06b9b_57_0" hidden="1">[66]CA_star_star!#REF!</definedName>
    <definedName name="TRNR_9a169599cb2f4f038c42d45f9b03810b_288_59" hidden="1">#REF!</definedName>
    <definedName name="TRNR_ad92eddbcf27455bafb50a92f68785dc_527_87" hidden="1">#REF!</definedName>
    <definedName name="TRNR_bbb025bfda814067888efe159fe6b060_172_0" hidden="1">#REF!</definedName>
    <definedName name="TRNR_bf9904c2324f4ffeb1c2aa2c14a79cc1_202_59" hidden="1">#REF!</definedName>
    <definedName name="TRNR_bfbeba56cf2e41cb9c6e3ab539ad4156_172_3" hidden="1">#REF!</definedName>
    <definedName name="TRNR_ca899009fd1a4e7c8d3c1687430adb01_1_1" hidden="1">#REF!</definedName>
    <definedName name="TRNR_d094dd91195f4dcbbbc34f844deac8ab_57_0" hidden="1">[66]CA_star_star!#REF!</definedName>
    <definedName name="TRNR_d53a0f858f2843149102a2e320b2765c_1_59" hidden="1">#REF!</definedName>
    <definedName name="TRNR_eaf1228016b24007a1687376825746ad_172_0" hidden="1">#REF!</definedName>
    <definedName name="TRNR_ec1bf8b9fe864d30afec065aadbf96e8_89_0" hidden="1">#REF!</definedName>
    <definedName name="TRNR_f46a677fbd4f4c1bba053fd324485ec6_9_0" hidden="1">[66]CA_star_star!#REF!</definedName>
    <definedName name="TRNR_f6ae9894de0742bbab59c73a2fb32af2_11_73" hidden="1">#REF!</definedName>
    <definedName name="TRNR_f8203560b2564972b3387df397d60d52_60_2" hidden="1">#REF!</definedName>
    <definedName name="TRNR_f8584c9a877845dab2e4debff4c84105_6832_79" hidden="1">#REF!</definedName>
    <definedName name="TRNR_fc209a7617734164b8e30858341d30a3_13055_6" hidden="1">'[83]Oil commodity'!$B$2</definedName>
    <definedName name="TROCATO4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t" hidden="1">{"Tab1",#N/A,FALSE,"P";"Tab2",#N/A,FALSE,"P"}</definedName>
    <definedName name="ttt" hidden="1">{"Tab1",#N/A,FALSE,"P";"Tab2",#N/A,FALSE,"P"}</definedName>
    <definedName name="tttt" hidden="1">{"Tab1",#N/A,FALSE,"P";"Tab2",#N/A,FALSE,"P"}</definedName>
    <definedName name="ttttt" hidden="1">[73]M!#REF!</definedName>
    <definedName name="ttttttttt" hidden="1">{"Minpmon",#N/A,FALSE,"Monthinput"}</definedName>
    <definedName name="ttyy" hidden="1">{"Riqfin97",#N/A,FALSE,"Tran";"Riqfinpro",#N/A,FALSE,"Tran"}</definedName>
    <definedName name="twryrwe" hidden="1">[33]PRIVATE!#REF!</definedName>
    <definedName name="tyi" hidden="1">'[18]Dep fonct'!#REF!</definedName>
    <definedName name="tyui" hidden="1">{"Riqfin97",#N/A,FALSE,"Tran";"Riqfinpro",#N/A,FALSE,"Tran"}</definedName>
    <definedName name="tz" hidden="1">{#N/A,#N/A,FALSE,"MZ GRV";#N/A,#N/A,FALSE,"MZ ArV";#N/A,#N/A,FALSE,"MZ AnV";#N/A,#N/A,FALSE,"MZ KnV"}</definedName>
    <definedName name="uu" hidden="1">{"Riqfin97",#N/A,FALSE,"Tran";"Riqfinpro",#N/A,FALSE,"Tran"}</definedName>
    <definedName name="uuu" hidden="1">{"Riqfin97",#N/A,FALSE,"Tran";"Riqfinpro",#N/A,FALSE,"Tran"}</definedName>
    <definedName name="uuuuuu" hidden="1">{"Riqfin97",#N/A,FALSE,"Tran";"Riqfinpro",#N/A,FALSE,"Tran"}</definedName>
    <definedName name="v" localSheetId="24" hidden="1">'Figure 3.7'!#REF!</definedName>
    <definedName name="v">'[74]TableA data'!#REF!</definedName>
    <definedName name="Vintages">#REF!</definedName>
    <definedName name="VintagesYear">#REF!</definedName>
    <definedName name="vv" hidden="1">{"Tab1",#N/A,FALSE,"P";"Tab2",#N/A,FALSE,"P"}</definedName>
    <definedName name="vvv" hidden="1">{"Tab1",#N/A,FALSE,"P";"Tab2",#N/A,FALSE,"P"}</definedName>
    <definedName name="vvvv" hidden="1">{"Minpmon",#N/A,FALSE,"Monthinput"}</definedName>
    <definedName name="w" localSheetId="24" hidden="1">{"PRI",#N/A,FALSE,"Data";"QUA",#N/A,FALSE,"Data";"STR",#N/A,FALSE,"Data";"VAL",#N/A,FALSE,"Data";"WEO",#N/A,FALSE,"Data";"WGT",#N/A,FALSE,"Data"}</definedName>
    <definedName name="w">'[80]Data 1990'!#REF!</definedName>
    <definedName name="wer" hidden="1">{"Riqfin97",#N/A,FALSE,"Tran";"Riqfinpro",#N/A,FALSE,"Tran"}</definedName>
    <definedName name="what" hidden="1">{"ca",#N/A,FALSE,"Detailed BOP";"ka",#N/A,FALSE,"Detailed BOP";"btl",#N/A,FALSE,"Detailed BOP";#N/A,#N/A,FALSE,"Debt  Stock TBL";"imfprint",#N/A,FALSE,"IMF";"imfdebtservice",#N/A,FALSE,"IMF";"tradeprint",#N/A,FALSE,"Trade"}</definedName>
    <definedName name="wht?" hidden="1">{"'Basic'!$A$1:$F$96"}</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hidden="1">{#N/A,#N/A,FALSE,"B061196P";#N/A,#N/A,FALSE,"B061196";#N/A,#N/A,FALSE,"Relatório1";#N/A,#N/A,FALSE,"Relatório2";#N/A,#N/A,FALSE,"Relatório3";#N/A,#N/A,FALSE,"Relatório4 ";#N/A,#N/A,FALSE,"Relatório5";#N/A,#N/A,FALSE,"Relatório6";#N/A,#N/A,FALSE,"Relatório7";#N/A,#N/A,FALSE,"Relatório8"}</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put._.and._.output._.tables." hidden="1">{#N/A,#N/A,FALSE,"SimInp1";#N/A,#N/A,FALSE,"SimInp2";#N/A,#N/A,FALSE,"SimOut1";#N/A,#N/A,FALSE,"SimOut2";#N/A,#N/A,FALSE,"SimOut3";#N/A,#N/A,FALSE,"SimOut4";#N/A,#N/A,FALSE,"SimOut5"}</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ikrozensus." hidden="1">{#N/A,#N/A,FALSE,"MZ GRV";#N/A,#N/A,FALSE,"MZ ArV";#N/A,#N/A,FALSE,"MZ AnV";#N/A,#N/A,FALSE,"MZ KnV"}</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iqfin." hidden="1">{"Riqfin97",#N/A,FALSE,"Tran";"Riqfinpro",#N/A,FALSE,"Tran"}</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per." hidden="1">{#N/A,#N/A,FALSE,"Fórmulas";#N/A,#N/A,FALSE,"Proj100";#N/A,#N/A,FALSE,"Proj50";#N/A,#N/A,FALSE,"Proj25";#N/A,#N/A,FALSE,"Proj0";#N/A,#N/A,FALSE,"ProjLib";#N/A,#N/A,FALSE,"Aux"}</definedName>
    <definedName name="wrn.TabARA." hidden="1">{"Page1",#N/A,FALSE,"ARA M&amp;F&amp;T";"Page2",#N/A,FALSE,"ARA M&amp;F&amp;T";"Page3",#N/A,FALSE,"ARA M&amp;F&amp;T"}</definedName>
    <definedName name="wrn.Tabellen." hidden="1">{#N/A,#N/A,FALSE,"G RV Männer W";#N/A,#N/A,FALSE,"G RV Frauen W";#N/A,#N/A,FALSE,"G RV Männer O";#N/A,#N/A,FALSE,"G RV Frauen O";#N/A,#N/A,FALSE,"RTZahlbetrag"}</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[73]M!#REF!</definedName>
    <definedName name="www" hidden="1">{"Riqfin97",#N/A,FALSE,"Tran";"Riqfinpro",#N/A,FALSE,"Tran"}</definedName>
    <definedName name="wwwjjj" hidden="1">{#N/A,#N/A,FALSE,"slvsrtb1";#N/A,#N/A,FALSE,"slvsrtb2";#N/A,#N/A,FALSE,"slvsrtb3";#N/A,#N/A,FALSE,"slvsrtb4";#N/A,#N/A,FALSE,"slvsrtb5";#N/A,#N/A,FALSE,"slvsrtb6";#N/A,#N/A,FALSE,"slvsrtb7";#N/A,#N/A,FALSE,"slvsrtb8";#N/A,#N/A,FALSE,"slvsrtb9";#N/A,#N/A,FALSE,"slvsrtb10";#N/A,#N/A,FALSE,"slvsrtb12"}</definedName>
    <definedName name="wwww" hidden="1">[84]M!#REF!</definedName>
    <definedName name="wwwww" hidden="1">{"Minpmon",#N/A,FALSE,"Monthinput"}</definedName>
    <definedName name="wwwwwww" hidden="1">{"Riqfin97",#N/A,FALSE,"Tran";"Riqfinpro",#N/A,FALSE,"Tran"}</definedName>
    <definedName name="xx" hidden="1">{"Riqfin97",#N/A,FALSE,"Tran";"Riqfinpro",#N/A,FALSE,"Tran"}</definedName>
    <definedName name="xxx" hidden="1">[85]E!#REF!</definedName>
    <definedName name="xxxx" hidden="1">{"Riqfin97",#N/A,FALSE,"Tran";"Riqfinpro",#N/A,FALSE,"Tran"}</definedName>
    <definedName name="yh" hidden="1">{"Riqfin97",#N/A,FALSE,"Tran";"Riqfinpro",#N/A,FALSE,"Tran"}</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hidden="1">{"Riqfin97",#N/A,FALSE,"Tran";"Riqfinpro",#N/A,FALSE,"Tran"}</definedName>
    <definedName name="yu" hidden="1">{"Tab1",#N/A,FALSE,"P";"Tab2",#N/A,FALSE,"P"}</definedName>
    <definedName name="yy" hidden="1">{"Tab1",#N/A,FALSE,"P";"Tab2",#N/A,FALSE,"P"}</definedName>
    <definedName name="yyuu" hidden="1">{"Riqfin97",#N/A,FALSE,"Tran";"Riqfinpro",#N/A,FALSE,"Tran"}</definedName>
    <definedName name="yyy" hidden="1">{"Tab1",#N/A,FALSE,"P";"Tab2",#N/A,FALSE,"P"}</definedName>
    <definedName name="yyyy" hidden="1">{"Riqfin97",#N/A,FALSE,"Tran";"Riqfinpro",#N/A,FALSE,"Tran"}</definedName>
    <definedName name="yyyyyy" hidden="1">{"Minpmon",#N/A,FALSE,"Monthinput"}</definedName>
    <definedName name="Z_00C67BFA_FEDD_11D1_98B3_00C04FC96ABD_.wvu.Rows" hidden="1">[62]BOP!$A$36:$IV$36,[62]BOP!$A$44:$IV$44,[62]BOP!$A$59:$IV$59,[62]BOP!#REF!,[62]BOP!#REF!,[62]BOP!$A$81:$IV$88</definedName>
    <definedName name="Z_00C67BFB_FEDD_11D1_98B3_00C04FC96ABD_.wvu.Rows" hidden="1">[62]BOP!$A$36:$IV$36,[62]BOP!$A$44:$IV$44,[62]BOP!$A$59:$IV$59,[62]BOP!#REF!,[62]BOP!#REF!,[62]BOP!$A$81:$IV$88</definedName>
    <definedName name="Z_00C67BFC_FEDD_11D1_98B3_00C04FC96ABD_.wvu.Rows" hidden="1">[62]BOP!$A$36:$IV$36,[62]BOP!$A$44:$IV$44,[62]BOP!$A$59:$IV$59,[62]BOP!#REF!,[62]BOP!#REF!,[62]BOP!$A$81:$IV$88</definedName>
    <definedName name="Z_00C67BFD_FEDD_11D1_98B3_00C04FC96ABD_.wvu.Rows" hidden="1">[62]BOP!$A$36:$IV$36,[62]BOP!$A$44:$IV$44,[62]BOP!$A$59:$IV$59,[62]BOP!#REF!,[62]BOP!#REF!,[62]BOP!$A$81:$IV$88</definedName>
    <definedName name="Z_00C67BFE_FEDD_11D1_98B3_00C04FC96ABD_.wvu.Rows" hidden="1">[62]BOP!$A$36:$IV$36,[62]BOP!$A$44:$IV$44,[62]BOP!$A$59:$IV$59,[62]BOP!#REF!,[62]BOP!#REF!,[62]BOP!$A$79:$IV$79,[62]BOP!$A$81:$IV$88,[62]BOP!#REF!</definedName>
    <definedName name="Z_00C67BFF_FEDD_11D1_98B3_00C04FC96ABD_.wvu.Rows" hidden="1">[62]BOP!$A$36:$IV$36,[62]BOP!$A$44:$IV$44,[62]BOP!$A$59:$IV$59,[62]BOP!#REF!,[62]BOP!#REF!,[62]BOP!$A$79:$IV$79,[62]BOP!$A$81:$IV$88</definedName>
    <definedName name="Z_00C67C00_FEDD_11D1_98B3_00C04FC96ABD_.wvu.Rows" hidden="1">[62]BOP!$A$36:$IV$36,[62]BOP!$A$44:$IV$44,[62]BOP!$A$59:$IV$59,[62]BOP!#REF!,[62]BOP!#REF!,[62]BOP!$A$79:$IV$79,[62]BOP!#REF!</definedName>
    <definedName name="Z_00C67C01_FEDD_11D1_98B3_00C04FC96ABD_.wvu.Rows" hidden="1">[62]BOP!$A$36:$IV$36,[62]BOP!$A$44:$IV$44,[62]BOP!$A$59:$IV$59,[62]BOP!#REF!,[62]BOP!#REF!,[62]BOP!$A$79:$IV$79,[62]BOP!$A$81:$IV$88,[62]BOP!#REF!</definedName>
    <definedName name="Z_00C67C02_FEDD_11D1_98B3_00C04FC96ABD_.wvu.Rows" hidden="1">[62]BOP!$A$36:$IV$36,[62]BOP!$A$44:$IV$44,[62]BOP!$A$59:$IV$59,[62]BOP!#REF!,[62]BOP!#REF!,[62]BOP!$A$79:$IV$79,[62]BOP!$A$81:$IV$88,[62]BOP!#REF!</definedName>
    <definedName name="Z_00C67C03_FEDD_11D1_98B3_00C04FC96ABD_.wvu.Rows" hidden="1">[62]BOP!$A$36:$IV$36,[62]BOP!$A$44:$IV$44,[62]BOP!$A$59:$IV$59,[62]BOP!#REF!,[62]BOP!#REF!,[62]BOP!$A$79:$IV$79,[62]BOP!$A$81:$IV$88,[62]BOP!#REF!</definedName>
    <definedName name="Z_00C67C05_FEDD_11D1_98B3_00C04FC96ABD_.wvu.Rows" hidden="1">[62]BOP!$A$36:$IV$36,[62]BOP!$A$44:$IV$44,[62]BOP!$A$59:$IV$59,[62]BOP!#REF!,[62]BOP!#REF!,[62]BOP!$A$79:$IV$79,[62]BOP!$A$81:$IV$88,[62]BOP!#REF!,[62]BOP!#REF!</definedName>
    <definedName name="Z_00C67C06_FEDD_11D1_98B3_00C04FC96ABD_.wvu.Rows" hidden="1">[62]BOP!$A$36:$IV$36,[62]BOP!$A$44:$IV$44,[62]BOP!$A$59:$IV$59,[62]BOP!#REF!,[62]BOP!#REF!,[62]BOP!$A$79:$IV$79,[62]BOP!$A$81:$IV$88,[62]BOP!#REF!,[62]BOP!#REF!</definedName>
    <definedName name="Z_00C67C07_FEDD_11D1_98B3_00C04FC96ABD_.wvu.Rows" hidden="1">[62]BOP!$A$36:$IV$36,[62]BOP!$A$44:$IV$44,[62]BOP!$A$59:$IV$59,[62]BOP!#REF!,[62]BOP!#REF!,[62]BOP!$A$79:$IV$79</definedName>
    <definedName name="Z_041FA3A7_30CF_11D1_A8EA_00A02466B35E_.wvu.Cols" hidden="1">[64]Rev!$B$1:$B$65536,[64]Rev!$C$1:$D$65536,[64]Rev!$AB$1:$AB$65536,[64]Rev!$L$1:$Q$65536</definedName>
    <definedName name="Z_041FA3A7_30CF_11D1_A8EA_00A02466B35E_.wvu.Rows" hidden="1">[64]Rev!$A$23:$IV$26,[64]Rev!$A$37:$IV$38</definedName>
    <definedName name="Z_112039D0_FF0B_11D1_98B3_00C04FC96ABD_.wvu.Rows" hidden="1">[62]BOP!$A$36:$IV$36,[62]BOP!$A$44:$IV$44,[62]BOP!$A$59:$IV$59,[62]BOP!#REF!,[62]BOP!#REF!,[62]BOP!$A$81:$IV$88</definedName>
    <definedName name="Z_112039D1_FF0B_11D1_98B3_00C04FC96ABD_.wvu.Rows" hidden="1">[62]BOP!$A$36:$IV$36,[62]BOP!$A$44:$IV$44,[62]BOP!$A$59:$IV$59,[62]BOP!#REF!,[62]BOP!#REF!,[62]BOP!$A$81:$IV$88</definedName>
    <definedName name="Z_112039D2_FF0B_11D1_98B3_00C04FC96ABD_.wvu.Rows" hidden="1">[62]BOP!$A$36:$IV$36,[62]BOP!$A$44:$IV$44,[62]BOP!$A$59:$IV$59,[62]BOP!#REF!,[62]BOP!#REF!,[62]BOP!$A$81:$IV$88</definedName>
    <definedName name="Z_112039D3_FF0B_11D1_98B3_00C04FC96ABD_.wvu.Rows" hidden="1">[62]BOP!$A$36:$IV$36,[62]BOP!$A$44:$IV$44,[62]BOP!$A$59:$IV$59,[62]BOP!#REF!,[62]BOP!#REF!,[62]BOP!$A$81:$IV$88</definedName>
    <definedName name="Z_112039D4_FF0B_11D1_98B3_00C04FC96ABD_.wvu.Rows" hidden="1">[62]BOP!$A$36:$IV$36,[62]BOP!$A$44:$IV$44,[62]BOP!$A$59:$IV$59,[62]BOP!#REF!,[62]BOP!#REF!,[62]BOP!$A$79:$IV$79,[62]BOP!$A$81:$IV$88,[62]BOP!#REF!</definedName>
    <definedName name="Z_112039D5_FF0B_11D1_98B3_00C04FC96ABD_.wvu.Rows" hidden="1">[62]BOP!$A$36:$IV$36,[62]BOP!$A$44:$IV$44,[62]BOP!$A$59:$IV$59,[62]BOP!#REF!,[62]BOP!#REF!,[62]BOP!$A$79:$IV$79,[62]BOP!$A$81:$IV$88</definedName>
    <definedName name="Z_112039D6_FF0B_11D1_98B3_00C04FC96ABD_.wvu.Rows" hidden="1">[62]BOP!$A$36:$IV$36,[62]BOP!$A$44:$IV$44,[62]BOP!$A$59:$IV$59,[62]BOP!#REF!,[62]BOP!#REF!,[62]BOP!$A$79:$IV$79,[62]BOP!#REF!</definedName>
    <definedName name="Z_112039D7_FF0B_11D1_98B3_00C04FC96ABD_.wvu.Rows" hidden="1">[62]BOP!$A$36:$IV$36,[62]BOP!$A$44:$IV$44,[62]BOP!$A$59:$IV$59,[62]BOP!#REF!,[62]BOP!#REF!,[62]BOP!$A$79:$IV$79,[62]BOP!$A$81:$IV$88,[62]BOP!#REF!</definedName>
    <definedName name="Z_112039D8_FF0B_11D1_98B3_00C04FC96ABD_.wvu.Rows" hidden="1">[62]BOP!$A$36:$IV$36,[62]BOP!$A$44:$IV$44,[62]BOP!$A$59:$IV$59,[62]BOP!#REF!,[62]BOP!#REF!,[62]BOP!$A$79:$IV$79,[62]BOP!$A$81:$IV$88,[62]BOP!#REF!</definedName>
    <definedName name="Z_112039D9_FF0B_11D1_98B3_00C04FC96ABD_.wvu.Rows" hidden="1">[62]BOP!$A$36:$IV$36,[62]BOP!$A$44:$IV$44,[62]BOP!$A$59:$IV$59,[62]BOP!#REF!,[62]BOP!#REF!,[62]BOP!$A$79:$IV$79,[62]BOP!$A$81:$IV$88,[62]BOP!#REF!</definedName>
    <definedName name="Z_112039DB_FF0B_11D1_98B3_00C04FC96ABD_.wvu.Rows" hidden="1">[62]BOP!$A$36:$IV$36,[62]BOP!$A$44:$IV$44,[62]BOP!$A$59:$IV$59,[62]BOP!#REF!,[62]BOP!#REF!,[62]BOP!$A$79:$IV$79,[62]BOP!$A$81:$IV$88,[62]BOP!#REF!,[62]BOP!#REF!</definedName>
    <definedName name="Z_112039DC_FF0B_11D1_98B3_00C04FC96ABD_.wvu.Rows" hidden="1">[62]BOP!$A$36:$IV$36,[62]BOP!$A$44:$IV$44,[62]BOP!$A$59:$IV$59,[62]BOP!#REF!,[62]BOP!#REF!,[62]BOP!$A$79:$IV$79,[62]BOP!$A$81:$IV$88,[62]BOP!#REF!,[62]BOP!#REF!</definedName>
    <definedName name="Z_112039DD_FF0B_11D1_98B3_00C04FC96ABD_.wvu.Rows" hidden="1">[62]BOP!$A$36:$IV$36,[62]BOP!$A$44:$IV$44,[62]BOP!$A$59:$IV$59,[62]BOP!#REF!,[62]BOP!#REF!,[62]BOP!$A$79:$IV$79</definedName>
    <definedName name="Z_112B8339_2081_11D2_BFD2_00A02466506E_.wvu.PrintTitles" hidden="1">[86]SUMMARY!$B$1:$D$65536,[86]SUMMARY!$A$3:$IV$5</definedName>
    <definedName name="Z_112B833B_2081_11D2_BFD2_00A02466506E_.wvu.PrintTitles" hidden="1">[86]SUMMARY!$B$1:$D$65536,[86]SUMMARY!$A$3:$IV$5</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'[87]IDA-tab7'!$K$1:$T$65536,'[87]IDA-tab7'!$V$1:$AE$65536,'[87]IDA-tab7'!$AG$1:$AP$65536</definedName>
    <definedName name="Z_1A8C061B_2301_11D3_BFD1_000039E37209_.wvu.Rows" hidden="1">'[87]IDA-tab7'!$A$10:$IV$11,'[87]IDA-tab7'!$A$14:$IV$14,'[87]IDA-tab7'!$A$18:$IV$18</definedName>
    <definedName name="Z_1A8C061C_2301_11D3_BFD1_000039E37209_.wvu.Cols" hidden="1">'[87]IDA-tab7'!$K$1:$T$65536,'[87]IDA-tab7'!$V$1:$AE$65536,'[87]IDA-tab7'!$AG$1:$AP$65536</definedName>
    <definedName name="Z_1A8C061C_2301_11D3_BFD1_000039E37209_.wvu.Rows" hidden="1">'[87]IDA-tab7'!$A$10:$IV$11,'[87]IDA-tab7'!$A$14:$IV$14,'[87]IDA-tab7'!$A$18:$IV$18</definedName>
    <definedName name="Z_1A8C061E_2301_11D3_BFD1_000039E37209_.wvu.Cols" hidden="1">'[87]IDA-tab7'!$K$1:$T$65536,'[87]IDA-tab7'!$V$1:$AE$65536,'[87]IDA-tab7'!$AG$1:$AP$65536</definedName>
    <definedName name="Z_1A8C061E_2301_11D3_BFD1_000039E37209_.wvu.Rows" hidden="1">'[87]IDA-tab7'!$A$10:$IV$11,'[87]IDA-tab7'!$A$14:$IV$14,'[87]IDA-tab7'!$A$18:$IV$18</definedName>
    <definedName name="Z_1A8C061F_2301_11D3_BFD1_000039E37209_.wvu.Cols" hidden="1">'[87]IDA-tab7'!$K$1:$T$65536,'[87]IDA-tab7'!$V$1:$AE$65536,'[87]IDA-tab7'!$AG$1:$AP$65536</definedName>
    <definedName name="Z_1A8C061F_2301_11D3_BFD1_000039E37209_.wvu.Rows" hidden="1">'[87]IDA-tab7'!$A$10:$IV$11,'[87]IDA-tab7'!$A$14:$IV$14,'[87]IDA-tab7'!$A$18:$IV$18</definedName>
    <definedName name="Z_1F4C2007_FFA7_11D1_98B6_00C04FC96ABD_.wvu.Rows" hidden="1">[62]BOP!$A$36:$IV$36,[62]BOP!$A$44:$IV$44,[62]BOP!$A$59:$IV$59,[62]BOP!#REF!,[62]BOP!#REF!,[62]BOP!$A$81:$IV$88</definedName>
    <definedName name="Z_1F4C2008_FFA7_11D1_98B6_00C04FC96ABD_.wvu.Rows" hidden="1">[62]BOP!$A$36:$IV$36,[62]BOP!$A$44:$IV$44,[62]BOP!$A$59:$IV$59,[62]BOP!#REF!,[62]BOP!#REF!,[62]BOP!$A$81:$IV$88</definedName>
    <definedName name="Z_1F4C2009_FFA7_11D1_98B6_00C04FC96ABD_.wvu.Rows" hidden="1">[62]BOP!$A$36:$IV$36,[62]BOP!$A$44:$IV$44,[62]BOP!$A$59:$IV$59,[62]BOP!#REF!,[62]BOP!#REF!,[62]BOP!$A$81:$IV$88</definedName>
    <definedName name="Z_1F4C200A_FFA7_11D1_98B6_00C04FC96ABD_.wvu.Rows" hidden="1">[62]BOP!$A$36:$IV$36,[62]BOP!$A$44:$IV$44,[62]BOP!$A$59:$IV$59,[62]BOP!#REF!,[62]BOP!#REF!,[62]BOP!$A$81:$IV$88</definedName>
    <definedName name="Z_1F4C200B_FFA7_11D1_98B6_00C04FC96ABD_.wvu.Rows" hidden="1">[62]BOP!$A$36:$IV$36,[62]BOP!$A$44:$IV$44,[62]BOP!$A$59:$IV$59,[62]BOP!#REF!,[62]BOP!#REF!,[62]BOP!$A$79:$IV$79,[62]BOP!$A$81:$IV$88,[62]BOP!#REF!</definedName>
    <definedName name="Z_1F4C200C_FFA7_11D1_98B6_00C04FC96ABD_.wvu.Rows" hidden="1">[62]BOP!$A$36:$IV$36,[62]BOP!$A$44:$IV$44,[62]BOP!$A$59:$IV$59,[62]BOP!#REF!,[62]BOP!#REF!,[62]BOP!$A$79:$IV$79,[62]BOP!$A$81:$IV$88</definedName>
    <definedName name="Z_1F4C200D_FFA7_11D1_98B6_00C04FC96ABD_.wvu.Rows" hidden="1">[62]BOP!$A$36:$IV$36,[62]BOP!$A$44:$IV$44,[62]BOP!$A$59:$IV$59,[62]BOP!#REF!,[62]BOP!#REF!,[62]BOP!$A$79:$IV$79,[62]BOP!#REF!</definedName>
    <definedName name="Z_1F4C200E_FFA7_11D1_98B6_00C04FC96ABD_.wvu.Rows" hidden="1">[62]BOP!$A$36:$IV$36,[62]BOP!$A$44:$IV$44,[62]BOP!$A$59:$IV$59,[62]BOP!#REF!,[62]BOP!#REF!,[62]BOP!$A$79:$IV$79,[62]BOP!$A$81:$IV$88,[62]BOP!#REF!</definedName>
    <definedName name="Z_1F4C200F_FFA7_11D1_98B6_00C04FC96ABD_.wvu.Rows" hidden="1">[62]BOP!$A$36:$IV$36,[62]BOP!$A$44:$IV$44,[62]BOP!$A$59:$IV$59,[62]BOP!#REF!,[62]BOP!#REF!,[62]BOP!$A$79:$IV$79,[62]BOP!$A$81:$IV$88,[62]BOP!#REF!</definedName>
    <definedName name="Z_1F4C2010_FFA7_11D1_98B6_00C04FC96ABD_.wvu.Rows" hidden="1">[62]BOP!$A$36:$IV$36,[62]BOP!$A$44:$IV$44,[62]BOP!$A$59:$IV$59,[62]BOP!#REF!,[62]BOP!#REF!,[62]BOP!$A$79:$IV$79,[62]BOP!$A$81:$IV$88,[62]BOP!#REF!</definedName>
    <definedName name="Z_1F4C2012_FFA7_11D1_98B6_00C04FC96ABD_.wvu.Rows" hidden="1">[62]BOP!$A$36:$IV$36,[62]BOP!$A$44:$IV$44,[62]BOP!$A$59:$IV$59,[62]BOP!#REF!,[62]BOP!#REF!,[62]BOP!$A$79:$IV$79,[62]BOP!$A$81:$IV$88,[62]BOP!#REF!,[62]BOP!#REF!</definedName>
    <definedName name="Z_1F4C2013_FFA7_11D1_98B6_00C04FC96ABD_.wvu.Rows" hidden="1">[62]BOP!$A$36:$IV$36,[62]BOP!$A$44:$IV$44,[62]BOP!$A$59:$IV$59,[62]BOP!#REF!,[62]BOP!#REF!,[62]BOP!$A$79:$IV$79,[62]BOP!$A$81:$IV$88,[62]BOP!#REF!,[62]BOP!#REF!</definedName>
    <definedName name="Z_1F4C2014_FFA7_11D1_98B6_00C04FC96ABD_.wvu.Rows" hidden="1">[62]BOP!$A$36:$IV$36,[62]BOP!$A$44:$IV$44,[62]BOP!$A$59:$IV$59,[62]BOP!#REF!,[62]BOP!#REF!,[62]BOP!$A$79:$IV$79</definedName>
    <definedName name="Z_49B0A4B0_963B_11D1_BFD1_00A02466B680_.wvu.Rows" hidden="1">[62]BOP!$A$36:$IV$36,[62]BOP!$A$44:$IV$44,[62]BOP!$A$59:$IV$59,[62]BOP!#REF!,[62]BOP!#REF!,[62]BOP!$A$81:$IV$88</definedName>
    <definedName name="Z_49B0A4B1_963B_11D1_BFD1_00A02466B680_.wvu.Rows" hidden="1">[62]BOP!$A$36:$IV$36,[62]BOP!$A$44:$IV$44,[62]BOP!$A$59:$IV$59,[62]BOP!#REF!,[62]BOP!#REF!,[62]BOP!$A$81:$IV$88</definedName>
    <definedName name="Z_49B0A4B4_963B_11D1_BFD1_00A02466B680_.wvu.Rows" hidden="1">[62]BOP!$A$36:$IV$36,[62]BOP!$A$44:$IV$44,[62]BOP!$A$59:$IV$59,[62]BOP!#REF!,[62]BOP!#REF!,[62]BOP!$A$79:$IV$79,[62]BOP!$A$81:$IV$88,[62]BOP!#REF!</definedName>
    <definedName name="Z_49B0A4B5_963B_11D1_BFD1_00A02466B680_.wvu.Rows" hidden="1">[62]BOP!$A$36:$IV$36,[62]BOP!$A$44:$IV$44,[62]BOP!$A$59:$IV$59,[62]BOP!#REF!,[62]BOP!#REF!,[62]BOP!$A$79:$IV$79,[62]BOP!$A$81:$IV$88</definedName>
    <definedName name="Z_49B0A4B6_963B_11D1_BFD1_00A02466B680_.wvu.Rows" hidden="1">[62]BOP!$A$36:$IV$36,[62]BOP!$A$44:$IV$44,[62]BOP!$A$59:$IV$59,[62]BOP!#REF!,[62]BOP!#REF!,[62]BOP!$A$79:$IV$79,[62]BOP!#REF!</definedName>
    <definedName name="Z_49B0A4B7_963B_11D1_BFD1_00A02466B680_.wvu.Rows" hidden="1">[62]BOP!$A$36:$IV$36,[62]BOP!$A$44:$IV$44,[62]BOP!$A$59:$IV$59,[62]BOP!#REF!,[62]BOP!#REF!,[62]BOP!$A$79:$IV$79,[62]BOP!$A$81:$IV$88,[62]BOP!#REF!</definedName>
    <definedName name="Z_49B0A4B8_963B_11D1_BFD1_00A02466B680_.wvu.Rows" hidden="1">[62]BOP!$A$36:$IV$36,[62]BOP!$A$44:$IV$44,[62]BOP!$A$59:$IV$59,[62]BOP!#REF!,[62]BOP!#REF!,[62]BOP!$A$79:$IV$79,[62]BOP!$A$81:$IV$88,[62]BOP!#REF!</definedName>
    <definedName name="Z_49B0A4B9_963B_11D1_BFD1_00A02466B680_.wvu.Rows" hidden="1">[62]BOP!$A$36:$IV$36,[62]BOP!$A$44:$IV$44,[62]BOP!$A$59:$IV$59,[62]BOP!#REF!,[62]BOP!#REF!,[62]BOP!$A$79:$IV$79,[62]BOP!$A$81:$IV$88,[62]BOP!#REF!</definedName>
    <definedName name="Z_49B0A4BB_963B_11D1_BFD1_00A02466B680_.wvu.Rows" hidden="1">[62]BOP!$A$36:$IV$36,[62]BOP!$A$44:$IV$44,[62]BOP!$A$59:$IV$59,[62]BOP!#REF!,[62]BOP!#REF!,[62]BOP!$A$79:$IV$79,[62]BOP!$A$81:$IV$88,[62]BOP!#REF!,[62]BOP!#REF!</definedName>
    <definedName name="Z_49B0A4BC_963B_11D1_BFD1_00A02466B680_.wvu.Rows" hidden="1">[62]BOP!$A$36:$IV$36,[62]BOP!$A$44:$IV$44,[62]BOP!$A$59:$IV$59,[62]BOP!#REF!,[62]BOP!#REF!,[62]BOP!$A$79:$IV$79,[62]BOP!$A$81:$IV$88,[62]BOP!#REF!,[62]BOP!#REF!</definedName>
    <definedName name="Z_49B0A4BD_963B_11D1_BFD1_00A02466B680_.wvu.Rows" hidden="1">[62]BOP!$A$36:$IV$36,[62]BOP!$A$44:$IV$44,[62]BOP!$A$59:$IV$59,[62]BOP!#REF!,[62]BOP!#REF!,[62]BOP!$A$79:$IV$79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[86]SUMMARY!$B$1:$D$65536,[86]SUMMARY!$A$3:$IV$5</definedName>
    <definedName name="Z_95224721_0485_11D4_BFD1_00508B5F4DA4_.wvu.Cols" hidden="1">#REF!</definedName>
    <definedName name="Z_9E0C48F8_FFCC_11D1_98BA_00C04FC96ABD_.wvu.Rows" hidden="1">[62]BOP!$A$36:$IV$36,[62]BOP!$A$44:$IV$44,[62]BOP!$A$59:$IV$59,[62]BOP!#REF!,[62]BOP!#REF!,[62]BOP!$A$81:$IV$88</definedName>
    <definedName name="Z_9E0C48F9_FFCC_11D1_98BA_00C04FC96ABD_.wvu.Rows" hidden="1">[62]BOP!$A$36:$IV$36,[62]BOP!$A$44:$IV$44,[62]BOP!$A$59:$IV$59,[62]BOP!#REF!,[62]BOP!#REF!,[62]BOP!$A$81:$IV$88</definedName>
    <definedName name="Z_9E0C48FA_FFCC_11D1_98BA_00C04FC96ABD_.wvu.Rows" hidden="1">[62]BOP!$A$36:$IV$36,[62]BOP!$A$44:$IV$44,[62]BOP!$A$59:$IV$59,[62]BOP!#REF!,[62]BOP!#REF!,[62]BOP!$A$81:$IV$88</definedName>
    <definedName name="Z_9E0C48FB_FFCC_11D1_98BA_00C04FC96ABD_.wvu.Rows" hidden="1">[62]BOP!$A$36:$IV$36,[62]BOP!$A$44:$IV$44,[62]BOP!$A$59:$IV$59,[62]BOP!#REF!,[62]BOP!#REF!,[62]BOP!$A$81:$IV$88</definedName>
    <definedName name="Z_9E0C48FC_FFCC_11D1_98BA_00C04FC96ABD_.wvu.Rows" hidden="1">[62]BOP!$A$36:$IV$36,[62]BOP!$A$44:$IV$44,[62]BOP!$A$59:$IV$59,[62]BOP!#REF!,[62]BOP!#REF!,[62]BOP!$A$79:$IV$79,[62]BOP!$A$81:$IV$88,[62]BOP!#REF!</definedName>
    <definedName name="Z_9E0C48FD_FFCC_11D1_98BA_00C04FC96ABD_.wvu.Rows" hidden="1">[62]BOP!$A$36:$IV$36,[62]BOP!$A$44:$IV$44,[62]BOP!$A$59:$IV$59,[62]BOP!#REF!,[62]BOP!#REF!,[62]BOP!$A$79:$IV$79,[62]BOP!$A$81:$IV$88</definedName>
    <definedName name="Z_9E0C48FE_FFCC_11D1_98BA_00C04FC96ABD_.wvu.Rows" hidden="1">[62]BOP!$A$36:$IV$36,[62]BOP!$A$44:$IV$44,[62]BOP!$A$59:$IV$59,[62]BOP!#REF!,[62]BOP!#REF!,[62]BOP!$A$79:$IV$79,[62]BOP!#REF!</definedName>
    <definedName name="Z_9E0C48FF_FFCC_11D1_98BA_00C04FC96ABD_.wvu.Rows" hidden="1">[62]BOP!$A$36:$IV$36,[62]BOP!$A$44:$IV$44,[62]BOP!$A$59:$IV$59,[62]BOP!#REF!,[62]BOP!#REF!,[62]BOP!$A$79:$IV$79,[62]BOP!$A$81:$IV$88,[62]BOP!#REF!</definedName>
    <definedName name="Z_9E0C4900_FFCC_11D1_98BA_00C04FC96ABD_.wvu.Rows" hidden="1">[62]BOP!$A$36:$IV$36,[62]BOP!$A$44:$IV$44,[62]BOP!$A$59:$IV$59,[62]BOP!#REF!,[62]BOP!#REF!,[62]BOP!$A$79:$IV$79,[62]BOP!$A$81:$IV$88,[62]BOP!#REF!</definedName>
    <definedName name="Z_9E0C4901_FFCC_11D1_98BA_00C04FC96ABD_.wvu.Rows" hidden="1">[62]BOP!$A$36:$IV$36,[62]BOP!$A$44:$IV$44,[62]BOP!$A$59:$IV$59,[62]BOP!#REF!,[62]BOP!#REF!,[62]BOP!$A$79:$IV$79,[62]BOP!$A$81:$IV$88,[62]BOP!#REF!</definedName>
    <definedName name="Z_9E0C4903_FFCC_11D1_98BA_00C04FC96ABD_.wvu.Rows" hidden="1">[62]BOP!$A$36:$IV$36,[62]BOP!$A$44:$IV$44,[62]BOP!$A$59:$IV$59,[62]BOP!#REF!,[62]BOP!#REF!,[62]BOP!$A$79:$IV$79,[62]BOP!$A$81:$IV$88,[62]BOP!#REF!,[62]BOP!#REF!</definedName>
    <definedName name="Z_9E0C4904_FFCC_11D1_98BA_00C04FC96ABD_.wvu.Rows" hidden="1">[62]BOP!$A$36:$IV$36,[62]BOP!$A$44:$IV$44,[62]BOP!$A$59:$IV$59,[62]BOP!#REF!,[62]BOP!#REF!,[62]BOP!$A$79:$IV$79,[62]BOP!$A$81:$IV$88,[62]BOP!#REF!,[62]BOP!#REF!</definedName>
    <definedName name="Z_9E0C4905_FFCC_11D1_98BA_00C04FC96ABD_.wvu.Rows" hidden="1">[62]BOP!$A$36:$IV$36,[62]BOP!$A$44:$IV$44,[62]BOP!$A$59:$IV$59,[62]BOP!#REF!,[62]BOP!#REF!,[62]BOP!$A$79:$IV$79</definedName>
    <definedName name="Z_B424DD41_AAD0_11D2_BFD1_00A02466506E_.wvu.PrintTitles" hidden="1">[86]SUMMARY!$B$1:$D$65536,[86]SUMMARY!$A$3:$IV$5</definedName>
    <definedName name="Z_BC2BFA12_1C91_11D2_BFD2_00A02466506E_.wvu.PrintTitles" hidden="1">[86]SUMMARY!$B$1:$D$65536,[86]SUMMARY!$A$3:$IV$5</definedName>
    <definedName name="Z_C21FAE85_013A_11D2_98BD_00C04FC96ABD_.wvu.Rows" hidden="1">[62]BOP!$A$36:$IV$36,[62]BOP!$A$44:$IV$44,[62]BOP!$A$59:$IV$59,[62]BOP!#REF!,[62]BOP!#REF!,[62]BOP!$A$81:$IV$88</definedName>
    <definedName name="Z_C21FAE86_013A_11D2_98BD_00C04FC96ABD_.wvu.Rows" hidden="1">[62]BOP!$A$36:$IV$36,[62]BOP!$A$44:$IV$44,[62]BOP!$A$59:$IV$59,[62]BOP!#REF!,[62]BOP!#REF!,[62]BOP!$A$81:$IV$88</definedName>
    <definedName name="Z_C21FAE87_013A_11D2_98BD_00C04FC96ABD_.wvu.Rows" hidden="1">[62]BOP!$A$36:$IV$36,[62]BOP!$A$44:$IV$44,[62]BOP!$A$59:$IV$59,[62]BOP!#REF!,[62]BOP!#REF!,[62]BOP!$A$81:$IV$88</definedName>
    <definedName name="Z_C21FAE88_013A_11D2_98BD_00C04FC96ABD_.wvu.Rows" hidden="1">[62]BOP!$A$36:$IV$36,[62]BOP!$A$44:$IV$44,[62]BOP!$A$59:$IV$59,[62]BOP!#REF!,[62]BOP!#REF!,[62]BOP!$A$81:$IV$88</definedName>
    <definedName name="Z_C21FAE89_013A_11D2_98BD_00C04FC96ABD_.wvu.Rows" hidden="1">[62]BOP!$A$36:$IV$36,[62]BOP!$A$44:$IV$44,[62]BOP!$A$59:$IV$59,[62]BOP!#REF!,[62]BOP!#REF!,[62]BOP!$A$79:$IV$79,[62]BOP!$A$81:$IV$88,[62]BOP!#REF!</definedName>
    <definedName name="Z_C21FAE8A_013A_11D2_98BD_00C04FC96ABD_.wvu.Rows" hidden="1">[62]BOP!$A$36:$IV$36,[62]BOP!$A$44:$IV$44,[62]BOP!$A$59:$IV$59,[62]BOP!#REF!,[62]BOP!#REF!,[62]BOP!$A$79:$IV$79,[62]BOP!$A$81:$IV$88</definedName>
    <definedName name="Z_C21FAE8B_013A_11D2_98BD_00C04FC96ABD_.wvu.Rows" hidden="1">[62]BOP!$A$36:$IV$36,[62]BOP!$A$44:$IV$44,[62]BOP!$A$59:$IV$59,[62]BOP!#REF!,[62]BOP!#REF!,[62]BOP!$A$79:$IV$79,[62]BOP!#REF!</definedName>
    <definedName name="Z_C21FAE8C_013A_11D2_98BD_00C04FC96ABD_.wvu.Rows" hidden="1">[62]BOP!$A$36:$IV$36,[62]BOP!$A$44:$IV$44,[62]BOP!$A$59:$IV$59,[62]BOP!#REF!,[62]BOP!#REF!,[62]BOP!$A$79:$IV$79,[62]BOP!$A$81:$IV$88,[62]BOP!#REF!</definedName>
    <definedName name="Z_C21FAE8D_013A_11D2_98BD_00C04FC96ABD_.wvu.Rows" hidden="1">[62]BOP!$A$36:$IV$36,[62]BOP!$A$44:$IV$44,[62]BOP!$A$59:$IV$59,[62]BOP!#REF!,[62]BOP!#REF!,[62]BOP!$A$79:$IV$79,[62]BOP!$A$81:$IV$88,[62]BOP!#REF!</definedName>
    <definedName name="Z_C21FAE8E_013A_11D2_98BD_00C04FC96ABD_.wvu.Rows" hidden="1">[62]BOP!$A$36:$IV$36,[62]BOP!$A$44:$IV$44,[62]BOP!$A$59:$IV$59,[62]BOP!#REF!,[62]BOP!#REF!,[62]BOP!$A$79:$IV$79,[62]BOP!$A$81:$IV$88,[62]BOP!#REF!</definedName>
    <definedName name="Z_C21FAE90_013A_11D2_98BD_00C04FC96ABD_.wvu.Rows" hidden="1">[62]BOP!$A$36:$IV$36,[62]BOP!$A$44:$IV$44,[62]BOP!$A$59:$IV$59,[62]BOP!#REF!,[62]BOP!#REF!,[62]BOP!$A$79:$IV$79,[62]BOP!$A$81:$IV$88,[62]BOP!#REF!,[62]BOP!#REF!</definedName>
    <definedName name="Z_C21FAE91_013A_11D2_98BD_00C04FC96ABD_.wvu.Rows" hidden="1">[62]BOP!$A$36:$IV$36,[62]BOP!$A$44:$IV$44,[62]BOP!$A$59:$IV$59,[62]BOP!#REF!,[62]BOP!#REF!,[62]BOP!$A$79:$IV$79,[62]BOP!$A$81:$IV$88,[62]BOP!#REF!,[62]BOP!#REF!</definedName>
    <definedName name="Z_C21FAE92_013A_11D2_98BD_00C04FC96ABD_.wvu.Rows" hidden="1">[62]BOP!$A$36:$IV$36,[62]BOP!$A$44:$IV$44,[62]BOP!$A$59:$IV$59,[62]BOP!#REF!,[62]BOP!#REF!,[62]BOP!$A$79:$IV$79</definedName>
    <definedName name="Z_CF25EF4A_FFAB_11D1_98B7_00C04FC96ABD_.wvu.Rows" hidden="1">[62]BOP!$A$36:$IV$36,[62]BOP!$A$44:$IV$44,[62]BOP!$A$59:$IV$59,[62]BOP!#REF!,[62]BOP!#REF!,[62]BOP!$A$81:$IV$88</definedName>
    <definedName name="Z_CF25EF4B_FFAB_11D1_98B7_00C04FC96ABD_.wvu.Rows" hidden="1">[62]BOP!$A$36:$IV$36,[62]BOP!$A$44:$IV$44,[62]BOP!$A$59:$IV$59,[62]BOP!#REF!,[62]BOP!#REF!,[62]BOP!$A$81:$IV$88</definedName>
    <definedName name="Z_CF25EF4C_FFAB_11D1_98B7_00C04FC96ABD_.wvu.Rows" hidden="1">[62]BOP!$A$36:$IV$36,[62]BOP!$A$44:$IV$44,[62]BOP!$A$59:$IV$59,[62]BOP!#REF!,[62]BOP!#REF!,[62]BOP!$A$81:$IV$88</definedName>
    <definedName name="Z_CF25EF4D_FFAB_11D1_98B7_00C04FC96ABD_.wvu.Rows" hidden="1">[62]BOP!$A$36:$IV$36,[62]BOP!$A$44:$IV$44,[62]BOP!$A$59:$IV$59,[62]BOP!#REF!,[62]BOP!#REF!,[62]BOP!$A$81:$IV$88</definedName>
    <definedName name="Z_CF25EF4E_FFAB_11D1_98B7_00C04FC96ABD_.wvu.Rows" hidden="1">[62]BOP!$A$36:$IV$36,[62]BOP!$A$44:$IV$44,[62]BOP!$A$59:$IV$59,[62]BOP!#REF!,[62]BOP!#REF!,[62]BOP!$A$79:$IV$79,[62]BOP!$A$81:$IV$88,[62]BOP!#REF!</definedName>
    <definedName name="Z_CF25EF4F_FFAB_11D1_98B7_00C04FC96ABD_.wvu.Rows" hidden="1">[62]BOP!$A$36:$IV$36,[62]BOP!$A$44:$IV$44,[62]BOP!$A$59:$IV$59,[62]BOP!#REF!,[62]BOP!#REF!,[62]BOP!$A$79:$IV$79,[62]BOP!$A$81:$IV$88</definedName>
    <definedName name="Z_CF25EF50_FFAB_11D1_98B7_00C04FC96ABD_.wvu.Rows" hidden="1">[62]BOP!$A$36:$IV$36,[62]BOP!$A$44:$IV$44,[62]BOP!$A$59:$IV$59,[62]BOP!#REF!,[62]BOP!#REF!,[62]BOP!$A$79:$IV$79,[62]BOP!#REF!</definedName>
    <definedName name="Z_CF25EF51_FFAB_11D1_98B7_00C04FC96ABD_.wvu.Rows" hidden="1">[62]BOP!$A$36:$IV$36,[62]BOP!$A$44:$IV$44,[62]BOP!$A$59:$IV$59,[62]BOP!#REF!,[62]BOP!#REF!,[62]BOP!$A$79:$IV$79,[62]BOP!$A$81:$IV$88,[62]BOP!#REF!</definedName>
    <definedName name="Z_CF25EF52_FFAB_11D1_98B7_00C04FC96ABD_.wvu.Rows" hidden="1">[62]BOP!$A$36:$IV$36,[62]BOP!$A$44:$IV$44,[62]BOP!$A$59:$IV$59,[62]BOP!#REF!,[62]BOP!#REF!,[62]BOP!$A$79:$IV$79,[62]BOP!$A$81:$IV$88,[62]BOP!#REF!</definedName>
    <definedName name="Z_CF25EF53_FFAB_11D1_98B7_00C04FC96ABD_.wvu.Rows" hidden="1">[62]BOP!$A$36:$IV$36,[62]BOP!$A$44:$IV$44,[62]BOP!$A$59:$IV$59,[62]BOP!#REF!,[62]BOP!#REF!,[62]BOP!$A$79:$IV$79,[62]BOP!$A$81:$IV$88,[62]BOP!#REF!</definedName>
    <definedName name="Z_CF25EF55_FFAB_11D1_98B7_00C04FC96ABD_.wvu.Rows" hidden="1">[62]BOP!$A$36:$IV$36,[62]BOP!$A$44:$IV$44,[62]BOP!$A$59:$IV$59,[62]BOP!#REF!,[62]BOP!#REF!,[62]BOP!$A$79:$IV$79,[62]BOP!$A$81:$IV$88,[62]BOP!#REF!,[62]BOP!#REF!</definedName>
    <definedName name="Z_CF25EF56_FFAB_11D1_98B7_00C04FC96ABD_.wvu.Rows" hidden="1">[62]BOP!$A$36:$IV$36,[62]BOP!$A$44:$IV$44,[62]BOP!$A$59:$IV$59,[62]BOP!#REF!,[62]BOP!#REF!,[62]BOP!$A$79:$IV$79,[62]BOP!$A$81:$IV$88,[62]BOP!#REF!,[62]BOP!#REF!</definedName>
    <definedName name="Z_CF25EF57_FFAB_11D1_98B7_00C04FC96ABD_.wvu.Rows" hidden="1">[62]BOP!$A$36:$IV$36,[62]BOP!$A$44:$IV$44,[62]BOP!$A$59:$IV$59,[62]BOP!#REF!,[62]BOP!#REF!,[62]BOP!$A$79:$IV$79</definedName>
    <definedName name="Z_E6B74681_BCE1_11D2_BFD1_00A02466506E_.wvu.PrintTitles" hidden="1">[86]SUMMARY!$B$1:$D$65536,[86]SUMMARY!$A$3:$IV$5</definedName>
    <definedName name="Z_EA8011E5_017A_11D2_98BD_00C04FC96ABD_.wvu.Rows" hidden="1">[62]BOP!$A$36:$IV$36,[62]BOP!$A$44:$IV$44,[62]BOP!$A$59:$IV$59,[62]BOP!#REF!,[62]BOP!#REF!,[62]BOP!$A$79:$IV$79,[62]BOP!$A$81:$IV$88</definedName>
    <definedName name="Z_EA8011E6_017A_11D2_98BD_00C04FC96ABD_.wvu.Rows" hidden="1">[62]BOP!$A$36:$IV$36,[62]BOP!$A$44:$IV$44,[62]BOP!$A$59:$IV$59,[62]BOP!#REF!,[62]BOP!#REF!,[62]BOP!$A$79:$IV$79,[62]BOP!#REF!</definedName>
    <definedName name="Z_EA8011E9_017A_11D2_98BD_00C04FC96ABD_.wvu.Rows" hidden="1">[62]BOP!$A$36:$IV$36,[62]BOP!$A$44:$IV$44,[62]BOP!$A$59:$IV$59,[62]BOP!#REF!,[62]BOP!#REF!,[62]BOP!$A$79:$IV$79,[62]BOP!$A$81:$IV$88,[62]BOP!#REF!</definedName>
    <definedName name="Z_EA8011EC_017A_11D2_98BD_00C04FC96ABD_.wvu.Rows" hidden="1">[62]BOP!$A$36:$IV$36,[62]BOP!$A$44:$IV$44,[62]BOP!$A$59:$IV$59,[62]BOP!#REF!,[62]BOP!#REF!,[62]BOP!$A$79:$IV$79,[62]BOP!$A$81:$IV$88,[62]BOP!#REF!,[62]BOP!#REF!</definedName>
    <definedName name="Z_EA86CE3A_00A2_11D2_98BC_00C04FC96ABD_.wvu.Rows" hidden="1">[62]BOP!$A$36:$IV$36,[62]BOP!$A$44:$IV$44,[62]BOP!$A$59:$IV$59,[62]BOP!#REF!,[62]BOP!#REF!,[62]BOP!$A$81:$IV$88</definedName>
    <definedName name="Z_EA86CE3B_00A2_11D2_98BC_00C04FC96ABD_.wvu.Rows" hidden="1">[62]BOP!$A$36:$IV$36,[62]BOP!$A$44:$IV$44,[62]BOP!$A$59:$IV$59,[62]BOP!#REF!,[62]BOP!#REF!,[62]BOP!$A$81:$IV$88</definedName>
    <definedName name="Z_EA86CE3C_00A2_11D2_98BC_00C04FC96ABD_.wvu.Rows" hidden="1">[62]BOP!$A$36:$IV$36,[62]BOP!$A$44:$IV$44,[62]BOP!$A$59:$IV$59,[62]BOP!#REF!,[62]BOP!#REF!,[62]BOP!$A$81:$IV$88</definedName>
    <definedName name="Z_EA86CE3D_00A2_11D2_98BC_00C04FC96ABD_.wvu.Rows" hidden="1">[62]BOP!$A$36:$IV$36,[62]BOP!$A$44:$IV$44,[62]BOP!$A$59:$IV$59,[62]BOP!#REF!,[62]BOP!#REF!,[62]BOP!$A$81:$IV$88</definedName>
    <definedName name="Z_EA86CE3E_00A2_11D2_98BC_00C04FC96ABD_.wvu.Rows" hidden="1">[62]BOP!$A$36:$IV$36,[62]BOP!$A$44:$IV$44,[62]BOP!$A$59:$IV$59,[62]BOP!#REF!,[62]BOP!#REF!,[62]BOP!$A$79:$IV$79,[62]BOP!$A$81:$IV$88,[62]BOP!#REF!</definedName>
    <definedName name="Z_EA86CE3F_00A2_11D2_98BC_00C04FC96ABD_.wvu.Rows" hidden="1">[62]BOP!$A$36:$IV$36,[62]BOP!$A$44:$IV$44,[62]BOP!$A$59:$IV$59,[62]BOP!#REF!,[62]BOP!#REF!,[62]BOP!$A$79:$IV$79,[62]BOP!$A$81:$IV$88</definedName>
    <definedName name="Z_EA86CE40_00A2_11D2_98BC_00C04FC96ABD_.wvu.Rows" hidden="1">[62]BOP!$A$36:$IV$36,[62]BOP!$A$44:$IV$44,[62]BOP!$A$59:$IV$59,[62]BOP!#REF!,[62]BOP!#REF!,[62]BOP!$A$79:$IV$79,[62]BOP!#REF!</definedName>
    <definedName name="Z_EA86CE41_00A2_11D2_98BC_00C04FC96ABD_.wvu.Rows" hidden="1">[62]BOP!$A$36:$IV$36,[62]BOP!$A$44:$IV$44,[62]BOP!$A$59:$IV$59,[62]BOP!#REF!,[62]BOP!#REF!,[62]BOP!$A$79:$IV$79,[62]BOP!$A$81:$IV$88,[62]BOP!#REF!</definedName>
    <definedName name="Z_EA86CE42_00A2_11D2_98BC_00C04FC96ABD_.wvu.Rows" hidden="1">[62]BOP!$A$36:$IV$36,[62]BOP!$A$44:$IV$44,[62]BOP!$A$59:$IV$59,[62]BOP!#REF!,[62]BOP!#REF!,[62]BOP!$A$79:$IV$79,[62]BOP!$A$81:$IV$88,[62]BOP!#REF!</definedName>
    <definedName name="Z_EA86CE43_00A2_11D2_98BC_00C04FC96ABD_.wvu.Rows" hidden="1">[62]BOP!$A$36:$IV$36,[62]BOP!$A$44:$IV$44,[62]BOP!$A$59:$IV$59,[62]BOP!#REF!,[62]BOP!#REF!,[62]BOP!$A$79:$IV$79,[62]BOP!$A$81:$IV$88,[62]BOP!#REF!</definedName>
    <definedName name="Z_EA86CE45_00A2_11D2_98BC_00C04FC96ABD_.wvu.Rows" hidden="1">[62]BOP!$A$36:$IV$36,[62]BOP!$A$44:$IV$44,[62]BOP!$A$59:$IV$59,[62]BOP!#REF!,[62]BOP!#REF!,[62]BOP!$A$79:$IV$79,[62]BOP!$A$81:$IV$88,[62]BOP!#REF!,[62]BOP!#REF!</definedName>
    <definedName name="Z_EA86CE46_00A2_11D2_98BC_00C04FC96ABD_.wvu.Rows" hidden="1">[62]BOP!$A$36:$IV$36,[62]BOP!$A$44:$IV$44,[62]BOP!$A$59:$IV$59,[62]BOP!#REF!,[62]BOP!#REF!,[62]BOP!$A$79:$IV$79,[62]BOP!$A$81:$IV$88,[62]BOP!#REF!,[62]BOP!#REF!</definedName>
    <definedName name="Z_EA86CE47_00A2_11D2_98BC_00C04FC96ABD_.wvu.Rows" hidden="1">[62]BOP!$A$36:$IV$36,[62]BOP!$A$44:$IV$44,[62]BOP!$A$59:$IV$59,[62]BOP!#REF!,[62]BOP!#REF!,[62]BOP!$A$79:$IV$79</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z" hidden="1">{"Minpmon",#N/A,FALSE,"Monthinput"}</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23" l="1"/>
  <c r="C47" i="23"/>
  <c r="B47" i="23"/>
  <c r="D46" i="23"/>
  <c r="C46" i="23"/>
  <c r="B46" i="23"/>
  <c r="D40" i="23"/>
  <c r="C40" i="23"/>
  <c r="B40" i="23"/>
  <c r="D39" i="23"/>
  <c r="C39" i="23"/>
  <c r="B39" i="23"/>
  <c r="A47" i="49" l="1"/>
  <c r="A48" i="49" s="1"/>
  <c r="A49" i="49" s="1"/>
  <c r="A50" i="49" s="1"/>
  <c r="A51" i="49" s="1"/>
  <c r="A52" i="49" s="1"/>
  <c r="A53" i="49" s="1"/>
  <c r="A26" i="48"/>
  <c r="A27" i="48" s="1"/>
  <c r="A28" i="48" s="1"/>
  <c r="A29" i="48" s="1"/>
  <c r="A30" i="48" s="1"/>
  <c r="A31" i="48" s="1"/>
  <c r="F131" i="45" l="1"/>
  <c r="A41" i="45"/>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A75" i="45" s="1"/>
  <c r="A76" i="45" s="1"/>
  <c r="A77" i="45" s="1"/>
  <c r="A78" i="45" s="1"/>
  <c r="A79" i="45" s="1"/>
  <c r="A80" i="45" s="1"/>
  <c r="A81" i="45" s="1"/>
  <c r="A82" i="45" s="1"/>
  <c r="A83" i="45" s="1"/>
  <c r="A84" i="45" s="1"/>
  <c r="A85" i="45" s="1"/>
  <c r="A86" i="45" s="1"/>
  <c r="A87" i="45" s="1"/>
  <c r="A88" i="45" s="1"/>
  <c r="A89" i="45" s="1"/>
  <c r="A90" i="45" s="1"/>
  <c r="A91" i="45" s="1"/>
  <c r="A92" i="45" s="1"/>
  <c r="A93" i="45" s="1"/>
  <c r="A94" i="45" s="1"/>
  <c r="A95" i="45" s="1"/>
  <c r="A96" i="45" s="1"/>
  <c r="A97" i="45" s="1"/>
  <c r="A98" i="45" s="1"/>
  <c r="A99" i="45" s="1"/>
  <c r="A100" i="45" s="1"/>
  <c r="A101" i="45" s="1"/>
  <c r="A102" i="45" s="1"/>
  <c r="A103" i="45" s="1"/>
  <c r="A104" i="45" s="1"/>
  <c r="A105" i="45" s="1"/>
  <c r="A106" i="45" s="1"/>
  <c r="A107" i="45" s="1"/>
  <c r="A108" i="45" s="1"/>
  <c r="A109" i="45" s="1"/>
  <c r="A110" i="45" s="1"/>
  <c r="A111" i="45" s="1"/>
  <c r="A112" i="45" s="1"/>
  <c r="A113" i="45" s="1"/>
  <c r="A114" i="45" s="1"/>
  <c r="A115" i="45" s="1"/>
  <c r="A116" i="45" s="1"/>
  <c r="A117" i="45" s="1"/>
  <c r="A118" i="45" s="1"/>
  <c r="A119" i="45" s="1"/>
  <c r="A120" i="45" s="1"/>
  <c r="A121" i="45" s="1"/>
  <c r="A122" i="45" s="1"/>
  <c r="A123" i="45" s="1"/>
  <c r="A124" i="45" s="1"/>
  <c r="A125" i="45" s="1"/>
  <c r="A126" i="45" s="1"/>
  <c r="A127" i="45" s="1"/>
  <c r="A128" i="45" s="1"/>
  <c r="A129" i="45" s="1"/>
  <c r="A130" i="45" s="1"/>
  <c r="A131" i="45" s="1"/>
  <c r="A39" i="45"/>
  <c r="A38" i="45" s="1"/>
  <c r="A37" i="45" s="1"/>
  <c r="A36" i="45" s="1"/>
  <c r="D47" i="25" l="1"/>
  <c r="E47" i="25"/>
  <c r="D46" i="25" l="1"/>
  <c r="D45" i="25"/>
  <c r="C44" i="38"/>
  <c r="D44" i="38" s="1"/>
  <c r="E44" i="38" s="1"/>
  <c r="F44" i="38" s="1"/>
  <c r="G44" i="38" s="1"/>
  <c r="H44" i="38" s="1"/>
  <c r="I44" i="38" s="1"/>
  <c r="J44" i="38" s="1"/>
  <c r="K44" i="38" s="1"/>
  <c r="L44" i="38" s="1"/>
  <c r="M44" i="38" s="1"/>
  <c r="N44" i="38" s="1"/>
  <c r="O44" i="38" s="1"/>
  <c r="P44" i="38" s="1"/>
  <c r="Q44" i="38" s="1"/>
  <c r="R44" i="38" s="1"/>
  <c r="S44" i="38" s="1"/>
  <c r="T44" i="38" s="1"/>
  <c r="U44" i="38" s="1"/>
  <c r="V44" i="38" s="1"/>
  <c r="W44" i="38" s="1"/>
  <c r="X44" i="38" s="1"/>
  <c r="Y44" i="38" s="1"/>
  <c r="Z44" i="38" s="1"/>
  <c r="AA44" i="38" s="1"/>
  <c r="AB44" i="38" s="1"/>
  <c r="AC44" i="38" s="1"/>
  <c r="AD44" i="38" s="1"/>
  <c r="E45" i="25"/>
  <c r="E46" i="25"/>
  <c r="C23" i="37" l="1"/>
  <c r="D23" i="37" s="1"/>
  <c r="E23" i="37" s="1"/>
  <c r="F23" i="37" s="1"/>
  <c r="G23" i="37" s="1"/>
  <c r="H23" i="37" s="1"/>
  <c r="I23" i="37" s="1"/>
  <c r="J23" i="37" s="1"/>
  <c r="K23" i="37" s="1"/>
  <c r="L23" i="37" s="1"/>
  <c r="M23" i="37" s="1"/>
  <c r="N23" i="37" s="1"/>
  <c r="O23" i="37" s="1"/>
  <c r="P23" i="37" s="1"/>
  <c r="Q23" i="37" s="1"/>
  <c r="R23" i="37" s="1"/>
  <c r="S23" i="37" s="1"/>
  <c r="T23" i="37" s="1"/>
  <c r="U23" i="37" s="1"/>
  <c r="V23" i="37" s="1"/>
  <c r="W23" i="37" s="1"/>
  <c r="X23" i="37" s="1"/>
  <c r="Y23" i="37" s="1"/>
  <c r="Z23" i="37" s="1"/>
  <c r="AA23" i="37" s="1"/>
  <c r="AB23" i="37" s="1"/>
  <c r="AC23" i="37" s="1"/>
  <c r="AD23" i="37" s="1"/>
  <c r="AE76" i="36" l="1"/>
  <c r="AD75" i="36"/>
  <c r="AC75" i="36"/>
  <c r="AB75" i="36"/>
  <c r="AA75" i="36"/>
  <c r="Z75" i="36"/>
  <c r="Y75" i="36"/>
  <c r="X75" i="36"/>
  <c r="W75" i="36"/>
  <c r="V75" i="36"/>
  <c r="U75" i="36"/>
  <c r="T75" i="36"/>
  <c r="S75" i="36"/>
  <c r="R75" i="36"/>
  <c r="Q75" i="36"/>
  <c r="P75" i="36"/>
  <c r="O75" i="36"/>
  <c r="N75" i="36"/>
  <c r="M75" i="36"/>
  <c r="L75" i="36"/>
  <c r="K75" i="36"/>
  <c r="J75" i="36"/>
  <c r="I75" i="36"/>
  <c r="H75" i="36"/>
  <c r="G75" i="36"/>
  <c r="F75" i="36"/>
  <c r="E75" i="36"/>
  <c r="D75" i="36"/>
  <c r="C75" i="36"/>
  <c r="B75" i="36"/>
  <c r="AE59" i="36"/>
  <c r="AF59" i="36" s="1"/>
  <c r="AG59" i="36" s="1"/>
  <c r="AH59" i="36" s="1"/>
  <c r="AI59" i="36" s="1"/>
  <c r="AJ59" i="36" s="1"/>
  <c r="AK59" i="36" s="1"/>
  <c r="AL59" i="36" s="1"/>
  <c r="AM59" i="36" s="1"/>
  <c r="AN59" i="36" s="1"/>
  <c r="AO59" i="36" s="1"/>
  <c r="AP59" i="36" s="1"/>
  <c r="AQ59" i="36" s="1"/>
  <c r="AR59" i="36" s="1"/>
  <c r="AS59" i="36" s="1"/>
  <c r="AT59" i="36" s="1"/>
  <c r="AU59" i="36" s="1"/>
  <c r="AV59" i="36" s="1"/>
  <c r="AW59" i="36" s="1"/>
  <c r="AX59" i="36" s="1"/>
  <c r="AY59" i="36" s="1"/>
  <c r="AZ59" i="36" s="1"/>
  <c r="BA59" i="36" s="1"/>
  <c r="BB59" i="36" s="1"/>
  <c r="BC59" i="36" s="1"/>
  <c r="BD59" i="36" s="1"/>
  <c r="BE59" i="36" s="1"/>
  <c r="BF59" i="36" s="1"/>
  <c r="BG59" i="36" s="1"/>
  <c r="BH59" i="36" s="1"/>
  <c r="BI59" i="36" s="1"/>
  <c r="BJ59" i="36" s="1"/>
  <c r="BK59" i="36" s="1"/>
  <c r="BL59" i="36" s="1"/>
  <c r="AF75" i="36" l="1"/>
  <c r="AE75" i="36"/>
  <c r="AE77" i="36" s="1"/>
  <c r="AG75" i="36" l="1"/>
  <c r="AH75" i="36" l="1"/>
  <c r="AI75" i="36" l="1"/>
  <c r="AJ75" i="36" l="1"/>
  <c r="AK75" i="36" l="1"/>
  <c r="AL75" i="36" l="1"/>
  <c r="AM75" i="36" l="1"/>
  <c r="AN75" i="36" l="1"/>
  <c r="AO75" i="36" l="1"/>
  <c r="AP75" i="36" l="1"/>
  <c r="AQ75" i="36" l="1"/>
  <c r="AR75" i="36" l="1"/>
  <c r="AS75" i="36" l="1"/>
  <c r="AT75" i="36" l="1"/>
  <c r="AU75" i="36" l="1"/>
  <c r="AV75" i="36" l="1"/>
  <c r="AW75" i="36" l="1"/>
  <c r="AX75" i="36" l="1"/>
  <c r="AY75" i="36" l="1"/>
  <c r="AZ75" i="36" l="1"/>
  <c r="BA75" i="36" l="1"/>
  <c r="BB75" i="36" l="1"/>
  <c r="BC75" i="36" l="1"/>
  <c r="BD75" i="36" l="1"/>
  <c r="BE75" i="36" l="1"/>
  <c r="BF75" i="36" l="1"/>
  <c r="BG75" i="36" l="1"/>
  <c r="BH75" i="36" l="1"/>
  <c r="BI75" i="36" l="1"/>
  <c r="BJ75" i="36" l="1"/>
  <c r="BL75" i="36" l="1"/>
  <c r="BK75" i="36"/>
  <c r="B24" i="35" l="1"/>
  <c r="C24" i="35" s="1"/>
  <c r="D24" i="35" s="1"/>
  <c r="E24" i="35" s="1"/>
  <c r="F24" i="35" s="1"/>
  <c r="G24" i="35" s="1"/>
  <c r="H24" i="35" s="1"/>
  <c r="I24" i="35" s="1"/>
  <c r="J24" i="35" s="1"/>
  <c r="K24" i="35" s="1"/>
  <c r="L24" i="35" s="1"/>
  <c r="M24" i="35" s="1"/>
  <c r="N24" i="35" s="1"/>
  <c r="O24" i="35" s="1"/>
  <c r="P24" i="35" s="1"/>
  <c r="Q24" i="35" s="1"/>
  <c r="R24" i="35" s="1"/>
  <c r="S24" i="35" s="1"/>
  <c r="T24" i="35" s="1"/>
  <c r="U24" i="35" s="1"/>
  <c r="V24" i="35" s="1"/>
  <c r="W24" i="35" s="1"/>
  <c r="X24" i="35" s="1"/>
  <c r="Y24" i="35" s="1"/>
  <c r="Z24" i="35" s="1"/>
  <c r="AA24" i="35" s="1"/>
  <c r="AB24" i="35" s="1"/>
  <c r="AC24" i="35" s="1"/>
  <c r="AD24" i="35" s="1"/>
  <c r="AE24" i="35" s="1"/>
  <c r="AF24" i="35" s="1"/>
  <c r="AG24" i="35" s="1"/>
  <c r="AH24" i="35" s="1"/>
  <c r="AI24" i="35" s="1"/>
  <c r="AJ24" i="35" s="1"/>
  <c r="C30" i="34"/>
  <c r="D30" i="34" s="1"/>
  <c r="E30" i="34" s="1"/>
  <c r="F30" i="34" s="1"/>
  <c r="G30" i="34" s="1"/>
  <c r="H30" i="34" s="1"/>
  <c r="I30" i="34" s="1"/>
  <c r="J30" i="34" s="1"/>
  <c r="K30" i="34" s="1"/>
  <c r="L30" i="34" s="1"/>
  <c r="M30" i="34" s="1"/>
  <c r="N30" i="34" s="1"/>
  <c r="O30" i="34" s="1"/>
  <c r="P30" i="34" s="1"/>
  <c r="Q30" i="34" s="1"/>
  <c r="R30" i="34" s="1"/>
  <c r="S30" i="34" s="1"/>
  <c r="T30" i="34" s="1"/>
  <c r="U30" i="34" s="1"/>
  <c r="V30" i="34" s="1"/>
  <c r="W30" i="34" s="1"/>
  <c r="X30" i="34" s="1"/>
  <c r="Y30" i="34" s="1"/>
  <c r="Z30" i="34" s="1"/>
  <c r="AA30" i="34" s="1"/>
  <c r="AB30" i="34" s="1"/>
  <c r="AC30" i="34" s="1"/>
  <c r="AD30" i="34" s="1"/>
  <c r="AE30" i="34" s="1"/>
  <c r="AF30" i="34" s="1"/>
  <c r="AG30" i="34" s="1"/>
  <c r="AH30" i="34" s="1"/>
  <c r="AI30" i="34" s="1"/>
  <c r="AJ30" i="34" s="1"/>
  <c r="AK30" i="34" s="1"/>
  <c r="D43" i="25" l="1"/>
  <c r="D44" i="25"/>
  <c r="D40" i="25"/>
  <c r="D41" i="25"/>
  <c r="D42" i="25"/>
  <c r="D39" i="25"/>
  <c r="D38" i="25"/>
  <c r="D12" i="25"/>
  <c r="D37" i="25"/>
  <c r="D36" i="25"/>
  <c r="D35" i="25"/>
  <c r="D34" i="25"/>
  <c r="D33" i="25"/>
  <c r="D32" i="25"/>
  <c r="D31" i="25"/>
  <c r="D30" i="25"/>
  <c r="D29" i="25"/>
  <c r="D28" i="25"/>
  <c r="D27" i="25"/>
  <c r="D26" i="25"/>
  <c r="D25" i="25"/>
  <c r="D24" i="25"/>
  <c r="D23" i="25"/>
  <c r="D22" i="25"/>
  <c r="E27" i="25"/>
  <c r="E42" i="25"/>
  <c r="E33" i="25"/>
  <c r="E31" i="25"/>
  <c r="E35" i="25"/>
  <c r="E34" i="25"/>
  <c r="E40" i="25"/>
  <c r="E24" i="25"/>
  <c r="E32" i="25"/>
  <c r="E38" i="25"/>
  <c r="E29" i="25"/>
  <c r="E41" i="25"/>
  <c r="E37" i="25"/>
  <c r="E28" i="25"/>
  <c r="E25" i="25"/>
  <c r="E30" i="25"/>
  <c r="E22" i="25"/>
  <c r="E36" i="25"/>
  <c r="E39" i="25"/>
  <c r="E43" i="25"/>
  <c r="E44" i="25"/>
  <c r="E23" i="25"/>
  <c r="E26" i="25"/>
  <c r="C38" i="23" l="1"/>
  <c r="D38"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tc={F6AC2ED6-44B2-4B49-B671-D87676E73E9A}</author>
  </authors>
  <commentList>
    <comment ref="P32" authorId="0" shapeId="0" xr:uid="{F6AC2ED6-44B2-4B49-B671-D87676E73E9A}">
      <text>
        <t xml:space="preserve">[Threaded comment]
Your version of Excel allows you to read this threaded comment; however, any edits to it will get removed if the file is opened in a newer version of Excel. Learn more: https://go.microsoft.com/fwlink/?linkid=870924
Comment:
    Assume 200m of €2 billion BEPS yield is structural rather than windfall. </t>
      </text>
    </comment>
  </commentList>
</comments>
</file>

<file path=xl/sharedStrings.xml><?xml version="1.0" encoding="utf-8"?>
<sst xmlns="http://schemas.openxmlformats.org/spreadsheetml/2006/main" count="471" uniqueCount="399">
  <si>
    <t xml:space="preserve">Real GNI*, € billions </t>
  </si>
  <si>
    <t>Actual</t>
  </si>
  <si>
    <t>Trend</t>
  </si>
  <si>
    <t>% population aged 25-54 in employment</t>
  </si>
  <si>
    <t>EPOP</t>
  </si>
  <si>
    <t>% GNI*, net debt ratio</t>
  </si>
  <si>
    <t>Total</t>
  </si>
  <si>
    <t>Actual wages</t>
  </si>
  <si>
    <t>Real hourly wages, Index: 2014=100</t>
  </si>
  <si>
    <t xml:space="preserve">€ billions, general government balance </t>
  </si>
  <si>
    <t xml:space="preserve">Sources: CSO, Department of Finance, and Fiscal Council workings. </t>
  </si>
  <si>
    <t>GG Revenue (% GNI*)</t>
  </si>
  <si>
    <t>GG Revenue excluding excess CT (%GNI*)</t>
  </si>
  <si>
    <t>Ireland</t>
  </si>
  <si>
    <t>Spain</t>
  </si>
  <si>
    <t>Austria</t>
  </si>
  <si>
    <t>Greece</t>
  </si>
  <si>
    <t>Belgium</t>
  </si>
  <si>
    <t>Portugal</t>
  </si>
  <si>
    <t>Luxembourg</t>
  </si>
  <si>
    <t>Germany</t>
  </si>
  <si>
    <t>Netherlands</t>
  </si>
  <si>
    <t>Finland</t>
  </si>
  <si>
    <t>France</t>
  </si>
  <si>
    <t>Italy</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</si>
  <si>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</si>
  <si>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</si>
  <si>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</si>
  <si>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</si>
  <si>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</si>
  <si>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</si>
  <si>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</si>
  <si>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</si>
  <si>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</si>
  <si>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</si>
  <si>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</si>
  <si>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</si>
  <si>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</si>
  <si>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</si>
  <si>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</si>
  <si>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</si>
  <si>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</si>
  <si>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</si>
  <si>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</si>
  <si>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</si>
  <si>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</si>
  <si>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</si>
  <si>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</si>
  <si>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</si>
  <si>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</si>
  <si>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</si>
  <si>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</si>
  <si>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</si>
  <si>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High-income average</t>
  </si>
  <si>
    <t xml:space="preserve">Sources: Conroy and Timoney (2024). </t>
  </si>
  <si>
    <t>Deficit/GDP</t>
  </si>
  <si>
    <t>GGB*/GNI*</t>
  </si>
  <si>
    <t>Deficit/GDP limit</t>
  </si>
  <si>
    <t>Budget Balance, % GDP</t>
  </si>
  <si>
    <t>Budget Balance excl. excess CT, % GNI*</t>
  </si>
  <si>
    <t>Debt/GDP</t>
  </si>
  <si>
    <t>Debt/GNI*</t>
  </si>
  <si>
    <t>Debt/GDP limit</t>
  </si>
  <si>
    <t>Gross debt ratio, % GDP</t>
  </si>
  <si>
    <t>Gross debt ratio, % GNI*</t>
  </si>
  <si>
    <t>Sweden</t>
  </si>
  <si>
    <t>Denmark</t>
  </si>
  <si>
    <t>Data Pack</t>
  </si>
  <si>
    <t xml:space="preserve">In case of questions, please contact: </t>
  </si>
  <si>
    <t xml:space="preserve">admin@fiscalcouncil.ie </t>
  </si>
  <si>
    <t>Please cite accordingly if you are using it.</t>
  </si>
  <si>
    <t>Disclaimer: If there are any discrepancies with the print version, the latter represents the official version.</t>
  </si>
  <si>
    <t>Fiscal Assessment Report, June 2025</t>
  </si>
  <si>
    <t>Agriculture, forestry and fishing (A)</t>
  </si>
  <si>
    <t>Construction (F)</t>
  </si>
  <si>
    <t>Wholesale and retail trade, repair of motor vehicles and motorcycles (G)</t>
  </si>
  <si>
    <t>Transportation and storage (H)</t>
  </si>
  <si>
    <t>Accommodation and food service activities (I)</t>
  </si>
  <si>
    <t>Public admin</t>
  </si>
  <si>
    <t>Education</t>
  </si>
  <si>
    <t>Health and social work</t>
  </si>
  <si>
    <t>Computer programming</t>
  </si>
  <si>
    <t>Financial services</t>
  </si>
  <si>
    <t>Rest of ICT</t>
  </si>
  <si>
    <t>Rest of manufacturing</t>
  </si>
  <si>
    <t>Architecture and engineering</t>
  </si>
  <si>
    <t>Other jobs including professions, scientific, technical, admin and support services</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</si>
  <si>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</si>
  <si>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</si>
  <si>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</si>
  <si>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</si>
  <si>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</si>
  <si>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</si>
  <si>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</si>
  <si>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</si>
  <si>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</si>
  <si>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</si>
  <si>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</si>
  <si>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</si>
  <si>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</si>
  <si>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</si>
  <si>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</si>
  <si>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</si>
  <si>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</si>
  <si>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</si>
  <si>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</si>
  <si>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</si>
  <si>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</si>
  <si>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</si>
  <si>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</si>
  <si>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</si>
  <si>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</si>
  <si>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Basic pharmaceutical products and preparations (21)</t>
  </si>
  <si>
    <t>000s, cumulative change in employment, Q1 2019 to Q4 2024</t>
  </si>
  <si>
    <t>2023</t>
  </si>
  <si>
    <t>Norway</t>
  </si>
  <si>
    <t>Switzerland</t>
  </si>
  <si>
    <t>high-income average</t>
  </si>
  <si>
    <t xml:space="preserve">Percentage of total employment accounted for by pharmaceuticals and ICT  </t>
  </si>
  <si>
    <t>Sources: Eurostat and Fiscal Council workings.</t>
  </si>
  <si>
    <t xml:space="preserve">Notes: Employment in the pharmaceutical sector (Nace Code C21, Manufacture of basic pharmaceutical </t>
  </si>
  <si>
    <t xml:space="preserve">products and pharmaceutical preparations) and Information and Communications sector (NACE code J) </t>
  </si>
  <si>
    <t xml:space="preserve">as a share of total employment is shown. Countries shown are Belgium, Denmark, Germany, Ireland, </t>
  </si>
  <si>
    <t xml:space="preserve">Spain, France, Italy, Netherlands, Austria, Portugal, Finland, and Switzerland.  </t>
  </si>
  <si>
    <t>USA</t>
  </si>
  <si>
    <t>All other countries</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</si>
  <si>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</si>
  <si>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</si>
  <si>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</si>
  <si>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</si>
  <si>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</si>
  <si>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</si>
  <si>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</si>
  <si>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</si>
  <si>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</si>
  <si>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</si>
  <si>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</si>
  <si>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</si>
  <si>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</si>
  <si>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</si>
  <si>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</si>
  <si>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</si>
  <si>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</si>
  <si>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</si>
  <si>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</si>
  <si>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</si>
  <si>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</si>
  <si>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</si>
  <si>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</si>
  <si>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</si>
  <si>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</si>
  <si>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</si>
  <si>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</si>
  <si>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</si>
  <si>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</si>
  <si>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</si>
  <si>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</si>
  <si>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</si>
  <si>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</si>
  <si>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</si>
  <si>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</si>
  <si>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</si>
  <si>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</si>
  <si>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</si>
  <si>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</si>
  <si>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</si>
  <si>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</si>
  <si>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</si>
  <si>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</si>
  <si>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</si>
  <si>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</si>
  <si>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</si>
  <si>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</si>
  <si>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</si>
  <si>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</si>
  <si>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</si>
  <si>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</si>
  <si>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</si>
  <si>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</si>
  <si>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</si>
  <si>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</si>
  <si>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</si>
  <si>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</si>
  <si>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</si>
  <si>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</si>
  <si>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</si>
  <si>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</si>
  <si>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</si>
  <si>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</si>
  <si>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</si>
  <si>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</si>
  <si>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</si>
  <si>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</si>
  <si>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</si>
  <si>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</si>
  <si>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</si>
  <si>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</si>
  <si>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</si>
  <si>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</si>
  <si>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</si>
  <si>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</si>
  <si>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</si>
  <si>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</si>
  <si>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</si>
  <si>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</si>
  <si>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</si>
  <si>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</si>
  <si>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</si>
  <si>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</si>
  <si>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</si>
  <si>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</si>
  <si>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</si>
  <si>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</si>
  <si>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 xml:space="preserve">Pharma exports to the USA surged in early 2025 </t>
  </si>
  <si>
    <t xml:space="preserve">Pharmaceutical exports from Ireland, € billion   </t>
  </si>
  <si>
    <t>Sources: CSO.</t>
  </si>
  <si>
    <t xml:space="preserve">Notes: The series shows Irish exports of Medicinal and pharmaceutical products. </t>
  </si>
  <si>
    <t>Balance</t>
  </si>
  <si>
    <t>GGB  excluding excess CT</t>
  </si>
  <si>
    <t xml:space="preserve">Notes: Forecasts as per Annual Progress Report 2025. Estimates of excess corporation tax are taken from </t>
  </si>
  <si>
    <t xml:space="preserve">Annual Progress Report 2025. 2015-2021 numbers are from Fiscal Council estimates.  </t>
  </si>
  <si>
    <t xml:space="preserve">  % GNI*, general government revenue </t>
  </si>
  <si>
    <t>Gross Debt (as share of GNI*)</t>
  </si>
  <si>
    <t>Net Debt (share of GNI*)</t>
  </si>
  <si>
    <t xml:space="preserve">Sources: CSO, Annual Progress Report 2025 and Fiscal Council estimates. </t>
  </si>
  <si>
    <t xml:space="preserve">Notes: The extended debt path produced by the Council is shown by the dashed line here. </t>
  </si>
  <si>
    <t>% growth in nominal GNI*and the average interest rate on government debt (%)</t>
  </si>
  <si>
    <t xml:space="preserve">Sources: Annual Progress Report 2025 and CSO. </t>
  </si>
  <si>
    <t xml:space="preserve">Notes: The average interest rate on government debt is calculated by taking the ratio of general government interest costs for the current year to the general government debt for the previous year. </t>
  </si>
  <si>
    <t>Ireland forecast</t>
  </si>
  <si>
    <t>high income forecast</t>
  </si>
  <si>
    <t>Ireland (CSO)</t>
  </si>
  <si>
    <t>Percentage of the population aged 65 or over</t>
  </si>
  <si>
    <t xml:space="preserve">Sources: CSO, Eurostat and European Commission (2024). </t>
  </si>
  <si>
    <t xml:space="preserve">Capital stock per capita </t>
  </si>
  <si>
    <t xml:space="preserve">Notes: The countries shown are Belgium, Denmark, Germany, Ireland, Greece, France, Italy, Luxembourg, Netherlands, Austria, Finland, Sweden and Norway. </t>
  </si>
  <si>
    <t>High income average</t>
  </si>
  <si>
    <t xml:space="preserve">Capital stock in the construction sector, index: 2008=100 </t>
  </si>
  <si>
    <t>Notes: High-income European countries consist of Austria, Belgium, Germany, Greece, Spain, Finland, France, Ireland, Italy, Luxembourg and the Netherlands</t>
  </si>
  <si>
    <t>Figure 1.1</t>
  </si>
  <si>
    <t>Figure 1.2</t>
  </si>
  <si>
    <t>Figure 1.3</t>
  </si>
  <si>
    <t>Figure 1.4</t>
  </si>
  <si>
    <t>Figure 1.5</t>
  </si>
  <si>
    <t>Figure 1.6</t>
  </si>
  <si>
    <t>Figure 1.7</t>
  </si>
  <si>
    <t>Figure 1.8</t>
  </si>
  <si>
    <t>Figure 1.9</t>
  </si>
  <si>
    <t>Figure 2.1</t>
  </si>
  <si>
    <t>Figure 2.2</t>
  </si>
  <si>
    <t>Figure 2.3</t>
  </si>
  <si>
    <t>Figure 2.4</t>
  </si>
  <si>
    <t>Figure 2.5</t>
  </si>
  <si>
    <t>Figure 2.6</t>
  </si>
  <si>
    <t>Figure 2.7</t>
  </si>
  <si>
    <t>Figure 2.8</t>
  </si>
  <si>
    <t>Figure 3.1</t>
  </si>
  <si>
    <t>Figure 3.2</t>
  </si>
  <si>
    <t>Figure 3.3</t>
  </si>
  <si>
    <t>Figure 3.4</t>
  </si>
  <si>
    <t>Figure 3.5</t>
  </si>
  <si>
    <t>Figure 3.6</t>
  </si>
  <si>
    <t>Figure 3.7</t>
  </si>
  <si>
    <t>Figure 3.8</t>
  </si>
  <si>
    <t>Household consumption growth remains robust, but is slowing</t>
  </si>
  <si>
    <t>Real, % change y/y</t>
  </si>
  <si>
    <t xml:space="preserve">Sources: Carroll (2024) and Fiscal Council estimates. </t>
  </si>
  <si>
    <t>Notes: Figures are based on y/y growth of the 3-month moving sum of consumption estimates from Carroll (2024). Discretionary consumption is spending on non-essential items, like takeaway meals, restaurants and holidays. The discretionary category is based on work by the ONS and the ABS.</t>
  </si>
  <si>
    <t>Date</t>
  </si>
  <si>
    <t>Durable</t>
  </si>
  <si>
    <t>Discretionary</t>
  </si>
  <si>
    <t>Further overruns in 2024 have been ignored</t>
  </si>
  <si>
    <t>€ billion, gross voted expenditure</t>
  </si>
  <si>
    <t>Notes: Figures for 2024 exclude additional one-off cost of living spending worth €2 billion.</t>
  </si>
  <si>
    <t>Sources: Department of Finance, and Fiscal Council estimates.</t>
  </si>
  <si>
    <t>SES 2024</t>
  </si>
  <si>
    <t>Budget 2025</t>
  </si>
  <si>
    <t>APR 2025</t>
  </si>
  <si>
    <t>Spending in 2025 is growing faster than forecast</t>
  </si>
  <si>
    <t>Sources: Department of Finance forecasts, and Fiscal Council estimates</t>
  </si>
  <si>
    <r>
      <t xml:space="preserve"> % change year-on-year, gross voted current spending</t>
    </r>
    <r>
      <rPr>
        <sz val="11"/>
        <color theme="1"/>
        <rFont val="Futura LT"/>
      </rPr>
      <t xml:space="preserve"> </t>
    </r>
  </si>
  <si>
    <t>Other</t>
  </si>
  <si>
    <t>Health</t>
  </si>
  <si>
    <t>Budget</t>
  </si>
  <si>
    <t>YTD</t>
  </si>
  <si>
    <t>The public sector pay bill continues to increase rapidly</t>
  </si>
  <si>
    <r>
      <t>€ billion, three-month moving sum</t>
    </r>
    <r>
      <rPr>
        <sz val="11"/>
        <color theme="1"/>
        <rFont val="Calibri"/>
        <family val="2"/>
      </rPr>
      <t xml:space="preserve"> </t>
    </r>
  </si>
  <si>
    <t xml:space="preserve">Sources: Department of Finance and Fiscal Council estimates. </t>
  </si>
  <si>
    <t>General government CoE</t>
  </si>
  <si>
    <t>Total spending has fallen as a share of national income</t>
  </si>
  <si>
    <t xml:space="preserve">Sources: CSO and Department of Finance. </t>
  </si>
  <si>
    <t xml:space="preserve">Notes: Figures exclude receipts from the CJEU ruling. Other expenditure includes subsidies and </t>
  </si>
  <si>
    <t xml:space="preserve">capital transfers. Other revenue includes property income. </t>
  </si>
  <si>
    <t>Taxes on production and imports</t>
  </si>
  <si>
    <t>Social Contributions</t>
  </si>
  <si>
    <t>Current taxes on income, wealth</t>
  </si>
  <si>
    <t>Revenue</t>
  </si>
  <si>
    <t>Gross fixed capital formation</t>
  </si>
  <si>
    <t>Compensation of employees</t>
  </si>
  <si>
    <t>Social Payments</t>
  </si>
  <si>
    <t>Interest expenditure</t>
  </si>
  <si>
    <t>Expenditure</t>
  </si>
  <si>
    <t>The interest burden has fallen to record lows</t>
  </si>
  <si>
    <t xml:space="preserve"> % of general government revenue</t>
  </si>
  <si>
    <t xml:space="preserve">Sources: Department of Finance. </t>
  </si>
  <si>
    <t xml:space="preserve">Notes: Revenue figures exclude excess corporation tax receipts as well as the receipts arising from the CJEU judgement. </t>
  </si>
  <si>
    <t>Interest</t>
  </si>
  <si>
    <t>Figure 3.9</t>
  </si>
  <si>
    <t>The economy is well above trend levels of activity</t>
  </si>
  <si>
    <t xml:space="preserve">Employment is at an all-time high </t>
  </si>
  <si>
    <t>Job growth has been driven by the State and multinationals</t>
  </si>
  <si>
    <t>Ireland has unusually large pharma and tech sectors</t>
  </si>
  <si>
    <t>Exceptional corporation tax driving surpluses</t>
  </si>
  <si>
    <t xml:space="preserve">Underlying revenue at lowest rate since 1980 </t>
  </si>
  <si>
    <t xml:space="preserve">The EU rules: 3% deficit limit and 60% debt limit </t>
  </si>
  <si>
    <t>The debt ratio has fallen rapidly</t>
  </si>
  <si>
    <t>Ireland’s infrastructure is lagging behind</t>
  </si>
  <si>
    <t xml:space="preserve">Construction sector capital is yet to recover </t>
  </si>
  <si>
    <t>Household indebtedness</t>
  </si>
  <si>
    <t>Business indebtedness</t>
  </si>
  <si>
    <t>Household and business debt is low</t>
  </si>
  <si>
    <t>% of disposable income for households and % domestic GVA for businesses</t>
  </si>
  <si>
    <t>Sources: CSO, Central Bank of Ireland, and Fiscal Council estimates.</t>
  </si>
  <si>
    <t xml:space="preserve">Notes: Household debt is calculated as total loans to households and non-profit institutions serving </t>
  </si>
  <si>
    <t xml:space="preserve">households divided by annualised total disposable income. Business debt is total credit advanced </t>
  </si>
  <si>
    <t xml:space="preserve">to Irish resident small and medium enterprises excluding those in financial intermediation and property-related sectors. </t>
  </si>
  <si>
    <t>PIIE 25%</t>
  </si>
  <si>
    <t>PIIE 10%, 60% China</t>
  </si>
  <si>
    <t>PIIE 25%-25%, 60% China</t>
  </si>
  <si>
    <t>E&amp;R, 10% (G&amp;S)</t>
  </si>
  <si>
    <t>E&amp;R, 10%-10%</t>
  </si>
  <si>
    <t>E&amp;R, 25%-25%</t>
  </si>
  <si>
    <t>OECD</t>
  </si>
  <si>
    <t>Potential tariff impacts on Ireland</t>
  </si>
  <si>
    <t>% impact on level of GNI* for tariff scenarios versus a no-tariff baseline</t>
  </si>
  <si>
    <t>Sources: Various and Fiscal Council estimates.</t>
  </si>
  <si>
    <t xml:space="preserve">Notes: The figure shows the estimated impact on the level of real GNI* from various tariff scenarios. These focus on scenarios </t>
  </si>
  <si>
    <t xml:space="preserve">assuming tariffs on goods rather than both goods and services, except for Egan and Roche (2025) or “E&amp;R” estimates indicated </t>
  </si>
  <si>
    <t xml:space="preserve">by the yellow line, which cover both. The estimates use Irish-specific estimates where available, or they combine country-specific </t>
  </si>
  <si>
    <t xml:space="preserve">trade weights and an assumed external demand to GNI* elasticity of 1.1 based on internal modelling work. This is broadly in line </t>
  </si>
  <si>
    <t xml:space="preserve">with previous work by Bermingham and Conefrey (2011). For the E&amp;R estimates, we assume that real GDP corresponds to real GNI*, </t>
  </si>
  <si>
    <t xml:space="preserve">given that the COSMO model underpinning the analysis largely draws on an earlier sample that has fewer distortions from multinational activity. </t>
  </si>
  <si>
    <t>Bottom up</t>
  </si>
  <si>
    <t>Top down</t>
  </si>
  <si>
    <t>The Government is already providing huge support</t>
  </si>
  <si>
    <t>% of potential GNI*</t>
  </si>
  <si>
    <t xml:space="preserve">Sources: Annual Progress Report 2025 and Council workings. </t>
  </si>
  <si>
    <t>Notes: The bottom-up estimates shown as solid bars assume assumes structural revenue grows in line with potential growth,</t>
  </si>
  <si>
    <t xml:space="preserve">Structural spending removes all one-offs, and the estimated cyclical savings or costs associated with current unemployment levels. </t>
  </si>
  <si>
    <t xml:space="preserve">except for any new discretionary revenue measures. In effect, this looks through excess corporation tax receipts collected after 2019. </t>
  </si>
  <si>
    <t xml:space="preserve">The top-down estimates are shown as light grey dots. These are based on the Council's estimates of the output gap and exclude excess corporation tax receipts. </t>
  </si>
  <si>
    <t xml:space="preserve">The wider structural deficit estimate for 2025 assumes current spending in 2025 is €2 billion higher due to overruns in 2024 carrying forward and being repeated, </t>
  </si>
  <si>
    <t>rather than falling out as Annual Progress Report 2025 assumes</t>
  </si>
  <si>
    <t>with overruns</t>
  </si>
  <si>
    <t>Spending growth with overrun included</t>
  </si>
  <si>
    <t xml:space="preserve">US firms dominate Irish corporation tax receipts </t>
  </si>
  <si>
    <t xml:space="preserve">  % of total corporation tax receipts </t>
  </si>
  <si>
    <t xml:space="preserve">Sources: Department of Finance (2025), Inland Revenue Service (2025) and Cronin (2025). </t>
  </si>
  <si>
    <t>Spending net of tax measures is growing rapidly</t>
  </si>
  <si>
    <t>% changes in real net policy spending</t>
  </si>
  <si>
    <t xml:space="preserve">Notes: The “Net Policy Spending” measure assesses the pace of expansion in government policy. It is based on overall </t>
  </si>
  <si>
    <t xml:space="preserve">general government spending, and it excludes spending that is temporary or cyclical, assuming the normal long-run rate </t>
  </si>
  <si>
    <t xml:space="preserve">of unemployment is 5%. As it is a net measure, it recognises the role of tax changes. That is, a rise in net policy spending </t>
  </si>
  <si>
    <t xml:space="preserve">is offset by tax-raising measures but is added to by tax cuts. The higher estimate for 2025 assumes spending in 2025 is </t>
  </si>
  <si>
    <t xml:space="preserve">€2 billion higher, as spending data for the year to date would suggest. Net spending growth is adjusted for prices </t>
  </si>
  <si>
    <t xml:space="preserve">using the harmonised index of consumer prices. </t>
  </si>
  <si>
    <t>Lower</t>
  </si>
  <si>
    <t>Upper</t>
  </si>
  <si>
    <t>Spacing</t>
  </si>
  <si>
    <t>Gap</t>
  </si>
  <si>
    <t>Mix</t>
  </si>
  <si>
    <t xml:space="preserve">Costs of missing climate targets could reach €26 billion </t>
  </si>
  <si>
    <t>€ billions</t>
  </si>
  <si>
    <t>Growth looks set to exceed interest costs</t>
  </si>
  <si>
    <t>Potential</t>
  </si>
  <si>
    <t>Sources: CSO and Fiscal Council estimates.</t>
  </si>
  <si>
    <t xml:space="preserve">Notes: Compensation of employees from the quarterly national accounts is used. This is divided </t>
  </si>
  <si>
    <t xml:space="preserve">by employee hours from the quarterly national accounts. *The data are adjusted in the period 2020 </t>
  </si>
  <si>
    <t xml:space="preserve">to 2022 to account for the changing composition of employment. During this period, substantial </t>
  </si>
  <si>
    <t xml:space="preserve">numbers of low-wage workers exited, and then re-entered work. The pre-pandemic trend is calculated </t>
  </si>
  <si>
    <t>over 2014 to 2019. HICP is used as the measure of inflation</t>
  </si>
  <si>
    <t>Education, Children &amp; Justice</t>
  </si>
  <si>
    <t xml:space="preserve">Notes: Figures show the three-month moving sum of the monthly general government compensation-of-employees </t>
  </si>
  <si>
    <t xml:space="preserve">data taken from the “Monthly revenues and expenditures of all subsectors of general government” documents. </t>
  </si>
  <si>
    <t xml:space="preserve">Notes: The Inland Revenue Service publishes the corporation tax paid by large US multinationals in Ireland for each July-June period. </t>
  </si>
  <si>
    <t>For example, the year ‘2023’ covers the 12 months from July 2022 to June 2023. Ireland’s Department of Finance publish monthly</t>
  </si>
  <si>
    <t xml:space="preserve">corporation tax receipts, which we adjust to align with the July-June year. To ensure consistency, we apply the average annual </t>
  </si>
  <si>
    <t>USD to EUR exchange rate for the same period. June 2023 is the most recent year for which US data is available.</t>
  </si>
  <si>
    <t>Percentage point change in share of GNI* between 2019 and 2024</t>
  </si>
  <si>
    <t>Sources: Department of Finance forecasts, and Fiscal Council estimates.</t>
  </si>
  <si>
    <t xml:space="preserve">Notes: Excess corporation tax is given by Annual Progress Report 2025 estimates. Fiscal Council estimates are used before 2022. </t>
  </si>
  <si>
    <t xml:space="preserve">General government revenue data is used back to 1995. This is then extended back to 1970 using total central and local government </t>
  </si>
  <si>
    <t>revenue from the annual national accounts. GNI* is extended back to 1970 using Gross National Product.</t>
  </si>
  <si>
    <t>Economic growth</t>
  </si>
  <si>
    <t xml:space="preserve">Source: Department of Finance. </t>
  </si>
  <si>
    <t xml:space="preserve">The population is set to age rapidly </t>
  </si>
  <si>
    <t>Notes: Dashed lines indicate projections. Irish projections come from the M2 scenario of the CSO (2024) population projections.</t>
  </si>
  <si>
    <t>For other countries, projections from the European Commission Ageing Report are used.</t>
  </si>
  <si>
    <t xml:space="preserve">Real wages are now above pre-pandemic trend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</si>
</sst>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_-;\-* #,##0_-;_-* &quot;-&quot;??_-;_-@_-"/>
    <numFmt numFmtId="167" formatCode="0.0%"/>
    <numFmt numFmtId="168" formatCode="0.0000"/>
    <numFmt numFmtId="169" formatCode="_-* #,##0.0_-;\-* #,##0.0_-;_-* &quot;-&quot;??_-;_-@_-"/>
  </numFmts>
  <fonts count="48">
    <font>
      <sz val="11"/>
      <color theme="1"/>
      <name val="Aptos Narrow"/>
      <family val="2"/>
      <scheme val="minor"/>
    </font>
    <font>
      <sz val="8"/>
      <color theme="0" tint="-0.499984740745262"/>
      <name val="Aptos Display"/>
      <family val="2"/>
      <scheme val="major"/>
    </font>
    <font>
      <b/>
      <vertAlign val="subscript"/>
      <sz val="24"/>
      <color rgb="FF404040"/>
      <name val="Aptos Display"/>
      <family val="2"/>
      <scheme val="major"/>
    </font>
    <font>
      <sz val="8"/>
      <color theme="1"/>
      <name val="Avenir Next LT Pro"/>
      <family val="2"/>
    </font>
    <font>
      <sz val="11"/>
      <color theme="1"/>
      <name val="Source Sans Pro"/>
      <family val="2"/>
    </font>
    <font>
      <sz val="11"/>
      <color theme="1"/>
      <name val="Aptos Narrow"/>
      <family val="2"/>
      <scheme val="minor"/>
    </font>
    <font>
      <vertAlign val="subscript"/>
      <sz val="24"/>
      <color rgb="FF404040"/>
      <name val="Futura Hv"/>
      <family val="2"/>
    </font>
    <font>
      <sz val="8"/>
      <name val="Futura LT"/>
    </font>
    <font>
      <sz val="8"/>
      <color rgb="FFA6A6A6"/>
      <name val="Futura LT"/>
    </font>
    <font>
      <sz val="12"/>
      <color theme="1"/>
      <name val="Aptos Narrow"/>
      <family val="2"/>
      <scheme val="minor"/>
    </font>
    <font>
      <sz val="11"/>
      <color indexed="8"/>
      <name val="Aptos Narrow"/>
      <family val="2"/>
      <scheme val="minor"/>
    </font>
    <font>
      <sz val="9"/>
      <name val="Arial"/>
      <family val="2"/>
    </font>
    <font>
      <b/>
      <sz val="9"/>
      <name val="Arial"/>
      <family val="2"/>
    </font>
    <font>
      <u/>
      <sz val="11"/>
      <color theme="10"/>
      <name val="Aptos Narrow"/>
      <family val="2"/>
      <scheme val="minor"/>
    </font>
    <font>
      <b/>
      <sz val="36"/>
      <color theme="1"/>
      <name val="Aptos Narrow"/>
      <family val="2"/>
      <scheme val="minor"/>
    </font>
    <font>
      <b/>
      <sz val="24"/>
      <color theme="1" tint="0.34998626667073579"/>
      <name val="Aptos Narrow"/>
      <family val="2"/>
      <scheme val="minor"/>
    </font>
    <font>
      <sz val="12"/>
      <color theme="0"/>
      <name val="Nunito Sans"/>
    </font>
    <font>
      <sz val="12"/>
      <color theme="1"/>
      <name val="Nunito Sans"/>
    </font>
    <font>
      <sz val="11"/>
      <color theme="1"/>
      <name val="Nunito Sans"/>
    </font>
    <font>
      <sz val="8"/>
      <name val="Aptos Narrow"/>
      <family val="2"/>
      <scheme val="minor"/>
    </font>
    <font>
      <u/>
      <sz val="11"/>
      <color theme="10"/>
      <name val="Source Sans Pro"/>
      <family val="2"/>
    </font>
    <font>
      <sz val="11"/>
      <color theme="0" tint="-0.499984740745262"/>
      <name val="Aptos Narrow"/>
      <family val="2"/>
      <scheme val="minor"/>
    </font>
    <font>
      <sz val="8"/>
      <color rgb="FF595959"/>
      <name val="Futura LT"/>
    </font>
    <font>
      <vertAlign val="subscript"/>
      <sz val="20"/>
      <color rgb="FF404040"/>
      <name val="Futura Hv"/>
      <family val="2"/>
    </font>
    <font>
      <sz val="8"/>
      <color rgb="FF404040"/>
      <name val="Futura LT"/>
    </font>
    <font>
      <vertAlign val="subscript"/>
      <sz val="22"/>
      <color rgb="FF404040"/>
      <name val="Futura Hv"/>
      <family val="2"/>
    </font>
    <font>
      <sz val="11"/>
      <color rgb="FF747474"/>
      <name val="Calibri"/>
      <family val="2"/>
    </font>
    <font>
      <sz val="11"/>
      <color theme="1"/>
      <name val="Calibri"/>
      <family val="2"/>
    </font>
    <font>
      <sz val="11"/>
      <color rgb="FF747474"/>
      <name val="Futura LT"/>
    </font>
    <font>
      <sz val="11"/>
      <color theme="1"/>
      <name val="Futura LT"/>
    </font>
    <font>
      <sz val="14"/>
      <color rgb="FF404040"/>
      <name val="Futura Hv"/>
      <family val="2"/>
    </font>
    <font>
      <b/>
      <sz val="11"/>
      <color theme="1"/>
      <name val="Aptos Narrow"/>
      <family val="2"/>
      <scheme val="minor"/>
    </font>
    <font>
      <sz val="11"/>
      <color theme="0" tint="-0.34998626667073579"/>
      <name val="Aptos Narrow"/>
      <family val="2"/>
      <scheme val="minor"/>
    </font>
    <font>
      <sz val="16"/>
      <color theme="1"/>
      <name val="Futura Hv"/>
      <family val="2"/>
    </font>
    <font>
      <sz val="9"/>
      <color theme="0" tint="-0.499984740745262"/>
      <name val="Futura LT"/>
    </font>
    <font>
      <sz val="8"/>
      <color rgb="FF000000"/>
      <name val="Arial"/>
      <family val="2"/>
    </font>
    <font>
      <u/>
      <sz val="8"/>
      <color theme="10"/>
      <name val="Avenir Next LT Pro"/>
      <family val="2"/>
    </font>
    <font>
      <sz val="8"/>
      <color theme="1" tint="0.499984740745262"/>
      <name val="Avenir Next LT Pro"/>
      <family val="2"/>
    </font>
    <font>
      <sz val="8"/>
      <color theme="0" tint="-0.34998626667073579"/>
      <name val="Avenir Next LT Pro"/>
      <family val="2"/>
    </font>
    <font>
      <sz val="8"/>
      <name val="Avenir Next LT Pro"/>
      <family val="2"/>
    </font>
    <font>
      <sz val="8"/>
      <color theme="1"/>
      <name val="Source Sans Pro"/>
      <family val="2"/>
    </font>
    <font>
      <sz val="11"/>
      <color theme="1"/>
      <name val="Avenir Next LT Pro"/>
      <family val="2"/>
    </font>
    <font>
      <sz val="12"/>
      <color theme="4" tint="-0.249977111117893"/>
      <name val="Nunito Sans"/>
    </font>
    <font>
      <sz val="18"/>
      <name val="Nunito Sans"/>
    </font>
    <font>
      <sz val="11"/>
      <color theme="1"/>
      <name val="Futura Lt BT"/>
    </font>
    <font>
      <sz val="12"/>
      <name val="Nunito Sans"/>
    </font>
    <font>
      <sz val="12"/>
      <color theme="0" tint="-0.34998626667073579"/>
      <name val="Nunito Sans"/>
    </font>
    <font>
      <vertAlign val="subscript"/>
      <sz val="26"/>
      <color rgb="FF404040"/>
      <name val="Futura Hv"/>
      <family val="2"/>
    </font>
  </fonts>
  <fills count="6">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rgb="FFFFFF00"/>
        <bgColor indexed="64"/>
      </patternFill>
    </fill>
    <fill>
      <patternFill patternType="solid">
        <fgColor rgb="FFFFFFFF"/>
        <bgColor indexed="64"/>
      </patternFill>
    </fill>
  </fills>
  <borders count="1">
    <border>
      <left/>
      <right/>
      <top/>
      <bottom/>
      <diagonal/>
    </border>
  </borders>
  <cellStyleXfs count="11">
    <xf numFmtId="0" fontId="0" fillId="0" borderId="0"/>
    <xf numFmtId="0" fontId="4" fillId="0" borderId="0"/>
    <xf numFmtId="0" fontId="4" fillId="0" borderId="0"/>
    <xf numFmtId="43" fontId="5" fillId="0" borderId="0" applyFont="0" applyFill="0" applyBorder="0" applyAlignment="0" applyProtection="0"/>
    <xf numFmtId="9" fontId="5" fillId="0" borderId="0" applyFont="0" applyFill="0" applyBorder="0" applyAlignment="0" applyProtection="0"/>
    <xf numFmtId="0" fontId="10" fillId="0" borderId="0"/>
    <xf numFmtId="0" fontId="13" fillId="0" borderId="0" applyNumberFormat="0" applyFill="0" applyBorder="0" applyAlignment="0" applyProtection="0"/>
    <xf numFmtId="0" fontId="20" fillId="0" borderId="0" applyNumberFormat="0" applyFill="0" applyBorder="0" applyAlignment="0" applyProtection="0"/>
    <xf numFmtId="0" fontId="5" fillId="0" borderId="0"/>
    <xf numFmtId="0" fontId="10" fillId="0" borderId="0"/>
    <xf numFmtId="0" fontId="9" fillId="0" borderId="0"/>
  </cellStyleXfs>
  <cellXfs count="110">
    <xf numFmtId="0" fontId="0" fillId="0" borderId="0" xfId="0"/>
    <xf numFmtId="0" fontId="0" fillId="2" borderId="0" xfId="0" applyFill="1"/>
    <xf numFmtId="0" fontId="1" fillId="2" borderId="0" xfId="0" applyFont="1" applyFill="1" applyAlignment="1">
      <alignment vertical="center"/>
    </xf>
    <xf numFmtId="0" fontId="0" fillId="2" borderId="0" xfId="0" applyFill="1" applyAlignment="1">
      <alignment horizontal="right"/>
    </xf>
    <xf numFmtId="14" fontId="3" fillId="2" borderId="0" xfId="0" applyNumberFormat="1" applyFont="1" applyFill="1"/>
    <xf numFmtId="0" fontId="3" fillId="2" borderId="0" xfId="0" applyFont="1" applyFill="1"/>
    <xf numFmtId="164" fontId="0" fillId="0" borderId="0" xfId="0" applyNumberFormat="1"/>
    <xf numFmtId="0" fontId="7" fillId="0" borderId="0" xfId="0" applyFont="1" applyAlignment="1">
      <alignment vertical="center"/>
    </xf>
    <xf numFmtId="0" fontId="8" fillId="0" borderId="0" xfId="0" applyFont="1" applyAlignment="1">
      <alignment vertical="center"/>
    </xf>
    <xf numFmtId="166" fontId="0" fillId="0" borderId="0" xfId="3" applyNumberFormat="1" applyFont="1"/>
    <xf numFmtId="1" fontId="0" fillId="0" borderId="0" xfId="0" applyNumberFormat="1"/>
    <xf numFmtId="43" fontId="0" fillId="0" borderId="0" xfId="0" applyNumberFormat="1"/>
    <xf numFmtId="0" fontId="10" fillId="0" borderId="0" xfId="5"/>
    <xf numFmtId="0" fontId="0" fillId="3" borderId="0" xfId="0" applyFill="1"/>
    <xf numFmtId="0" fontId="14" fillId="2" borderId="0" xfId="0" applyFont="1" applyFill="1"/>
    <xf numFmtId="0" fontId="13" fillId="2" borderId="0" xfId="6" applyFill="1"/>
    <xf numFmtId="0" fontId="15" fillId="2" borderId="0" xfId="0" applyFont="1" applyFill="1"/>
    <xf numFmtId="0" fontId="16" fillId="2" borderId="0" xfId="0" applyFont="1" applyFill="1"/>
    <xf numFmtId="0" fontId="9" fillId="2" borderId="0" xfId="0" applyFont="1" applyFill="1"/>
    <xf numFmtId="0" fontId="17" fillId="2" borderId="0" xfId="0" applyFont="1" applyFill="1"/>
    <xf numFmtId="0" fontId="13" fillId="2" borderId="0" xfId="6" applyFill="1" applyBorder="1" applyAlignment="1" applyProtection="1">
      <alignment horizontal="left" vertical="center" indent="1" readingOrder="1"/>
    </xf>
    <xf numFmtId="0" fontId="18" fillId="2" borderId="0" xfId="0" applyFont="1" applyFill="1"/>
    <xf numFmtId="167" fontId="5" fillId="2" borderId="0" xfId="4" applyNumberFormat="1" applyFont="1" applyFill="1"/>
    <xf numFmtId="9" fontId="5" fillId="2" borderId="0" xfId="0" applyNumberFormat="1" applyFont="1" applyFill="1"/>
    <xf numFmtId="0" fontId="5" fillId="2" borderId="0" xfId="0" applyFont="1" applyFill="1"/>
    <xf numFmtId="9" fontId="5" fillId="2" borderId="0" xfId="4" applyFont="1" applyFill="1"/>
    <xf numFmtId="0" fontId="8" fillId="2" borderId="0" xfId="0" applyFont="1" applyFill="1" applyAlignment="1">
      <alignment vertical="center"/>
    </xf>
    <xf numFmtId="0" fontId="21" fillId="0" borderId="0" xfId="0" applyFont="1" applyAlignment="1">
      <alignment wrapText="1"/>
    </xf>
    <xf numFmtId="0" fontId="0" fillId="0" borderId="0" xfId="0" applyAlignment="1">
      <alignment wrapText="1"/>
    </xf>
    <xf numFmtId="1" fontId="3" fillId="2" borderId="0" xfId="0" applyNumberFormat="1" applyFont="1" applyFill="1" applyAlignment="1">
      <alignment horizontal="right"/>
    </xf>
    <xf numFmtId="0" fontId="21" fillId="0" borderId="0" xfId="0" applyFont="1"/>
    <xf numFmtId="164" fontId="21" fillId="0" borderId="0" xfId="0" applyNumberFormat="1" applyFont="1"/>
    <xf numFmtId="1" fontId="21" fillId="0" borderId="0" xfId="0" applyNumberFormat="1" applyFont="1"/>
    <xf numFmtId="2" fontId="0" fillId="0" borderId="0" xfId="0" applyNumberFormat="1"/>
    <xf numFmtId="0" fontId="6" fillId="0" borderId="0" xfId="0" applyFont="1" applyAlignment="1">
      <alignment vertical="center"/>
    </xf>
    <xf numFmtId="0" fontId="22" fillId="0" borderId="0" xfId="0" applyFont="1" applyAlignment="1">
      <alignment vertical="center"/>
    </xf>
    <xf numFmtId="168" fontId="0" fillId="0" borderId="0" xfId="0" applyNumberFormat="1"/>
    <xf numFmtId="169" fontId="0" fillId="0" borderId="0" xfId="0" applyNumberFormat="1"/>
    <xf numFmtId="0" fontId="11" fillId="0" borderId="0" xfId="9" applyFont="1" applyAlignment="1">
      <alignment horizontal="left" vertical="center"/>
    </xf>
    <xf numFmtId="0" fontId="10" fillId="0" borderId="0" xfId="9"/>
    <xf numFmtId="0" fontId="12" fillId="0" borderId="0" xfId="9" applyFont="1" applyAlignment="1">
      <alignment horizontal="left" vertical="center"/>
    </xf>
    <xf numFmtId="0" fontId="24" fillId="0" borderId="0" xfId="0" applyFont="1" applyAlignment="1">
      <alignment vertical="center"/>
    </xf>
    <xf numFmtId="164" fontId="10" fillId="0" borderId="0" xfId="5" applyNumberFormat="1"/>
    <xf numFmtId="1" fontId="10" fillId="0" borderId="0" xfId="5" applyNumberFormat="1"/>
    <xf numFmtId="0" fontId="25" fillId="2" borderId="0" xfId="0" applyFont="1" applyFill="1" applyAlignment="1">
      <alignment vertical="center"/>
    </xf>
    <xf numFmtId="0" fontId="7" fillId="2" borderId="0" xfId="0" applyFont="1" applyFill="1" applyAlignment="1">
      <alignment vertical="center"/>
    </xf>
    <xf numFmtId="17" fontId="0" fillId="2" borderId="0" xfId="0" applyNumberFormat="1" applyFill="1"/>
    <xf numFmtId="164" fontId="0" fillId="2" borderId="0" xfId="0" applyNumberFormat="1" applyFill="1"/>
    <xf numFmtId="0" fontId="26" fillId="2" borderId="0" xfId="0" applyFont="1" applyFill="1"/>
    <xf numFmtId="0" fontId="28" fillId="2" borderId="0" xfId="0" applyFont="1" applyFill="1"/>
    <xf numFmtId="0" fontId="29" fillId="2" borderId="0" xfId="0" applyFont="1" applyFill="1"/>
    <xf numFmtId="167" fontId="0" fillId="2" borderId="0" xfId="4" applyNumberFormat="1" applyFont="1" applyFill="1"/>
    <xf numFmtId="0" fontId="30" fillId="2" borderId="0" xfId="0" applyFont="1" applyFill="1"/>
    <xf numFmtId="0" fontId="30" fillId="2" borderId="0" xfId="0" applyFont="1" applyFill="1" applyAlignment="1">
      <alignment horizontal="left" vertical="center" indent="1"/>
    </xf>
    <xf numFmtId="0" fontId="2" fillId="2" borderId="0" xfId="0" applyFont="1" applyFill="1" applyAlignment="1">
      <alignment vertical="center"/>
    </xf>
    <xf numFmtId="0" fontId="23" fillId="0" borderId="0" xfId="0" applyFont="1" applyAlignment="1">
      <alignment vertical="center"/>
    </xf>
    <xf numFmtId="0" fontId="13" fillId="2" borderId="0" xfId="6" applyFill="1" applyAlignment="1">
      <alignment horizontal="right" wrapText="1"/>
    </xf>
    <xf numFmtId="0" fontId="0" fillId="2" borderId="0" xfId="0" applyFill="1" applyAlignment="1">
      <alignment horizontal="right" wrapText="1"/>
    </xf>
    <xf numFmtId="0" fontId="32" fillId="2" borderId="0" xfId="0" applyFont="1" applyFill="1" applyAlignment="1">
      <alignment horizontal="right" wrapText="1"/>
    </xf>
    <xf numFmtId="14" fontId="0" fillId="2" borderId="0" xfId="0" applyNumberFormat="1" applyFill="1"/>
    <xf numFmtId="3" fontId="0" fillId="2" borderId="0" xfId="0" applyNumberFormat="1" applyFill="1"/>
    <xf numFmtId="0" fontId="32" fillId="2" borderId="0" xfId="0" applyFont="1" applyFill="1" applyAlignment="1">
      <alignment horizontal="right"/>
    </xf>
    <xf numFmtId="164" fontId="32" fillId="2" borderId="0" xfId="0" applyNumberFormat="1" applyFont="1" applyFill="1" applyAlignment="1">
      <alignment horizontal="right"/>
    </xf>
    <xf numFmtId="0" fontId="31" fillId="2" borderId="0" xfId="0" applyFont="1" applyFill="1"/>
    <xf numFmtId="9" fontId="0" fillId="2" borderId="0" xfId="4" applyFont="1" applyFill="1"/>
    <xf numFmtId="0" fontId="33" fillId="2" borderId="0" xfId="0" applyFont="1" applyFill="1"/>
    <xf numFmtId="0" fontId="34" fillId="2" borderId="0" xfId="0" applyFont="1" applyFill="1"/>
    <xf numFmtId="2" fontId="0" fillId="2" borderId="0" xfId="0" applyNumberFormat="1" applyFill="1"/>
    <xf numFmtId="164" fontId="35" fillId="5" borderId="0" xfId="0" applyNumberFormat="1" applyFont="1" applyFill="1" applyAlignment="1">
      <alignment horizontal="right" vertical="center" wrapText="1" indent="2"/>
    </xf>
    <xf numFmtId="2" fontId="0" fillId="4" borderId="0" xfId="0" applyNumberFormat="1" applyFill="1"/>
    <xf numFmtId="166" fontId="0" fillId="2" borderId="0" xfId="3" applyNumberFormat="1" applyFont="1" applyFill="1"/>
    <xf numFmtId="1" fontId="0" fillId="2" borderId="0" xfId="0" applyNumberFormat="1" applyFill="1"/>
    <xf numFmtId="0" fontId="3" fillId="2" borderId="0" xfId="1" applyFont="1" applyFill="1" applyAlignment="1">
      <alignment wrapText="1"/>
    </xf>
    <xf numFmtId="0" fontId="3" fillId="2" borderId="0" xfId="1" applyFont="1" applyFill="1" applyAlignment="1">
      <alignment horizontal="right" wrapText="1"/>
    </xf>
    <xf numFmtId="0" fontId="36" fillId="2" borderId="0" xfId="7" applyFont="1" applyFill="1" applyAlignment="1">
      <alignment horizontal="right" wrapText="1"/>
    </xf>
    <xf numFmtId="0" fontId="3" fillId="2" borderId="0" xfId="1" applyFont="1" applyFill="1"/>
    <xf numFmtId="3" fontId="37" fillId="2" borderId="0" xfId="1" applyNumberFormat="1" applyFont="1" applyFill="1"/>
    <xf numFmtId="3" fontId="3" fillId="2" borderId="0" xfId="1" applyNumberFormat="1" applyFont="1" applyFill="1"/>
    <xf numFmtId="3" fontId="38" fillId="2" borderId="0" xfId="1" applyNumberFormat="1" applyFont="1" applyFill="1"/>
    <xf numFmtId="164" fontId="39" fillId="2" borderId="0" xfId="1" applyNumberFormat="1" applyFont="1" applyFill="1"/>
    <xf numFmtId="1" fontId="3" fillId="2" borderId="0" xfId="1" applyNumberFormat="1" applyFont="1" applyFill="1"/>
    <xf numFmtId="3" fontId="3" fillId="2" borderId="0" xfId="1" applyNumberFormat="1" applyFont="1" applyFill="1" applyAlignment="1">
      <alignment wrapText="1"/>
    </xf>
    <xf numFmtId="164" fontId="38" fillId="2" borderId="0" xfId="1" applyNumberFormat="1" applyFont="1" applyFill="1"/>
    <xf numFmtId="165" fontId="37" fillId="2" borderId="0" xfId="1" applyNumberFormat="1" applyFont="1" applyFill="1"/>
    <xf numFmtId="3" fontId="39" fillId="2" borderId="0" xfId="1" applyNumberFormat="1" applyFont="1" applyFill="1" applyAlignment="1">
      <alignment wrapText="1"/>
    </xf>
    <xf numFmtId="165" fontId="3" fillId="2" borderId="0" xfId="1" applyNumberFormat="1" applyFont="1" applyFill="1" applyAlignment="1">
      <alignment wrapText="1"/>
    </xf>
    <xf numFmtId="3" fontId="39" fillId="2" borderId="0" xfId="1" applyNumberFormat="1" applyFont="1" applyFill="1"/>
    <xf numFmtId="164" fontId="40" fillId="2" borderId="0" xfId="1" applyNumberFormat="1" applyFont="1" applyFill="1"/>
    <xf numFmtId="0" fontId="41" fillId="2" borderId="0" xfId="0" applyFont="1" applyFill="1"/>
    <xf numFmtId="0" fontId="26" fillId="0" borderId="0" xfId="0" applyFont="1"/>
    <xf numFmtId="9" fontId="0" fillId="0" borderId="0" xfId="4" applyFont="1"/>
    <xf numFmtId="0" fontId="17" fillId="0" borderId="0" xfId="10" applyFont="1"/>
    <xf numFmtId="0" fontId="17" fillId="2" borderId="0" xfId="10" applyFont="1" applyFill="1"/>
    <xf numFmtId="0" fontId="16" fillId="2" borderId="0" xfId="10" applyFont="1" applyFill="1"/>
    <xf numFmtId="0" fontId="42" fillId="0" borderId="0" xfId="10" applyFont="1"/>
    <xf numFmtId="0" fontId="42" fillId="2" borderId="0" xfId="10" applyFont="1" applyFill="1"/>
    <xf numFmtId="0" fontId="43" fillId="0" borderId="0" xfId="10" applyFont="1"/>
    <xf numFmtId="0" fontId="4" fillId="0" borderId="0" xfId="2"/>
    <xf numFmtId="0" fontId="44" fillId="0" borderId="0" xfId="2" applyFont="1" applyAlignment="1">
      <alignment horizontal="right"/>
    </xf>
    <xf numFmtId="0" fontId="45" fillId="2" borderId="0" xfId="10" applyFont="1" applyFill="1" applyAlignment="1">
      <alignment horizontal="right"/>
    </xf>
    <xf numFmtId="0" fontId="44" fillId="0" borderId="0" xfId="2" applyFont="1"/>
    <xf numFmtId="164" fontId="44" fillId="0" borderId="0" xfId="2" applyNumberFormat="1" applyFont="1"/>
    <xf numFmtId="164" fontId="45" fillId="2" borderId="0" xfId="10" applyNumberFormat="1" applyFont="1" applyFill="1" applyAlignment="1">
      <alignment horizontal="right"/>
    </xf>
    <xf numFmtId="0" fontId="45" fillId="0" borderId="0" xfId="10" applyFont="1"/>
    <xf numFmtId="164" fontId="45" fillId="0" borderId="0" xfId="10" applyNumberFormat="1" applyFont="1" applyAlignment="1">
      <alignment horizontal="right"/>
    </xf>
    <xf numFmtId="164" fontId="44" fillId="0" borderId="0" xfId="2" applyNumberFormat="1" applyFont="1" applyAlignment="1">
      <alignment horizontal="right"/>
    </xf>
    <xf numFmtId="3" fontId="46" fillId="2" borderId="0" xfId="10" applyNumberFormat="1" applyFont="1" applyFill="1"/>
    <xf numFmtId="164" fontId="42" fillId="0" borderId="0" xfId="10" applyNumberFormat="1" applyFont="1"/>
    <xf numFmtId="0" fontId="27" fillId="0" borderId="0" xfId="0" applyFont="1"/>
    <xf numFmtId="0" fontId="47" fillId="0" borderId="0" xfId="0" applyFont="1" applyAlignment="1">
      <alignment vertical="center"/>
    </xf>
  </cellXfs>
  <cellStyles count="11">
    <cellStyle name="Comma" xfId="3" builtinId="3"/>
    <cellStyle name="Hyperlink" xfId="6" builtinId="8"/>
    <cellStyle name="Hyperlink 2" xfId="7" xr:uid="{260B6265-D30B-48A2-BADB-FB862FE5EDFB}"/>
    <cellStyle name="Normal" xfId="0" builtinId="0"/>
    <cellStyle name="Normal 2" xfId="5" xr:uid="{E17A9A00-AF25-4653-A9CC-8C2DE504BDFF}"/>
    <cellStyle name="Normal 2 2" xfId="2" xr:uid="{797B2E6B-9848-4467-8D08-18523C140D6B}"/>
    <cellStyle name="Normal 2 2 6" xfId="10" xr:uid="{1A65564D-9D20-4753-A85B-CDEED57643D8}"/>
    <cellStyle name="Normal 2 3" xfId="8" xr:uid="{D8C84E97-43E0-4A73-B693-6D2EBAEFEF76}"/>
    <cellStyle name="Normal 4" xfId="1" xr:uid="{51434A74-EB4F-42DC-AD32-AEBACBC4AF96}"/>
    <cellStyle name="Normal 4 4" xfId="9" xr:uid="{DFF61ED9-BC0A-4085-A049-5B33040F6579}"/>
    <cellStyle name="Percent" xfId="4" builtinId="5"/>
  </cellStyles>
  <dxfs count="0"/>
  <tableStyles count="0" defaultTableStyle="TableStyleMedium2" defaultPivotStyle="PivotStyleLight16"/>
  <colors>
    <mruColors>
      <color rgb="FFD39359"/>
      <color rgb="FFE0B28A"/>
      <color rgb="FF7DD35F"/>
      <color rgb="FFB7C0A6"/>
      <color rgb="FFA6A6A6"/>
      <color rgb="FFC44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63" Type="http://schemas.openxmlformats.org/officeDocument/2006/relationships/externalLink" Target="externalLinks/externalLink36.xml"/><Relationship Id="rId68" Type="http://schemas.openxmlformats.org/officeDocument/2006/relationships/externalLink" Target="externalLinks/externalLink41.xml"/><Relationship Id="rId84" Type="http://schemas.openxmlformats.org/officeDocument/2006/relationships/externalLink" Target="externalLinks/externalLink57.xml"/><Relationship Id="rId89" Type="http://schemas.openxmlformats.org/officeDocument/2006/relationships/externalLink" Target="externalLinks/externalLink62.xml"/><Relationship Id="rId112" Type="http://schemas.openxmlformats.org/officeDocument/2006/relationships/externalLink" Target="externalLinks/externalLink85.xml"/><Relationship Id="rId16" Type="http://schemas.openxmlformats.org/officeDocument/2006/relationships/worksheet" Target="worksheets/sheet16.xml"/><Relationship Id="rId107" Type="http://schemas.openxmlformats.org/officeDocument/2006/relationships/externalLink" Target="externalLinks/externalLink80.xml"/><Relationship Id="rId11" Type="http://schemas.openxmlformats.org/officeDocument/2006/relationships/worksheet" Target="worksheets/sheet11.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53" Type="http://schemas.openxmlformats.org/officeDocument/2006/relationships/externalLink" Target="externalLinks/externalLink26.xml"/><Relationship Id="rId58" Type="http://schemas.openxmlformats.org/officeDocument/2006/relationships/externalLink" Target="externalLinks/externalLink31.xml"/><Relationship Id="rId74" Type="http://schemas.openxmlformats.org/officeDocument/2006/relationships/externalLink" Target="externalLinks/externalLink47.xml"/><Relationship Id="rId79" Type="http://schemas.openxmlformats.org/officeDocument/2006/relationships/externalLink" Target="externalLinks/externalLink52.xml"/><Relationship Id="rId102" Type="http://schemas.openxmlformats.org/officeDocument/2006/relationships/externalLink" Target="externalLinks/externalLink75.xml"/><Relationship Id="rId123" Type="http://schemas.openxmlformats.org/officeDocument/2006/relationships/customXml" Target="../customXml/item3.xml"/><Relationship Id="rId5" Type="http://schemas.openxmlformats.org/officeDocument/2006/relationships/worksheet" Target="worksheets/sheet5.xml"/><Relationship Id="rId90" Type="http://schemas.openxmlformats.org/officeDocument/2006/relationships/externalLink" Target="externalLinks/externalLink63.xml"/><Relationship Id="rId95" Type="http://schemas.openxmlformats.org/officeDocument/2006/relationships/externalLink" Target="externalLinks/externalLink68.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64" Type="http://schemas.openxmlformats.org/officeDocument/2006/relationships/externalLink" Target="externalLinks/externalLink37.xml"/><Relationship Id="rId69" Type="http://schemas.openxmlformats.org/officeDocument/2006/relationships/externalLink" Target="externalLinks/externalLink42.xml"/><Relationship Id="rId113" Type="http://schemas.openxmlformats.org/officeDocument/2006/relationships/externalLink" Target="externalLinks/externalLink86.xml"/><Relationship Id="rId118" Type="http://schemas.openxmlformats.org/officeDocument/2006/relationships/styles" Target="styles.xml"/><Relationship Id="rId80" Type="http://schemas.openxmlformats.org/officeDocument/2006/relationships/externalLink" Target="externalLinks/externalLink53.xml"/><Relationship Id="rId85" Type="http://schemas.openxmlformats.org/officeDocument/2006/relationships/externalLink" Target="externalLinks/externalLink58.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59" Type="http://schemas.openxmlformats.org/officeDocument/2006/relationships/externalLink" Target="externalLinks/externalLink32.xml"/><Relationship Id="rId103" Type="http://schemas.openxmlformats.org/officeDocument/2006/relationships/externalLink" Target="externalLinks/externalLink76.xml"/><Relationship Id="rId108" Type="http://schemas.openxmlformats.org/officeDocument/2006/relationships/externalLink" Target="externalLinks/externalLink81.xml"/><Relationship Id="rId54" Type="http://schemas.openxmlformats.org/officeDocument/2006/relationships/externalLink" Target="externalLinks/externalLink27.xml"/><Relationship Id="rId70" Type="http://schemas.openxmlformats.org/officeDocument/2006/relationships/externalLink" Target="externalLinks/externalLink43.xml"/><Relationship Id="rId75" Type="http://schemas.openxmlformats.org/officeDocument/2006/relationships/externalLink" Target="externalLinks/externalLink48.xml"/><Relationship Id="rId91" Type="http://schemas.openxmlformats.org/officeDocument/2006/relationships/externalLink" Target="externalLinks/externalLink64.xml"/><Relationship Id="rId96" Type="http://schemas.openxmlformats.org/officeDocument/2006/relationships/externalLink" Target="externalLinks/externalLink69.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externalLink" Target="externalLinks/externalLink1.xml"/><Relationship Id="rId49" Type="http://schemas.openxmlformats.org/officeDocument/2006/relationships/externalLink" Target="externalLinks/externalLink22.xml"/><Relationship Id="rId114" Type="http://schemas.openxmlformats.org/officeDocument/2006/relationships/externalLink" Target="externalLinks/externalLink87.xml"/><Relationship Id="rId119" Type="http://schemas.openxmlformats.org/officeDocument/2006/relationships/sharedStrings" Target="sharedStrings.xml"/><Relationship Id="rId44" Type="http://schemas.openxmlformats.org/officeDocument/2006/relationships/externalLink" Target="externalLinks/externalLink17.xml"/><Relationship Id="rId60" Type="http://schemas.openxmlformats.org/officeDocument/2006/relationships/externalLink" Target="externalLinks/externalLink33.xml"/><Relationship Id="rId65" Type="http://schemas.openxmlformats.org/officeDocument/2006/relationships/externalLink" Target="externalLinks/externalLink38.xml"/><Relationship Id="rId81" Type="http://schemas.openxmlformats.org/officeDocument/2006/relationships/externalLink" Target="externalLinks/externalLink54.xml"/><Relationship Id="rId86" Type="http://schemas.openxmlformats.org/officeDocument/2006/relationships/externalLink" Target="externalLinks/externalLink5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2.xml"/><Relationship Id="rId109" Type="http://schemas.openxmlformats.org/officeDocument/2006/relationships/externalLink" Target="externalLinks/externalLink82.xml"/><Relationship Id="rId34" Type="http://schemas.openxmlformats.org/officeDocument/2006/relationships/externalLink" Target="externalLinks/externalLink7.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76" Type="http://schemas.openxmlformats.org/officeDocument/2006/relationships/externalLink" Target="externalLinks/externalLink49.xml"/><Relationship Id="rId97" Type="http://schemas.openxmlformats.org/officeDocument/2006/relationships/externalLink" Target="externalLinks/externalLink70.xml"/><Relationship Id="rId104" Type="http://schemas.openxmlformats.org/officeDocument/2006/relationships/externalLink" Target="externalLinks/externalLink77.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44.xml"/><Relationship Id="rId92" Type="http://schemas.openxmlformats.org/officeDocument/2006/relationships/externalLink" Target="externalLinks/externalLink65.xml"/><Relationship Id="rId2" Type="http://schemas.openxmlformats.org/officeDocument/2006/relationships/worksheet" Target="worksheets/sheet2.xml"/><Relationship Id="rId29" Type="http://schemas.openxmlformats.org/officeDocument/2006/relationships/externalLink" Target="externalLinks/externalLink2.xml"/><Relationship Id="rId24" Type="http://schemas.openxmlformats.org/officeDocument/2006/relationships/worksheet" Target="worksheets/sheet24.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66" Type="http://schemas.openxmlformats.org/officeDocument/2006/relationships/externalLink" Target="externalLinks/externalLink39.xml"/><Relationship Id="rId87" Type="http://schemas.openxmlformats.org/officeDocument/2006/relationships/externalLink" Target="externalLinks/externalLink60.xml"/><Relationship Id="rId110" Type="http://schemas.openxmlformats.org/officeDocument/2006/relationships/externalLink" Target="externalLinks/externalLink83.xml"/><Relationship Id="rId115" Type="http://schemas.openxmlformats.org/officeDocument/2006/relationships/externalLink" Target="externalLinks/externalLink88.xml"/><Relationship Id="rId61" Type="http://schemas.openxmlformats.org/officeDocument/2006/relationships/externalLink" Target="externalLinks/externalLink34.xml"/><Relationship Id="rId82" Type="http://schemas.openxmlformats.org/officeDocument/2006/relationships/externalLink" Target="externalLinks/externalLink55.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56" Type="http://schemas.openxmlformats.org/officeDocument/2006/relationships/externalLink" Target="externalLinks/externalLink29.xml"/><Relationship Id="rId77" Type="http://schemas.openxmlformats.org/officeDocument/2006/relationships/externalLink" Target="externalLinks/externalLink50.xml"/><Relationship Id="rId100" Type="http://schemas.openxmlformats.org/officeDocument/2006/relationships/externalLink" Target="externalLinks/externalLink73.xml"/><Relationship Id="rId105" Type="http://schemas.openxmlformats.org/officeDocument/2006/relationships/externalLink" Target="externalLinks/externalLink78.xml"/><Relationship Id="rId8" Type="http://schemas.openxmlformats.org/officeDocument/2006/relationships/worksheet" Target="worksheets/sheet8.xml"/><Relationship Id="rId51" Type="http://schemas.openxmlformats.org/officeDocument/2006/relationships/externalLink" Target="externalLinks/externalLink24.xml"/><Relationship Id="rId72" Type="http://schemas.openxmlformats.org/officeDocument/2006/relationships/externalLink" Target="externalLinks/externalLink45.xml"/><Relationship Id="rId93" Type="http://schemas.openxmlformats.org/officeDocument/2006/relationships/externalLink" Target="externalLinks/externalLink66.xml"/><Relationship Id="rId98" Type="http://schemas.openxmlformats.org/officeDocument/2006/relationships/externalLink" Target="externalLinks/externalLink71.xml"/><Relationship Id="rId121" Type="http://schemas.openxmlformats.org/officeDocument/2006/relationships/customXml" Target="../customXml/item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externalLink" Target="externalLinks/externalLink19.xml"/><Relationship Id="rId67" Type="http://schemas.openxmlformats.org/officeDocument/2006/relationships/externalLink" Target="externalLinks/externalLink40.xml"/><Relationship Id="rId116" Type="http://schemas.openxmlformats.org/officeDocument/2006/relationships/externalLink" Target="externalLinks/externalLink89.xml"/><Relationship Id="rId20" Type="http://schemas.openxmlformats.org/officeDocument/2006/relationships/worksheet" Target="worksheets/sheet20.xml"/><Relationship Id="rId41" Type="http://schemas.openxmlformats.org/officeDocument/2006/relationships/externalLink" Target="externalLinks/externalLink14.xml"/><Relationship Id="rId62" Type="http://schemas.openxmlformats.org/officeDocument/2006/relationships/externalLink" Target="externalLinks/externalLink35.xml"/><Relationship Id="rId83" Type="http://schemas.openxmlformats.org/officeDocument/2006/relationships/externalLink" Target="externalLinks/externalLink56.xml"/><Relationship Id="rId88" Type="http://schemas.openxmlformats.org/officeDocument/2006/relationships/externalLink" Target="externalLinks/externalLink61.xml"/><Relationship Id="rId111" Type="http://schemas.openxmlformats.org/officeDocument/2006/relationships/externalLink" Target="externalLinks/externalLink84.xml"/><Relationship Id="rId15" Type="http://schemas.openxmlformats.org/officeDocument/2006/relationships/worksheet" Target="worksheets/sheet15.xml"/><Relationship Id="rId36" Type="http://schemas.openxmlformats.org/officeDocument/2006/relationships/externalLink" Target="externalLinks/externalLink9.xml"/><Relationship Id="rId57" Type="http://schemas.openxmlformats.org/officeDocument/2006/relationships/externalLink" Target="externalLinks/externalLink30.xml"/><Relationship Id="rId106" Type="http://schemas.openxmlformats.org/officeDocument/2006/relationships/externalLink" Target="externalLinks/externalLink79.xml"/><Relationship Id="rId10" Type="http://schemas.openxmlformats.org/officeDocument/2006/relationships/worksheet" Target="worksheets/sheet10.xml"/><Relationship Id="rId31" Type="http://schemas.openxmlformats.org/officeDocument/2006/relationships/externalLink" Target="externalLinks/externalLink4.xml"/><Relationship Id="rId52" Type="http://schemas.openxmlformats.org/officeDocument/2006/relationships/externalLink" Target="externalLinks/externalLink25.xml"/><Relationship Id="rId73" Type="http://schemas.openxmlformats.org/officeDocument/2006/relationships/externalLink" Target="externalLinks/externalLink46.xml"/><Relationship Id="rId78" Type="http://schemas.openxmlformats.org/officeDocument/2006/relationships/externalLink" Target="externalLinks/externalLink51.xml"/><Relationship Id="rId94" Type="http://schemas.openxmlformats.org/officeDocument/2006/relationships/externalLink" Target="externalLinks/externalLink67.xml"/><Relationship Id="rId99" Type="http://schemas.openxmlformats.org/officeDocument/2006/relationships/externalLink" Target="externalLinks/externalLink72.xml"/><Relationship Id="rId101" Type="http://schemas.openxmlformats.org/officeDocument/2006/relationships/externalLink" Target="externalLinks/externalLink74.xml"/><Relationship Id="rId1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5.xml"/><Relationship Id="rId1" Type="http://schemas.microsoft.com/office/2011/relationships/chartStyle" Target="style15.xml"/><Relationship Id="rId4" Type="http://schemas.openxmlformats.org/officeDocument/2006/relationships/chartUserShapes" Target="../drawings/drawing2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8.xml"/><Relationship Id="rId1" Type="http://schemas.microsoft.com/office/2011/relationships/chartStyle" Target="style18.xml"/><Relationship Id="rId4" Type="http://schemas.openxmlformats.org/officeDocument/2006/relationships/chartUserShapes" Target="../drawings/drawing3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6.xml"/><Relationship Id="rId1" Type="http://schemas.microsoft.com/office/2011/relationships/chartStyle" Target="style26.xml"/><Relationship Id="rId4" Type="http://schemas.openxmlformats.org/officeDocument/2006/relationships/chartUserShapes" Target="../drawings/drawing4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620297462817141E-2"/>
          <c:y val="5.0925925925925923E-2"/>
          <c:w val="0.73406711348381004"/>
          <c:h val="0.84237678623505396"/>
        </c:manualLayout>
      </c:layout>
      <c:lineChart>
        <c:grouping val="standard"/>
        <c:varyColors val="0"/>
        <c:ser>
          <c:idx val="0"/>
          <c:order val="0"/>
          <c:tx>
            <c:strRef>
              <c:f>'Figure 1.1'!$B$27</c:f>
              <c:strCache>
                <c:ptCount val="1"/>
                <c:pt idx="0">
                  <c:v>Actual</c:v>
                </c:pt>
              </c:strCache>
            </c:strRef>
          </c:tx>
          <c:spPr>
            <a:ln w="28575" cap="rnd">
              <a:solidFill>
                <a:srgbClr val="DAA574"/>
              </a:solidFill>
              <a:round/>
            </a:ln>
            <a:effectLst/>
          </c:spPr>
          <c:marker>
            <c:symbol val="none"/>
          </c:marker>
          <c:cat>
            <c:numRef>
              <c:f>'Figure 1.1'!$A$28:$A$38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'Figure 1.1'!$B$28:$B$38</c:f>
              <c:numCache>
                <c:formatCode>General</c:formatCode>
                <c:ptCount val="11"/>
                <c:pt idx="0">
                  <c:v>201913</c:v>
                </c:pt>
                <c:pt idx="1">
                  <c:v>205674</c:v>
                </c:pt>
                <c:pt idx="2">
                  <c:v>210808</c:v>
                </c:pt>
                <c:pt idx="3">
                  <c:v>219975</c:v>
                </c:pt>
                <c:pt idx="4">
                  <c:v>225476</c:v>
                </c:pt>
                <c:pt idx="5">
                  <c:v>230376</c:v>
                </c:pt>
                <c:pt idx="6">
                  <c:v>224004</c:v>
                </c:pt>
                <c:pt idx="7">
                  <c:v>255219</c:v>
                </c:pt>
                <c:pt idx="8">
                  <c:v>266979</c:v>
                </c:pt>
                <c:pt idx="9">
                  <c:v>280231</c:v>
                </c:pt>
                <c:pt idx="10">
                  <c:v>291720.47099999996</c:v>
                </c:pt>
              </c:numCache>
            </c:numRef>
          </c:val>
          <c:smooth val="1"/>
          <c:extLst>
            <c:ext xmlns:c16="http://schemas.microsoft.com/office/drawing/2014/chart" uri="{C3380CC4-5D6E-409C-BE32-E72D297353CC}">
              <c16:uniqueId val="{00000000-19DB-4C83-92E9-CB73EF650BF9}"/>
            </c:ext>
          </c:extLst>
        </c:ser>
        <c:ser>
          <c:idx val="1"/>
          <c:order val="1"/>
          <c:tx>
            <c:strRef>
              <c:f>'Figure 1.1'!$C$27</c:f>
              <c:strCache>
                <c:ptCount val="1"/>
                <c:pt idx="0">
                  <c:v>Potential</c:v>
                </c:pt>
              </c:strCache>
            </c:strRef>
          </c:tx>
          <c:spPr>
            <a:ln w="19050" cap="rnd">
              <a:solidFill>
                <a:schemeClr val="bg1">
                  <a:lumMod val="75000"/>
                </a:schemeClr>
              </a:solidFill>
              <a:prstDash val="solid"/>
              <a:round/>
            </a:ln>
            <a:effectLst/>
          </c:spPr>
          <c:marker>
            <c:symbol val="none"/>
          </c:marker>
          <c:cat>
            <c:numRef>
              <c:f>'Figure 1.1'!$A$28:$A$38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'Figure 1.1'!$C$28:$C$38</c:f>
              <c:numCache>
                <c:formatCode>General</c:formatCode>
                <c:ptCount val="11"/>
                <c:pt idx="0">
                  <c:v>206275.42185427449</c:v>
                </c:pt>
                <c:pt idx="1">
                  <c:v>210109.17214583399</c:v>
                </c:pt>
                <c:pt idx="2">
                  <c:v>214472.70280797419</c:v>
                </c:pt>
                <c:pt idx="3">
                  <c:v>221057.10469903235</c:v>
                </c:pt>
                <c:pt idx="4">
                  <c:v>226773.2223954869</c:v>
                </c:pt>
                <c:pt idx="5">
                  <c:v>230088.61576477322</c:v>
                </c:pt>
                <c:pt idx="6">
                  <c:v>233528.84512948478</c:v>
                </c:pt>
                <c:pt idx="7">
                  <c:v>258904.623107444</c:v>
                </c:pt>
                <c:pt idx="8">
                  <c:v>260680.42125569994</c:v>
                </c:pt>
                <c:pt idx="9">
                  <c:v>270094.62083323288</c:v>
                </c:pt>
                <c:pt idx="10">
                  <c:v>287188.05382869084</c:v>
                </c:pt>
              </c:numCache>
            </c:numRef>
          </c:val>
          <c:smooth val="0"/>
          <c:extLst>
            <c:ext xmlns:c16="http://schemas.microsoft.com/office/drawing/2014/chart" uri="{C3380CC4-5D6E-409C-BE32-E72D297353CC}">
              <c16:uniqueId val="{00000001-19DB-4C83-92E9-CB73EF650BF9}"/>
            </c:ext>
          </c:extLst>
        </c:ser>
        <c:dLbls>
          <c:showLegendKey val="0"/>
          <c:showVal val="0"/>
          <c:showCatName val="0"/>
          <c:showSerName val="0"/>
          <c:showPercent val="0"/>
          <c:showBubbleSize val="0"/>
        </c:dLbls>
        <c:smooth val="0"/>
        <c:axId val="526706256"/>
        <c:axId val="526682256"/>
      </c:lineChart>
      <c:catAx>
        <c:axId val="526706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526682256"/>
        <c:crosses val="autoZero"/>
        <c:auto val="1"/>
        <c:lblAlgn val="ctr"/>
        <c:lblOffset val="100"/>
        <c:tickLblSkip val="10"/>
        <c:noMultiLvlLbl val="0"/>
      </c:catAx>
      <c:valAx>
        <c:axId val="526682256"/>
        <c:scaling>
          <c:orientation val="minMax"/>
          <c:max val="300000"/>
          <c:min val="180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526706256"/>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564741907261588E-2"/>
          <c:y val="0.11574074074074074"/>
          <c:w val="0.88087970253718284"/>
          <c:h val="0.69410542432195976"/>
        </c:manualLayout>
      </c:layout>
      <c:barChart>
        <c:barDir val="col"/>
        <c:grouping val="clustered"/>
        <c:varyColors val="0"/>
        <c:ser>
          <c:idx val="0"/>
          <c:order val="0"/>
          <c:spPr>
            <a:solidFill>
              <a:schemeClr val="accent2">
                <a:lumMod val="60000"/>
                <a:lumOff val="40000"/>
              </a:schemeClr>
            </a:solidFill>
            <a:ln>
              <a:noFill/>
            </a:ln>
            <a:effectLst/>
          </c:spPr>
          <c:invertIfNegative val="0"/>
          <c:dPt>
            <c:idx val="1"/>
            <c:invertIfNegative val="0"/>
            <c:bubble3D val="0"/>
            <c:spPr>
              <a:solidFill>
                <a:schemeClr val="bg1">
                  <a:lumMod val="65000"/>
                </a:schemeClr>
              </a:solidFill>
              <a:ln>
                <a:noFill/>
              </a:ln>
              <a:effectLst/>
            </c:spPr>
            <c:extLst>
              <c:ext xmlns:c16="http://schemas.microsoft.com/office/drawing/2014/chart" uri="{C3380CC4-5D6E-409C-BE32-E72D297353CC}">
                <c16:uniqueId val="{00000001-7B94-4FE0-B483-D64C0781FFEB}"/>
              </c:ext>
            </c:extLst>
          </c:dPt>
          <c:dPt>
            <c:idx val="2"/>
            <c:invertIfNegative val="0"/>
            <c:bubble3D val="0"/>
            <c:spPr>
              <a:solidFill>
                <a:schemeClr val="tx1"/>
              </a:solidFill>
              <a:ln>
                <a:noFill/>
              </a:ln>
              <a:effectLst/>
            </c:spPr>
            <c:extLst>
              <c:ext xmlns:c16="http://schemas.microsoft.com/office/drawing/2014/chart" uri="{C3380CC4-5D6E-409C-BE32-E72D297353CC}">
                <c16:uniqueId val="{00000003-7B94-4FE0-B483-D64C0781FFEB}"/>
              </c:ext>
            </c:extLst>
          </c:dPt>
          <c:dPt>
            <c:idx val="4"/>
            <c:invertIfNegative val="0"/>
            <c:bubble3D val="0"/>
            <c:spPr>
              <a:solidFill>
                <a:schemeClr val="bg1">
                  <a:lumMod val="65000"/>
                </a:schemeClr>
              </a:solidFill>
              <a:ln>
                <a:noFill/>
              </a:ln>
              <a:effectLst/>
            </c:spPr>
            <c:extLst>
              <c:ext xmlns:c16="http://schemas.microsoft.com/office/drawing/2014/chart" uri="{C3380CC4-5D6E-409C-BE32-E72D297353CC}">
                <c16:uniqueId val="{00000005-7B94-4FE0-B483-D64C0781FFEB}"/>
              </c:ext>
            </c:extLst>
          </c:dPt>
          <c:dPt>
            <c:idx val="5"/>
            <c:invertIfNegative val="0"/>
            <c:bubble3D val="0"/>
            <c:spPr>
              <a:solidFill>
                <a:schemeClr val="tx1"/>
              </a:solidFill>
              <a:ln>
                <a:noFill/>
              </a:ln>
              <a:effectLst/>
            </c:spPr>
            <c:extLst>
              <c:ext xmlns:c16="http://schemas.microsoft.com/office/drawing/2014/chart" uri="{C3380CC4-5D6E-409C-BE32-E72D297353CC}">
                <c16:uniqueId val="{00000007-7B94-4FE0-B483-D64C0781FFEB}"/>
              </c:ext>
            </c:extLst>
          </c:dPt>
          <c:cat>
            <c:multiLvlStrRef>
              <c:f>'Figure 2.1'!$A$27:$B$32</c:f>
              <c:multiLvlStrCache>
                <c:ptCount val="6"/>
                <c:lvl>
                  <c:pt idx="0">
                    <c:v>SES 2024</c:v>
                  </c:pt>
                  <c:pt idx="1">
                    <c:v>Budget 2025</c:v>
                  </c:pt>
                  <c:pt idx="2">
                    <c:v>APR 2025</c:v>
                  </c:pt>
                  <c:pt idx="3">
                    <c:v>SES 2024</c:v>
                  </c:pt>
                  <c:pt idx="4">
                    <c:v>Budget 2025</c:v>
                  </c:pt>
                  <c:pt idx="5">
                    <c:v>APR 2025</c:v>
                  </c:pt>
                </c:lvl>
                <c:lvl>
                  <c:pt idx="0">
                    <c:v>2024</c:v>
                  </c:pt>
                  <c:pt idx="3">
                    <c:v>2025</c:v>
                  </c:pt>
                </c:lvl>
              </c:multiLvlStrCache>
            </c:multiLvlStrRef>
          </c:cat>
          <c:val>
            <c:numRef>
              <c:f>'Figure 2.1'!$C$27:$C$32</c:f>
              <c:numCache>
                <c:formatCode>General</c:formatCode>
                <c:ptCount val="6"/>
                <c:pt idx="0">
                  <c:v>98535</c:v>
                </c:pt>
                <c:pt idx="1">
                  <c:v>100410</c:v>
                </c:pt>
                <c:pt idx="2">
                  <c:v>101700</c:v>
                </c:pt>
                <c:pt idx="3">
                  <c:v>105435</c:v>
                </c:pt>
                <c:pt idx="4">
                  <c:v>105445</c:v>
                </c:pt>
                <c:pt idx="5">
                  <c:v>105445</c:v>
                </c:pt>
              </c:numCache>
            </c:numRef>
          </c:val>
          <c:extLst>
            <c:ext xmlns:c16="http://schemas.microsoft.com/office/drawing/2014/chart" uri="{C3380CC4-5D6E-409C-BE32-E72D297353CC}">
              <c16:uniqueId val="{00000008-7B94-4FE0-B483-D64C0781FFEB}"/>
            </c:ext>
          </c:extLst>
        </c:ser>
        <c:dLbls>
          <c:showLegendKey val="0"/>
          <c:showVal val="0"/>
          <c:showCatName val="0"/>
          <c:showSerName val="0"/>
          <c:showPercent val="0"/>
          <c:showBubbleSize val="0"/>
        </c:dLbls>
        <c:gapWidth val="50"/>
        <c:axId val="12984271"/>
        <c:axId val="324715999"/>
      </c:barChart>
      <c:catAx>
        <c:axId val="12984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324715999"/>
        <c:crosses val="autoZero"/>
        <c:auto val="1"/>
        <c:lblAlgn val="ctr"/>
        <c:lblOffset val="100"/>
        <c:noMultiLvlLbl val="0"/>
      </c:catAx>
      <c:valAx>
        <c:axId val="32471599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2984271"/>
        <c:crosses val="autoZero"/>
        <c:crossBetween val="between"/>
        <c:majorUnit val="6000"/>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20387242190936"/>
          <c:y val="3.3412158721897234E-2"/>
          <c:w val="0.43521008892324037"/>
          <c:h val="0.91521367714780322"/>
        </c:manualLayout>
      </c:layout>
      <c:barChart>
        <c:barDir val="bar"/>
        <c:grouping val="clustered"/>
        <c:varyColors val="0"/>
        <c:ser>
          <c:idx val="1"/>
          <c:order val="0"/>
          <c:tx>
            <c:strRef>
              <c:f>'Figure 2.2'!$C$24</c:f>
              <c:strCache>
                <c:ptCount val="1"/>
                <c:pt idx="0">
                  <c:v>YTD</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utura LT" panose="02000303000000000000"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2.2'!$A$25:$A$29</c:f>
              <c:strCache>
                <c:ptCount val="5"/>
                <c:pt idx="0">
                  <c:v>Total</c:v>
                </c:pt>
                <c:pt idx="2">
                  <c:v>Other</c:v>
                </c:pt>
                <c:pt idx="3">
                  <c:v>Health</c:v>
                </c:pt>
                <c:pt idx="4">
                  <c:v>Education, Children &amp; Justice</c:v>
                </c:pt>
              </c:strCache>
            </c:strRef>
          </c:cat>
          <c:val>
            <c:numRef>
              <c:f>'Figure 2.2'!$C$25:$C$29</c:f>
              <c:numCache>
                <c:formatCode>0.0%</c:formatCode>
                <c:ptCount val="5"/>
                <c:pt idx="0">
                  <c:v>5.9274182107085016E-2</c:v>
                </c:pt>
                <c:pt idx="2">
                  <c:v>5.1362745680185284E-2</c:v>
                </c:pt>
                <c:pt idx="3">
                  <c:v>5.5816379760041723E-2</c:v>
                </c:pt>
                <c:pt idx="4">
                  <c:v>7.8144493591924657E-2</c:v>
                </c:pt>
              </c:numCache>
            </c:numRef>
          </c:val>
          <c:extLst>
            <c:ext xmlns:c16="http://schemas.microsoft.com/office/drawing/2014/chart" uri="{C3380CC4-5D6E-409C-BE32-E72D297353CC}">
              <c16:uniqueId val="{00000000-F474-468B-A29E-30CC09626C6D}"/>
            </c:ext>
          </c:extLst>
        </c:ser>
        <c:ser>
          <c:idx val="0"/>
          <c:order val="1"/>
          <c:tx>
            <c:strRef>
              <c:f>'Figure 2.2'!$B$24</c:f>
              <c:strCache>
                <c:ptCount val="1"/>
                <c:pt idx="0">
                  <c:v>Budget</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utura LT" panose="02000303000000000000" pitchFamily="2"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fixedVal"/>
            <c:noEndCap val="0"/>
            <c:val val="0"/>
            <c:spPr>
              <a:noFill/>
              <a:ln w="25400" cap="flat" cmpd="sng" algn="ctr">
                <a:solidFill>
                  <a:schemeClr val="dk1"/>
                </a:solidFill>
                <a:prstDash val="solid"/>
                <a:miter lim="800000"/>
              </a:ln>
              <a:effectLst/>
            </c:spPr>
          </c:errBars>
          <c:cat>
            <c:strRef>
              <c:f>'Figure 2.2'!$A$25:$A$29</c:f>
              <c:strCache>
                <c:ptCount val="5"/>
                <c:pt idx="0">
                  <c:v>Total</c:v>
                </c:pt>
                <c:pt idx="2">
                  <c:v>Other</c:v>
                </c:pt>
                <c:pt idx="3">
                  <c:v>Health</c:v>
                </c:pt>
                <c:pt idx="4">
                  <c:v>Education, Children &amp; Justice</c:v>
                </c:pt>
              </c:strCache>
            </c:strRef>
          </c:cat>
          <c:val>
            <c:numRef>
              <c:f>'Figure 2.2'!$B$25:$B$29</c:f>
              <c:numCache>
                <c:formatCode>0.0%</c:formatCode>
                <c:ptCount val="5"/>
                <c:pt idx="0">
                  <c:v>1.4144974733296012E-2</c:v>
                </c:pt>
                <c:pt idx="2">
                  <c:v>-5.6945018978565853E-3</c:v>
                </c:pt>
                <c:pt idx="3">
                  <c:v>4.1016069592046733E-2</c:v>
                </c:pt>
                <c:pt idx="4">
                  <c:v>2.5463922272873862E-2</c:v>
                </c:pt>
              </c:numCache>
            </c:numRef>
          </c:val>
          <c:extLst>
            <c:ext xmlns:c16="http://schemas.microsoft.com/office/drawing/2014/chart" uri="{C3380CC4-5D6E-409C-BE32-E72D297353CC}">
              <c16:uniqueId val="{00000002-F474-468B-A29E-30CC09626C6D}"/>
            </c:ext>
          </c:extLst>
        </c:ser>
        <c:dLbls>
          <c:showLegendKey val="0"/>
          <c:showVal val="0"/>
          <c:showCatName val="0"/>
          <c:showSerName val="0"/>
          <c:showPercent val="0"/>
          <c:showBubbleSize val="0"/>
        </c:dLbls>
        <c:gapWidth val="25"/>
        <c:overlap val="100"/>
        <c:axId val="1092380127"/>
        <c:axId val="1092380607"/>
      </c:barChart>
      <c:catAx>
        <c:axId val="1092380127"/>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092380607"/>
        <c:crosses val="autoZero"/>
        <c:auto val="1"/>
        <c:lblAlgn val="ctr"/>
        <c:lblOffset val="100"/>
        <c:noMultiLvlLbl val="0"/>
      </c:catAx>
      <c:valAx>
        <c:axId val="1092380607"/>
        <c:scaling>
          <c:orientation val="minMax"/>
        </c:scaling>
        <c:delete val="1"/>
        <c:axPos val="b"/>
        <c:numFmt formatCode="0" sourceLinked="0"/>
        <c:majorTickMark val="none"/>
        <c:minorTickMark val="none"/>
        <c:tickLblPos val="nextTo"/>
        <c:crossAx val="10923801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2.3'!$B$27</c:f>
              <c:strCache>
                <c:ptCount val="1"/>
                <c:pt idx="0">
                  <c:v>General government CoE</c:v>
                </c:pt>
              </c:strCache>
            </c:strRef>
          </c:tx>
          <c:spPr>
            <a:ln w="28575" cap="rnd">
              <a:solidFill>
                <a:schemeClr val="accent2">
                  <a:lumMod val="60000"/>
                  <a:lumOff val="40000"/>
                </a:schemeClr>
              </a:solidFill>
              <a:round/>
            </a:ln>
            <a:effectLst/>
          </c:spPr>
          <c:marker>
            <c:symbol val="none"/>
          </c:marker>
          <c:cat>
            <c:numRef>
              <c:f>'Figure 2.3'!$A$28:$A$103</c:f>
              <c:numCache>
                <c:formatCode>mmm\-yy</c:formatCode>
                <c:ptCount val="76"/>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numCache>
            </c:numRef>
          </c:cat>
          <c:val>
            <c:numRef>
              <c:f>'Figure 2.3'!$B$28:$B$103</c:f>
              <c:numCache>
                <c:formatCode>General</c:formatCode>
                <c:ptCount val="76"/>
                <c:pt idx="0">
                  <c:v>6488</c:v>
                </c:pt>
                <c:pt idx="1">
                  <c:v>6329</c:v>
                </c:pt>
                <c:pt idx="2">
                  <c:v>5804</c:v>
                </c:pt>
                <c:pt idx="3">
                  <c:v>5626</c:v>
                </c:pt>
                <c:pt idx="4">
                  <c:v>5856</c:v>
                </c:pt>
                <c:pt idx="5">
                  <c:v>6017</c:v>
                </c:pt>
                <c:pt idx="6">
                  <c:v>4779</c:v>
                </c:pt>
                <c:pt idx="7">
                  <c:v>6265</c:v>
                </c:pt>
                <c:pt idx="8">
                  <c:v>6095</c:v>
                </c:pt>
                <c:pt idx="9">
                  <c:v>7521</c:v>
                </c:pt>
                <c:pt idx="10">
                  <c:v>5919</c:v>
                </c:pt>
                <c:pt idx="11">
                  <c:v>6158</c:v>
                </c:pt>
                <c:pt idx="12">
                  <c:v>6287</c:v>
                </c:pt>
                <c:pt idx="13">
                  <c:v>6085</c:v>
                </c:pt>
                <c:pt idx="14">
                  <c:v>5898</c:v>
                </c:pt>
                <c:pt idx="15">
                  <c:v>5987</c:v>
                </c:pt>
                <c:pt idx="16">
                  <c:v>6660</c:v>
                </c:pt>
                <c:pt idx="17">
                  <c:v>6736</c:v>
                </c:pt>
                <c:pt idx="18">
                  <c:v>6809</c:v>
                </c:pt>
                <c:pt idx="19">
                  <c:v>6044</c:v>
                </c:pt>
                <c:pt idx="20">
                  <c:v>6230</c:v>
                </c:pt>
                <c:pt idx="21">
                  <c:v>6305</c:v>
                </c:pt>
                <c:pt idx="22">
                  <c:v>6800</c:v>
                </c:pt>
                <c:pt idx="23">
                  <c:v>7045</c:v>
                </c:pt>
                <c:pt idx="24">
                  <c:v>6582</c:v>
                </c:pt>
                <c:pt idx="25">
                  <c:v>6236</c:v>
                </c:pt>
                <c:pt idx="26">
                  <c:v>5805</c:v>
                </c:pt>
                <c:pt idx="27">
                  <c:v>6149</c:v>
                </c:pt>
                <c:pt idx="28">
                  <c:v>6611</c:v>
                </c:pt>
                <c:pt idx="29">
                  <c:v>6652</c:v>
                </c:pt>
                <c:pt idx="30">
                  <c:v>6731</c:v>
                </c:pt>
                <c:pt idx="31">
                  <c:v>6219</c:v>
                </c:pt>
                <c:pt idx="32">
                  <c:v>6378</c:v>
                </c:pt>
                <c:pt idx="33">
                  <c:v>6216</c:v>
                </c:pt>
                <c:pt idx="34">
                  <c:v>6604</c:v>
                </c:pt>
                <c:pt idx="35">
                  <c:v>7109</c:v>
                </c:pt>
                <c:pt idx="36">
                  <c:v>7138</c:v>
                </c:pt>
                <c:pt idx="37">
                  <c:v>7007</c:v>
                </c:pt>
                <c:pt idx="38">
                  <c:v>6618</c:v>
                </c:pt>
                <c:pt idx="39">
                  <c:v>6594</c:v>
                </c:pt>
                <c:pt idx="40">
                  <c:v>6749</c:v>
                </c:pt>
                <c:pt idx="41">
                  <c:v>6655</c:v>
                </c:pt>
                <c:pt idx="42">
                  <c:v>6793</c:v>
                </c:pt>
                <c:pt idx="43">
                  <c:v>6949</c:v>
                </c:pt>
                <c:pt idx="44">
                  <c:v>7120</c:v>
                </c:pt>
                <c:pt idx="45">
                  <c:v>7046</c:v>
                </c:pt>
                <c:pt idx="46">
                  <c:v>7259</c:v>
                </c:pt>
                <c:pt idx="47">
                  <c:v>7755</c:v>
                </c:pt>
                <c:pt idx="48">
                  <c:v>7994</c:v>
                </c:pt>
                <c:pt idx="49">
                  <c:v>7929</c:v>
                </c:pt>
                <c:pt idx="50">
                  <c:v>7584</c:v>
                </c:pt>
                <c:pt idx="51">
                  <c:v>7372</c:v>
                </c:pt>
                <c:pt idx="52">
                  <c:v>7399</c:v>
                </c:pt>
                <c:pt idx="53">
                  <c:v>7407</c:v>
                </c:pt>
                <c:pt idx="54">
                  <c:v>8055</c:v>
                </c:pt>
                <c:pt idx="55">
                  <c:v>7890</c:v>
                </c:pt>
                <c:pt idx="56">
                  <c:v>7689</c:v>
                </c:pt>
                <c:pt idx="57">
                  <c:v>7159</c:v>
                </c:pt>
                <c:pt idx="58">
                  <c:v>7648</c:v>
                </c:pt>
                <c:pt idx="59">
                  <c:v>7971</c:v>
                </c:pt>
                <c:pt idx="60">
                  <c:v>8336</c:v>
                </c:pt>
                <c:pt idx="61">
                  <c:v>8223</c:v>
                </c:pt>
                <c:pt idx="62">
                  <c:v>7969</c:v>
                </c:pt>
                <c:pt idx="63">
                  <c:v>7741</c:v>
                </c:pt>
                <c:pt idx="64">
                  <c:v>7936</c:v>
                </c:pt>
                <c:pt idx="65">
                  <c:v>8145</c:v>
                </c:pt>
                <c:pt idx="66">
                  <c:v>9263</c:v>
                </c:pt>
                <c:pt idx="67">
                  <c:v>8298</c:v>
                </c:pt>
                <c:pt idx="68">
                  <c:v>7972</c:v>
                </c:pt>
                <c:pt idx="69">
                  <c:v>7427</c:v>
                </c:pt>
                <c:pt idx="70">
                  <c:v>8159</c:v>
                </c:pt>
                <c:pt idx="71">
                  <c:v>8528</c:v>
                </c:pt>
                <c:pt idx="72">
                  <c:v>9257</c:v>
                </c:pt>
                <c:pt idx="73">
                  <c:v>8897</c:v>
                </c:pt>
                <c:pt idx="74">
                  <c:v>8730</c:v>
                </c:pt>
                <c:pt idx="75">
                  <c:v>7567</c:v>
                </c:pt>
              </c:numCache>
            </c:numRef>
          </c:val>
          <c:smooth val="0"/>
          <c:extLst>
            <c:ext xmlns:c16="http://schemas.microsoft.com/office/drawing/2014/chart" uri="{C3380CC4-5D6E-409C-BE32-E72D297353CC}">
              <c16:uniqueId val="{00000000-AE3B-4C1F-99E1-C36BA3A45F6D}"/>
            </c:ext>
          </c:extLst>
        </c:ser>
        <c:dLbls>
          <c:showLegendKey val="0"/>
          <c:showVal val="0"/>
          <c:showCatName val="0"/>
          <c:showSerName val="0"/>
          <c:showPercent val="0"/>
          <c:showBubbleSize val="0"/>
        </c:dLbls>
        <c:smooth val="0"/>
        <c:axId val="1491444303"/>
        <c:axId val="1491446383"/>
      </c:lineChart>
      <c:dateAx>
        <c:axId val="149144430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491446383"/>
        <c:crosses val="autoZero"/>
        <c:auto val="1"/>
        <c:lblOffset val="100"/>
        <c:baseTimeUnit val="months"/>
        <c:majorUnit val="24"/>
        <c:majorTimeUnit val="months"/>
      </c:dateAx>
      <c:valAx>
        <c:axId val="149144638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491444303"/>
        <c:crosses val="autoZero"/>
        <c:crossBetween val="between"/>
        <c:majorUnit val="5000"/>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64741907261591E-2"/>
          <c:y val="5.0925925925925923E-2"/>
          <c:w val="0.6868241469816273"/>
          <c:h val="0.84237678623505396"/>
        </c:manualLayout>
      </c:layout>
      <c:lineChart>
        <c:grouping val="standard"/>
        <c:varyColors val="0"/>
        <c:ser>
          <c:idx val="0"/>
          <c:order val="0"/>
          <c:spPr>
            <a:ln w="28575" cap="rnd">
              <a:solidFill>
                <a:schemeClr val="bg1">
                  <a:lumMod val="75000"/>
                </a:schemeClr>
              </a:solidFill>
              <a:round/>
            </a:ln>
            <a:effectLst/>
          </c:spPr>
          <c:marker>
            <c:symbol val="none"/>
          </c:marker>
          <c:cat>
            <c:numRef>
              <c:f>'Figure 2.4'!$V$37:$AG$37</c:f>
              <c:numCache>
                <c:formatCode>General</c:formatCode>
                <c:ptCount val="12"/>
                <c:pt idx="0">
                  <c:v>2015</c:v>
                </c:pt>
                <c:pt idx="5">
                  <c:v>2020</c:v>
                </c:pt>
                <c:pt idx="11">
                  <c:v>2026</c:v>
                </c:pt>
              </c:numCache>
            </c:numRef>
          </c:cat>
          <c:val>
            <c:numRef>
              <c:f>'Figure 2.4'!$V$35:$AG$35</c:f>
              <c:numCache>
                <c:formatCode>General</c:formatCode>
                <c:ptCount val="12"/>
                <c:pt idx="0">
                  <c:v>-5372</c:v>
                </c:pt>
                <c:pt idx="1">
                  <c:v>-2102</c:v>
                </c:pt>
                <c:pt idx="2">
                  <c:v>-917</c:v>
                </c:pt>
                <c:pt idx="3">
                  <c:v>315</c:v>
                </c:pt>
                <c:pt idx="4">
                  <c:v>1489</c:v>
                </c:pt>
                <c:pt idx="5">
                  <c:v>-18578</c:v>
                </c:pt>
                <c:pt idx="6">
                  <c:v>-6126</c:v>
                </c:pt>
                <c:pt idx="7">
                  <c:v>8692</c:v>
                </c:pt>
                <c:pt idx="8">
                  <c:v>7900</c:v>
                </c:pt>
                <c:pt idx="9">
                  <c:v>23180</c:v>
                </c:pt>
                <c:pt idx="10">
                  <c:v>8655</c:v>
                </c:pt>
                <c:pt idx="11">
                  <c:v>6315</c:v>
                </c:pt>
              </c:numCache>
            </c:numRef>
          </c:val>
          <c:smooth val="0"/>
          <c:extLst>
            <c:ext xmlns:c16="http://schemas.microsoft.com/office/drawing/2014/chart" uri="{C3380CC4-5D6E-409C-BE32-E72D297353CC}">
              <c16:uniqueId val="{00000000-398A-4C9C-9533-AE4240B47DDE}"/>
            </c:ext>
          </c:extLst>
        </c:ser>
        <c:ser>
          <c:idx val="1"/>
          <c:order val="1"/>
          <c:spPr>
            <a:ln w="28575" cap="rnd">
              <a:solidFill>
                <a:schemeClr val="accent2">
                  <a:lumMod val="60000"/>
                  <a:lumOff val="40000"/>
                </a:schemeClr>
              </a:solidFill>
              <a:round/>
            </a:ln>
            <a:effectLst/>
          </c:spPr>
          <c:marker>
            <c:symbol val="none"/>
          </c:marker>
          <c:cat>
            <c:numRef>
              <c:f>'Figure 2.4'!$V$37:$AG$37</c:f>
              <c:numCache>
                <c:formatCode>General</c:formatCode>
                <c:ptCount val="12"/>
                <c:pt idx="0">
                  <c:v>2015</c:v>
                </c:pt>
                <c:pt idx="5">
                  <c:v>2020</c:v>
                </c:pt>
                <c:pt idx="11">
                  <c:v>2026</c:v>
                </c:pt>
              </c:numCache>
            </c:numRef>
          </c:cat>
          <c:val>
            <c:numRef>
              <c:f>'Figure 2.4'!$V$36:$AG$36</c:f>
              <c:numCache>
                <c:formatCode>General</c:formatCode>
                <c:ptCount val="12"/>
                <c:pt idx="0">
                  <c:v>-7026.2093366182817</c:v>
                </c:pt>
                <c:pt idx="1">
                  <c:v>-3221.6006242618591</c:v>
                </c:pt>
                <c:pt idx="2">
                  <c:v>-2425.1390744847713</c:v>
                </c:pt>
                <c:pt idx="3">
                  <c:v>-2785.2886458802864</c:v>
                </c:pt>
                <c:pt idx="4">
                  <c:v>-1529.189554828853</c:v>
                </c:pt>
                <c:pt idx="5">
                  <c:v>-23247.8048227939</c:v>
                </c:pt>
                <c:pt idx="6">
                  <c:v>-11126</c:v>
                </c:pt>
                <c:pt idx="7">
                  <c:v>-2008</c:v>
                </c:pt>
                <c:pt idx="8">
                  <c:v>-3300</c:v>
                </c:pt>
                <c:pt idx="9">
                  <c:v>-5655</c:v>
                </c:pt>
                <c:pt idx="10">
                  <c:v>-4645</c:v>
                </c:pt>
                <c:pt idx="11">
                  <c:v>-6785</c:v>
                </c:pt>
              </c:numCache>
            </c:numRef>
          </c:val>
          <c:smooth val="0"/>
          <c:extLst>
            <c:ext xmlns:c16="http://schemas.microsoft.com/office/drawing/2014/chart" uri="{C3380CC4-5D6E-409C-BE32-E72D297353CC}">
              <c16:uniqueId val="{00000001-398A-4C9C-9533-AE4240B47DDE}"/>
            </c:ext>
          </c:extLst>
        </c:ser>
        <c:dLbls>
          <c:showLegendKey val="0"/>
          <c:showVal val="0"/>
          <c:showCatName val="0"/>
          <c:showSerName val="0"/>
          <c:showPercent val="0"/>
          <c:showBubbleSize val="0"/>
        </c:dLbls>
        <c:smooth val="0"/>
        <c:axId val="311218735"/>
        <c:axId val="311221135"/>
      </c:lineChart>
      <c:catAx>
        <c:axId val="311218735"/>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a:ea typeface="+mn-ea"/>
                <a:cs typeface="+mn-cs"/>
              </a:defRPr>
            </a:pPr>
            <a:endParaRPr lang="en-US"/>
          </a:p>
        </c:txPr>
        <c:crossAx val="311221135"/>
        <c:crosses val="autoZero"/>
        <c:auto val="1"/>
        <c:lblAlgn val="ctr"/>
        <c:lblOffset val="100"/>
        <c:noMultiLvlLbl val="0"/>
      </c:catAx>
      <c:valAx>
        <c:axId val="31122113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a:ea typeface="+mn-ea"/>
                <a:cs typeface="+mn-cs"/>
              </a:defRPr>
            </a:pPr>
            <a:endParaRPr lang="en-US"/>
          </a:p>
        </c:txPr>
        <c:crossAx val="311218735"/>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Futura LT bt" panose="020B0402020204020303"/>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506788986602616E-2"/>
          <c:y val="7.6399889638320576E-2"/>
          <c:w val="0.88757684277709981"/>
          <c:h val="0.81519821519518965"/>
        </c:manualLayout>
      </c:layout>
      <c:barChart>
        <c:barDir val="col"/>
        <c:grouping val="stacked"/>
        <c:varyColors val="0"/>
        <c:ser>
          <c:idx val="0"/>
          <c:order val="0"/>
          <c:spPr>
            <a:solidFill>
              <a:srgbClr val="E97132">
                <a:lumMod val="60000"/>
                <a:lumOff val="40000"/>
              </a:srgbClr>
            </a:solidFill>
            <a:ln>
              <a:noFill/>
            </a:ln>
            <a:effectLst/>
          </c:spPr>
          <c:invertIfNegative val="0"/>
          <c:dLbls>
            <c:dLbl>
              <c:idx val="0"/>
              <c:layout>
                <c:manualLayout>
                  <c:x val="0"/>
                  <c:y val="-0.128279883381924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Futura LT" panose="02000303000000000000" pitchFamily="2"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E0-4BAB-8AFC-3E9A2256D588}"/>
                </c:ext>
              </c:extLst>
            </c:dLbl>
            <c:dLbl>
              <c:idx val="6"/>
              <c:layout>
                <c:manualLayout>
                  <c:x val="0"/>
                  <c:y val="-0.22157434402332365"/>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Futura LT" panose="02000303000000000000" pitchFamily="2" charset="0"/>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E0-4BAB-8AFC-3E9A2256D5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utura LT" panose="02000303000000000000" pitchFamily="2"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2.5'!$A$26:$A$32</c:f>
              <c:numCache>
                <c:formatCode>General</c:formatCode>
                <c:ptCount val="7"/>
                <c:pt idx="0">
                  <c:v>2017</c:v>
                </c:pt>
                <c:pt idx="1">
                  <c:v>2018</c:v>
                </c:pt>
                <c:pt idx="2">
                  <c:v>2019</c:v>
                </c:pt>
                <c:pt idx="3">
                  <c:v>2020</c:v>
                </c:pt>
                <c:pt idx="4">
                  <c:v>2021</c:v>
                </c:pt>
                <c:pt idx="5">
                  <c:v>2022</c:v>
                </c:pt>
                <c:pt idx="6">
                  <c:v>2023</c:v>
                </c:pt>
              </c:numCache>
            </c:numRef>
          </c:cat>
          <c:val>
            <c:numRef>
              <c:f>'Figure 2.5'!$B$26:$B$32</c:f>
              <c:numCache>
                <c:formatCode>0%</c:formatCode>
                <c:ptCount val="7"/>
                <c:pt idx="0">
                  <c:v>0.51032257868493436</c:v>
                </c:pt>
                <c:pt idx="1">
                  <c:v>0.49915286422526245</c:v>
                </c:pt>
                <c:pt idx="2">
                  <c:v>0.66135829930166379</c:v>
                </c:pt>
                <c:pt idx="3">
                  <c:v>0.71610212773293991</c:v>
                </c:pt>
                <c:pt idx="4">
                  <c:v>0.7809725618258877</c:v>
                </c:pt>
                <c:pt idx="5">
                  <c:v>0.69512106722654698</c:v>
                </c:pt>
                <c:pt idx="6">
                  <c:v>0.75019476191984502</c:v>
                </c:pt>
              </c:numCache>
            </c:numRef>
          </c:val>
          <c:extLst>
            <c:ext xmlns:c16="http://schemas.microsoft.com/office/drawing/2014/chart" uri="{C3380CC4-5D6E-409C-BE32-E72D297353CC}">
              <c16:uniqueId val="{00000000-E4E0-4BAB-8AFC-3E9A2256D588}"/>
            </c:ext>
          </c:extLst>
        </c:ser>
        <c:dLbls>
          <c:showLegendKey val="0"/>
          <c:showVal val="0"/>
          <c:showCatName val="0"/>
          <c:showSerName val="0"/>
          <c:showPercent val="0"/>
          <c:showBubbleSize val="0"/>
        </c:dLbls>
        <c:gapWidth val="25"/>
        <c:overlap val="100"/>
        <c:axId val="1166126640"/>
        <c:axId val="1166105520"/>
      </c:barChart>
      <c:catAx>
        <c:axId val="11661266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166105520"/>
        <c:crosses val="autoZero"/>
        <c:auto val="1"/>
        <c:lblAlgn val="ctr"/>
        <c:lblOffset val="100"/>
        <c:noMultiLvlLbl val="0"/>
      </c:catAx>
      <c:valAx>
        <c:axId val="1166105520"/>
        <c:scaling>
          <c:orientation val="minMax"/>
          <c:max val="1"/>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166126640"/>
        <c:crosses val="autoZero"/>
        <c:crossBetween val="between"/>
        <c:majorUnit val="0.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4874223466073815"/>
          <c:y val="4.5197732801486187E-2"/>
          <c:w val="0.51297308499986272"/>
          <c:h val="0.85948325758857635"/>
        </c:manualLayout>
      </c:layout>
      <c:barChart>
        <c:barDir val="bar"/>
        <c:grouping val="clustered"/>
        <c:varyColors val="0"/>
        <c:ser>
          <c:idx val="0"/>
          <c:order val="0"/>
          <c:spPr>
            <a:solidFill>
              <a:sysClr val="window" lastClr="FFFFFF">
                <a:lumMod val="75000"/>
              </a:sysClr>
            </a:solidFill>
            <a:ln>
              <a:noFill/>
            </a:ln>
            <a:effectLst/>
          </c:spPr>
          <c:invertIfNegative val="0"/>
          <c:dPt>
            <c:idx val="1"/>
            <c:invertIfNegative val="0"/>
            <c:bubble3D val="0"/>
            <c:spPr>
              <a:solidFill>
                <a:srgbClr val="E97132">
                  <a:lumMod val="60000"/>
                  <a:lumOff val="40000"/>
                </a:srgbClr>
              </a:solidFill>
              <a:ln>
                <a:noFill/>
              </a:ln>
              <a:effectLst/>
            </c:spPr>
            <c:extLst>
              <c:ext xmlns:c16="http://schemas.microsoft.com/office/drawing/2014/chart" uri="{C3380CC4-5D6E-409C-BE32-E72D297353CC}">
                <c16:uniqueId val="{00000003-5F79-4289-A197-C4FBD742F2A1}"/>
              </c:ext>
            </c:extLst>
          </c:dPt>
          <c:dPt>
            <c:idx val="11"/>
            <c:invertIfNegative val="0"/>
            <c:bubble3D val="0"/>
            <c:spPr>
              <a:solidFill>
                <a:sysClr val="window" lastClr="FFFFFF">
                  <a:lumMod val="50000"/>
                </a:sysClr>
              </a:solidFill>
              <a:ln>
                <a:noFill/>
              </a:ln>
              <a:effectLst/>
            </c:spPr>
            <c:extLst>
              <c:ext xmlns:c16="http://schemas.microsoft.com/office/drawing/2014/chart" uri="{C3380CC4-5D6E-409C-BE32-E72D297353CC}">
                <c16:uniqueId val="{00000015-5F79-4289-A197-C4FBD742F2A1}"/>
              </c:ext>
            </c:extLst>
          </c:dPt>
          <c:cat>
            <c:strRef>
              <c:f>'Figure 2.6'!$A$30:$A$41</c:f>
              <c:strCache>
                <c:ptCount val="12"/>
                <c:pt idx="0">
                  <c:v>Taxes on production and imports</c:v>
                </c:pt>
                <c:pt idx="1">
                  <c:v>Other</c:v>
                </c:pt>
                <c:pt idx="2">
                  <c:v>Social Contributions</c:v>
                </c:pt>
                <c:pt idx="3">
                  <c:v>Current taxes on income, wealth</c:v>
                </c:pt>
                <c:pt idx="4">
                  <c:v>Revenue</c:v>
                </c:pt>
                <c:pt idx="6">
                  <c:v>Gross fixed capital formation</c:v>
                </c:pt>
                <c:pt idx="7">
                  <c:v>Other</c:v>
                </c:pt>
                <c:pt idx="8">
                  <c:v>Compensation of employees</c:v>
                </c:pt>
                <c:pt idx="9">
                  <c:v>Social Payments</c:v>
                </c:pt>
                <c:pt idx="10">
                  <c:v>Interest expenditure</c:v>
                </c:pt>
                <c:pt idx="11">
                  <c:v>Expenditure</c:v>
                </c:pt>
              </c:strCache>
            </c:strRef>
          </c:cat>
          <c:val>
            <c:numRef>
              <c:f>'Figure 2.6'!$B$30:$B$41</c:f>
              <c:numCache>
                <c:formatCode>0.0</c:formatCode>
                <c:ptCount val="12"/>
                <c:pt idx="0">
                  <c:v>-1.8590605197579286</c:v>
                </c:pt>
                <c:pt idx="1">
                  <c:v>-0.92763506690184716</c:v>
                </c:pt>
                <c:pt idx="2">
                  <c:v>-0.44019626413897761</c:v>
                </c:pt>
                <c:pt idx="3">
                  <c:v>3.5924052181287216</c:v>
                </c:pt>
                <c:pt idx="4">
                  <c:v>0.36583858540427627</c:v>
                </c:pt>
                <c:pt idx="6">
                  <c:v>0.55023325862351591</c:v>
                </c:pt>
                <c:pt idx="7">
                  <c:v>0.62677771549798111</c:v>
                </c:pt>
                <c:pt idx="8">
                  <c:v>-0.60681674303736699</c:v>
                </c:pt>
                <c:pt idx="9">
                  <c:v>-1.2488458713229971</c:v>
                </c:pt>
                <c:pt idx="10">
                  <c:v>-1.201122918839955</c:v>
                </c:pt>
                <c:pt idx="11">
                  <c:v>-1.8278352599355188</c:v>
                </c:pt>
              </c:numCache>
            </c:numRef>
          </c:val>
          <c:extLst>
            <c:ext xmlns:c16="http://schemas.microsoft.com/office/drawing/2014/chart" uri="{C3380CC4-5D6E-409C-BE32-E72D297353CC}">
              <c16:uniqueId val="{00000016-5F79-4289-A197-C4FBD742F2A1}"/>
            </c:ext>
          </c:extLst>
        </c:ser>
        <c:dLbls>
          <c:showLegendKey val="0"/>
          <c:showVal val="0"/>
          <c:showCatName val="0"/>
          <c:showSerName val="0"/>
          <c:showPercent val="0"/>
          <c:showBubbleSize val="0"/>
        </c:dLbls>
        <c:gapWidth val="15"/>
        <c:axId val="1598517648"/>
        <c:axId val="1598518128"/>
      </c:barChart>
      <c:catAx>
        <c:axId val="1598517648"/>
        <c:scaling>
          <c:orientation val="minMax"/>
        </c:scaling>
        <c:delete val="1"/>
        <c:axPos val="l"/>
        <c:numFmt formatCode="General" sourceLinked="1"/>
        <c:majorTickMark val="none"/>
        <c:minorTickMark val="none"/>
        <c:tickLblPos val="low"/>
        <c:crossAx val="1598518128"/>
        <c:crosses val="autoZero"/>
        <c:auto val="1"/>
        <c:lblAlgn val="ctr"/>
        <c:lblOffset val="100"/>
        <c:noMultiLvlLbl val="0"/>
      </c:catAx>
      <c:valAx>
        <c:axId val="1598518128"/>
        <c:scaling>
          <c:orientation val="minMax"/>
          <c:min val="-2"/>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598517648"/>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839357722422789E-2"/>
          <c:y val="4.8804021982421467E-2"/>
          <c:w val="0.72674698906206348"/>
          <c:h val="0.84894439031479463"/>
        </c:manualLayout>
      </c:layout>
      <c:lineChart>
        <c:grouping val="standard"/>
        <c:varyColors val="0"/>
        <c:ser>
          <c:idx val="0"/>
          <c:order val="0"/>
          <c:tx>
            <c:strRef>
              <c:f>'Figure 2.7'!$A$26</c:f>
              <c:strCache>
                <c:ptCount val="1"/>
                <c:pt idx="0">
                  <c:v>GG Revenue (% GNI*)</c:v>
                </c:pt>
              </c:strCache>
            </c:strRef>
          </c:tx>
          <c:spPr>
            <a:ln w="28575" cap="rnd">
              <a:solidFill>
                <a:schemeClr val="bg1">
                  <a:lumMod val="75000"/>
                </a:schemeClr>
              </a:solidFill>
              <a:round/>
            </a:ln>
            <a:effectLst/>
          </c:spPr>
          <c:marker>
            <c:symbol val="none"/>
          </c:marker>
          <c:cat>
            <c:numRef>
              <c:f>'Figure 2.7'!$B$29:$BF$29</c:f>
              <c:numCache>
                <c:formatCode>General</c:formatCode>
                <c:ptCount val="57"/>
                <c:pt idx="0">
                  <c:v>1970</c:v>
                </c:pt>
                <c:pt idx="10">
                  <c:v>1980</c:v>
                </c:pt>
                <c:pt idx="20">
                  <c:v>1990</c:v>
                </c:pt>
                <c:pt idx="30">
                  <c:v>2000</c:v>
                </c:pt>
                <c:pt idx="40">
                  <c:v>2010</c:v>
                </c:pt>
                <c:pt idx="50">
                  <c:v>2020</c:v>
                </c:pt>
                <c:pt idx="56">
                  <c:v>2026</c:v>
                </c:pt>
              </c:numCache>
            </c:numRef>
          </c:cat>
          <c:val>
            <c:numRef>
              <c:f>'Figure 2.7'!$B$26:$BJ$26</c:f>
              <c:numCache>
                <c:formatCode>0.0</c:formatCode>
                <c:ptCount val="61"/>
                <c:pt idx="0">
                  <c:v>25.786722264975875</c:v>
                </c:pt>
                <c:pt idx="1">
                  <c:v>26.273971604064876</c:v>
                </c:pt>
                <c:pt idx="2">
                  <c:v>25.287681191845977</c:v>
                </c:pt>
                <c:pt idx="3">
                  <c:v>26.658560100677057</c:v>
                </c:pt>
                <c:pt idx="4">
                  <c:v>30.230043426127118</c:v>
                </c:pt>
                <c:pt idx="5">
                  <c:v>33.737105525977867</c:v>
                </c:pt>
                <c:pt idx="6">
                  <c:v>32.370539285329919</c:v>
                </c:pt>
                <c:pt idx="7">
                  <c:v>32.326927154986357</c:v>
                </c:pt>
                <c:pt idx="8">
                  <c:v>33.338458824794827</c:v>
                </c:pt>
                <c:pt idx="9">
                  <c:v>34.731881786972309</c:v>
                </c:pt>
                <c:pt idx="10">
                  <c:v>36.945796403657091</c:v>
                </c:pt>
                <c:pt idx="11">
                  <c:v>37.975832560913275</c:v>
                </c:pt>
                <c:pt idx="12">
                  <c:v>41.097744954808782</c:v>
                </c:pt>
                <c:pt idx="13">
                  <c:v>41.034664214625089</c:v>
                </c:pt>
                <c:pt idx="14">
                  <c:v>40.692511957652123</c:v>
                </c:pt>
                <c:pt idx="15">
                  <c:v>43.638433403594107</c:v>
                </c:pt>
                <c:pt idx="16">
                  <c:v>42.32540583742054</c:v>
                </c:pt>
                <c:pt idx="17">
                  <c:v>41.428721137736616</c:v>
                </c:pt>
                <c:pt idx="18">
                  <c:v>45.469441248129684</c:v>
                </c:pt>
                <c:pt idx="19">
                  <c:v>41.755527886539099</c:v>
                </c:pt>
                <c:pt idx="20">
                  <c:v>41.026821407112827</c:v>
                </c:pt>
                <c:pt idx="21">
                  <c:v>44.509916240424971</c:v>
                </c:pt>
                <c:pt idx="22">
                  <c:v>44.408852060386998</c:v>
                </c:pt>
                <c:pt idx="23">
                  <c:v>44.535460150186957</c:v>
                </c:pt>
                <c:pt idx="24">
                  <c:v>43.448593661414691</c:v>
                </c:pt>
                <c:pt idx="25">
                  <c:v>41.820975337217654</c:v>
                </c:pt>
                <c:pt idx="26">
                  <c:v>41.70477343792362</c:v>
                </c:pt>
                <c:pt idx="27">
                  <c:v>41.415669846933085</c:v>
                </c:pt>
                <c:pt idx="28">
                  <c:v>40.348764791363919</c:v>
                </c:pt>
                <c:pt idx="29">
                  <c:v>41.437367592948199</c:v>
                </c:pt>
                <c:pt idx="30">
                  <c:v>40.788342549059145</c:v>
                </c:pt>
                <c:pt idx="31">
                  <c:v>39.035193530643561</c:v>
                </c:pt>
                <c:pt idx="32">
                  <c:v>39.007312209173499</c:v>
                </c:pt>
                <c:pt idx="33">
                  <c:v>38.837838929971312</c:v>
                </c:pt>
                <c:pt idx="34">
                  <c:v>40.219670795552268</c:v>
                </c:pt>
                <c:pt idx="35">
                  <c:v>40.87320308597436</c:v>
                </c:pt>
                <c:pt idx="36">
                  <c:v>42.577526010974665</c:v>
                </c:pt>
                <c:pt idx="37">
                  <c:v>42.776313562395728</c:v>
                </c:pt>
                <c:pt idx="38">
                  <c:v>41.339342795038995</c:v>
                </c:pt>
                <c:pt idx="39">
                  <c:v>41.668404588112615</c:v>
                </c:pt>
                <c:pt idx="40">
                  <c:v>42.471299514626992</c:v>
                </c:pt>
                <c:pt idx="41">
                  <c:v>44.707283866575899</c:v>
                </c:pt>
                <c:pt idx="42">
                  <c:v>46.530917126384018</c:v>
                </c:pt>
                <c:pt idx="43">
                  <c:v>44.397440069421847</c:v>
                </c:pt>
                <c:pt idx="44">
                  <c:v>43.908903569511722</c:v>
                </c:pt>
                <c:pt idx="45">
                  <c:v>42.23659339744885</c:v>
                </c:pt>
                <c:pt idx="46">
                  <c:v>42.538405688536493</c:v>
                </c:pt>
                <c:pt idx="47">
                  <c:v>41.675457816008006</c:v>
                </c:pt>
                <c:pt idx="48">
                  <c:v>43.383471970312925</c:v>
                </c:pt>
                <c:pt idx="49">
                  <c:v>42.691098970168738</c:v>
                </c:pt>
                <c:pt idx="50">
                  <c:v>42.012490485959546</c:v>
                </c:pt>
                <c:pt idx="51">
                  <c:v>43.17657966794912</c:v>
                </c:pt>
                <c:pt idx="52">
                  <c:v>43.451732158709113</c:v>
                </c:pt>
                <c:pt idx="53">
                  <c:v>42.549805452820593</c:v>
                </c:pt>
                <c:pt idx="54">
                  <c:v>47.581342995368963</c:v>
                </c:pt>
                <c:pt idx="55">
                  <c:v>42.690167046032087</c:v>
                </c:pt>
                <c:pt idx="56">
                  <c:v>42.361940602427708</c:v>
                </c:pt>
              </c:numCache>
            </c:numRef>
          </c:val>
          <c:smooth val="0"/>
          <c:extLst>
            <c:ext xmlns:c16="http://schemas.microsoft.com/office/drawing/2014/chart" uri="{C3380CC4-5D6E-409C-BE32-E72D297353CC}">
              <c16:uniqueId val="{00000000-59A4-4CA4-A3CD-F515EF276625}"/>
            </c:ext>
          </c:extLst>
        </c:ser>
        <c:ser>
          <c:idx val="1"/>
          <c:order val="1"/>
          <c:tx>
            <c:strRef>
              <c:f>'Figure 2.7'!$A$27</c:f>
              <c:strCache>
                <c:ptCount val="1"/>
                <c:pt idx="0">
                  <c:v>GG Revenue excluding excess CT (%GNI*)</c:v>
                </c:pt>
              </c:strCache>
            </c:strRef>
          </c:tx>
          <c:spPr>
            <a:ln w="28575" cap="rnd">
              <a:solidFill>
                <a:srgbClr val="D39359"/>
              </a:solidFill>
              <a:round/>
            </a:ln>
            <a:effectLst/>
          </c:spPr>
          <c:marker>
            <c:symbol val="none"/>
          </c:marker>
          <c:cat>
            <c:numRef>
              <c:f>'Figure 2.7'!$B$29:$BF$29</c:f>
              <c:numCache>
                <c:formatCode>General</c:formatCode>
                <c:ptCount val="57"/>
                <c:pt idx="0">
                  <c:v>1970</c:v>
                </c:pt>
                <c:pt idx="10">
                  <c:v>1980</c:v>
                </c:pt>
                <c:pt idx="20">
                  <c:v>1990</c:v>
                </c:pt>
                <c:pt idx="30">
                  <c:v>2000</c:v>
                </c:pt>
                <c:pt idx="40">
                  <c:v>2010</c:v>
                </c:pt>
                <c:pt idx="50">
                  <c:v>2020</c:v>
                </c:pt>
                <c:pt idx="56">
                  <c:v>2026</c:v>
                </c:pt>
              </c:numCache>
            </c:numRef>
          </c:cat>
          <c:val>
            <c:numRef>
              <c:f>'Figure 2.7'!$B$27:$BJ$27</c:f>
              <c:numCache>
                <c:formatCode>General</c:formatCode>
                <c:ptCount val="61"/>
                <c:pt idx="44" formatCode="0.0">
                  <c:v>43.908903569511722</c:v>
                </c:pt>
                <c:pt idx="45" formatCode="0.0">
                  <c:v>41.253337928043436</c:v>
                </c:pt>
                <c:pt idx="46" formatCode="0.0">
                  <c:v>41.893258908931635</c:v>
                </c:pt>
                <c:pt idx="47" formatCode="0.0">
                  <c:v>40.859563918696871</c:v>
                </c:pt>
                <c:pt idx="48" formatCode="0.0">
                  <c:v>41.767627407446639</c:v>
                </c:pt>
                <c:pt idx="49" formatCode="0.0">
                  <c:v>41.231837956375358</c:v>
                </c:pt>
                <c:pt idx="50" formatCode="0.0">
                  <c:v>39.658651439433292</c:v>
                </c:pt>
                <c:pt idx="51" formatCode="0.0">
                  <c:v>41.01027694014072</c:v>
                </c:pt>
                <c:pt idx="52" formatCode="0.0">
                  <c:v>39.443926301319578</c:v>
                </c:pt>
                <c:pt idx="53" formatCode="0.0">
                  <c:v>38.700108616446457</c:v>
                </c:pt>
                <c:pt idx="54" formatCode="0.0">
                  <c:v>38.328773431077039</c:v>
                </c:pt>
                <c:pt idx="55" formatCode="0.0">
                  <c:v>38.640819817046413</c:v>
                </c:pt>
                <c:pt idx="56" formatCode="0.0">
                  <c:v>38.572651275751006</c:v>
                </c:pt>
              </c:numCache>
            </c:numRef>
          </c:val>
          <c:smooth val="0"/>
          <c:extLst>
            <c:ext xmlns:c16="http://schemas.microsoft.com/office/drawing/2014/chart" uri="{C3380CC4-5D6E-409C-BE32-E72D297353CC}">
              <c16:uniqueId val="{00000001-59A4-4CA4-A3CD-F515EF276625}"/>
            </c:ext>
          </c:extLst>
        </c:ser>
        <c:dLbls>
          <c:showLegendKey val="0"/>
          <c:showVal val="0"/>
          <c:showCatName val="0"/>
          <c:showSerName val="0"/>
          <c:showPercent val="0"/>
          <c:showBubbleSize val="0"/>
        </c:dLbls>
        <c:smooth val="0"/>
        <c:axId val="2077816576"/>
        <c:axId val="2077818976"/>
      </c:lineChart>
      <c:catAx>
        <c:axId val="207781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a:ea typeface="+mn-ea"/>
                <a:cs typeface="+mn-cs"/>
              </a:defRPr>
            </a:pPr>
            <a:endParaRPr lang="en-US"/>
          </a:p>
        </c:txPr>
        <c:crossAx val="2077818976"/>
        <c:crosses val="autoZero"/>
        <c:auto val="1"/>
        <c:lblAlgn val="ctr"/>
        <c:lblOffset val="100"/>
        <c:tickLblSkip val="1"/>
        <c:noMultiLvlLbl val="0"/>
      </c:catAx>
      <c:valAx>
        <c:axId val="2077818976"/>
        <c:scaling>
          <c:orientation val="minMax"/>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a:ea typeface="+mn-ea"/>
                <a:cs typeface="+mn-cs"/>
              </a:defRPr>
            </a:pPr>
            <a:endParaRPr lang="en-US"/>
          </a:p>
        </c:txPr>
        <c:crossAx val="2077816576"/>
        <c:crosses val="autoZero"/>
        <c:crossBetween val="between"/>
        <c:majorUnit val="4"/>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bt" panose="020B0402020204020303"/>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93778326252906E-2"/>
          <c:y val="5.0925925925925923E-2"/>
          <c:w val="0.87047014754223684"/>
          <c:h val="0.83895086030912802"/>
        </c:manualLayout>
      </c:layout>
      <c:lineChart>
        <c:grouping val="standard"/>
        <c:varyColors val="0"/>
        <c:ser>
          <c:idx val="1"/>
          <c:order val="0"/>
          <c:tx>
            <c:strRef>
              <c:f>'Figure 2.8'!$A$28</c:f>
              <c:strCache>
                <c:ptCount val="1"/>
                <c:pt idx="0">
                  <c:v>Interest</c:v>
                </c:pt>
              </c:strCache>
            </c:strRef>
          </c:tx>
          <c:spPr>
            <a:ln w="28575" cap="rnd">
              <a:solidFill>
                <a:schemeClr val="accent2">
                  <a:lumMod val="60000"/>
                  <a:lumOff val="40000"/>
                </a:schemeClr>
              </a:solidFill>
              <a:round/>
            </a:ln>
            <a:effectLst/>
          </c:spPr>
          <c:marker>
            <c:symbol val="none"/>
          </c:marker>
          <c:dLbls>
            <c:dLbl>
              <c:idx val="3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52-4EAE-9F4D-F93CA131F1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utura LT" panose="02000303000000000000" pitchFamily="2"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2.8'!$B$27:$AG$27</c:f>
              <c:numCache>
                <c:formatCode>General</c:formatCode>
                <c:ptCount val="3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numCache>
            </c:numRef>
          </c:cat>
          <c:val>
            <c:numRef>
              <c:f>'Figure 2.8'!$B$28:$AG$28</c:f>
              <c:numCache>
                <c:formatCode>0.0</c:formatCode>
                <c:ptCount val="32"/>
                <c:pt idx="0">
                  <c:v>13.426213082685242</c:v>
                </c:pt>
                <c:pt idx="1">
                  <c:v>11.458784779405391</c:v>
                </c:pt>
                <c:pt idx="2">
                  <c:v>9.8800092300592262</c:v>
                </c:pt>
                <c:pt idx="3">
                  <c:v>9.2131439939630919</c:v>
                </c:pt>
                <c:pt idx="4">
                  <c:v>6.5476724369898642</c:v>
                </c:pt>
                <c:pt idx="5">
                  <c:v>5.4824104912572853</c:v>
                </c:pt>
                <c:pt idx="6">
                  <c:v>4.3435267360510244</c:v>
                </c:pt>
                <c:pt idx="7">
                  <c:v>4.0740740740740744</c:v>
                </c:pt>
                <c:pt idx="8">
                  <c:v>3.6936074579657063</c:v>
                </c:pt>
                <c:pt idx="9">
                  <c:v>3.2147948083127016</c:v>
                </c:pt>
                <c:pt idx="10">
                  <c:v>2.9569025512195952</c:v>
                </c:pt>
                <c:pt idx="11">
                  <c:v>2.7531810402559715</c:v>
                </c:pt>
                <c:pt idx="12">
                  <c:v>2.805098637725397</c:v>
                </c:pt>
                <c:pt idx="13">
                  <c:v>3.7161900932527101</c:v>
                </c:pt>
                <c:pt idx="14">
                  <c:v>6.1061061061061057</c:v>
                </c:pt>
                <c:pt idx="15">
                  <c:v>8.6541265675123942</c:v>
                </c:pt>
                <c:pt idx="16">
                  <c:v>9.9802747690071634</c:v>
                </c:pt>
                <c:pt idx="17">
                  <c:v>12.203605230594295</c:v>
                </c:pt>
                <c:pt idx="18">
                  <c:v>12.641094551673589</c:v>
                </c:pt>
                <c:pt idx="19">
                  <c:v>11.455346633265929</c:v>
                </c:pt>
                <c:pt idx="20">
                  <c:v>9.9936904507717585</c:v>
                </c:pt>
                <c:pt idx="21">
                  <c:v>8.6255750206955675</c:v>
                </c:pt>
                <c:pt idx="22">
                  <c:v>7.8223825637695752</c:v>
                </c:pt>
                <c:pt idx="23">
                  <c:v>6.6210198671072504</c:v>
                </c:pt>
                <c:pt idx="24">
                  <c:v>5.4151152258588162</c:v>
                </c:pt>
                <c:pt idx="25">
                  <c:v>4.8615138873562458</c:v>
                </c:pt>
                <c:pt idx="26">
                  <c:v>3.475780465902488</c:v>
                </c:pt>
                <c:pt idx="27">
                  <c:v>3.1555357193728808</c:v>
                </c:pt>
                <c:pt idx="28">
                  <c:v>3.0588590562300717</c:v>
                </c:pt>
                <c:pt idx="29">
                  <c:v>2.6915252534554495</c:v>
                </c:pt>
                <c:pt idx="30">
                  <c:v>2.6356222668715281</c:v>
                </c:pt>
                <c:pt idx="31">
                  <c:v>2.5909261342332206</c:v>
                </c:pt>
              </c:numCache>
            </c:numRef>
          </c:val>
          <c:smooth val="0"/>
          <c:extLst>
            <c:ext xmlns:c16="http://schemas.microsoft.com/office/drawing/2014/chart" uri="{C3380CC4-5D6E-409C-BE32-E72D297353CC}">
              <c16:uniqueId val="{00000001-A852-4EAE-9F4D-F93CA131F14C}"/>
            </c:ext>
          </c:extLst>
        </c:ser>
        <c:dLbls>
          <c:showLegendKey val="0"/>
          <c:showVal val="0"/>
          <c:showCatName val="0"/>
          <c:showSerName val="0"/>
          <c:showPercent val="0"/>
          <c:showBubbleSize val="0"/>
        </c:dLbls>
        <c:smooth val="0"/>
        <c:axId val="11674512"/>
        <c:axId val="11670672"/>
      </c:lineChart>
      <c:catAx>
        <c:axId val="11674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1670672"/>
        <c:crosses val="autoZero"/>
        <c:auto val="1"/>
        <c:lblAlgn val="ctr"/>
        <c:lblOffset val="100"/>
        <c:tickLblSkip val="30"/>
        <c:noMultiLvlLbl val="0"/>
      </c:catAx>
      <c:valAx>
        <c:axId val="1167067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1674512"/>
        <c:crosses val="autoZero"/>
        <c:crossBetween val="between"/>
        <c:majorUnit val="8"/>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755038181360276E-2"/>
          <c:y val="3.8776190476190485E-2"/>
          <c:w val="0.69207310873382455"/>
          <c:h val="0.87944603174603175"/>
        </c:manualLayout>
      </c:layout>
      <c:barChart>
        <c:barDir val="col"/>
        <c:grouping val="clustered"/>
        <c:varyColors val="0"/>
        <c:ser>
          <c:idx val="0"/>
          <c:order val="0"/>
          <c:tx>
            <c:strRef>
              <c:f>'Figure 3.1'!$B$24</c:f>
              <c:strCache>
                <c:ptCount val="1"/>
                <c:pt idx="0">
                  <c:v>Bottom up</c:v>
                </c:pt>
              </c:strCache>
            </c:strRef>
          </c:tx>
          <c:spPr>
            <a:solidFill>
              <a:schemeClr val="accent1"/>
            </a:solidFill>
            <a:ln>
              <a:noFill/>
            </a:ln>
            <a:effectLst/>
          </c:spPr>
          <c:invertIfNegative val="0"/>
          <c:dLbls>
            <c:dLbl>
              <c:idx val="1"/>
              <c:layout>
                <c:manualLayout>
                  <c:x val="2.8809252352264112E-3"/>
                  <c:y val="9.3422881985567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65-4959-9B54-918285031B5D}"/>
                </c:ext>
              </c:extLst>
            </c:dLbl>
            <c:dLbl>
              <c:idx val="2"/>
              <c:layout>
                <c:manualLayout>
                  <c:x val="0"/>
                  <c:y val="0.105100742233763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65-4959-9B54-918285031B5D}"/>
                </c:ext>
              </c:extLst>
            </c:dLbl>
            <c:dLbl>
              <c:idx val="3"/>
              <c:layout>
                <c:manualLayout>
                  <c:x val="-2.8809252352264112E-3"/>
                  <c:y val="2.33557204963918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65-4959-9B54-918285031B5D}"/>
                </c:ext>
              </c:extLst>
            </c:dLbl>
            <c:dLbl>
              <c:idx val="4"/>
              <c:layout>
                <c:manualLayout>
                  <c:x val="0"/>
                  <c:y val="9.3422881985567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65-4959-9B54-918285031B5D}"/>
                </c:ext>
              </c:extLst>
            </c:dLbl>
            <c:dLbl>
              <c:idx val="5"/>
              <c:layout>
                <c:manualLayout>
                  <c:x val="-1.0563270501361276E-16"/>
                  <c:y val="9.3422881985567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65-4959-9B54-918285031B5D}"/>
                </c:ext>
              </c:extLst>
            </c:dLbl>
            <c:dLbl>
              <c:idx val="6"/>
              <c:layout>
                <c:manualLayout>
                  <c:x val="0"/>
                  <c:y val="0.1109396723578611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65-4959-9B54-918285031B5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Futura LT" panose="02000303000000000000"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3.1'!$A$25:$A$31</c:f>
              <c:numCache>
                <c:formatCode>General</c:formatCode>
                <c:ptCount val="7"/>
                <c:pt idx="0">
                  <c:v>2019</c:v>
                </c:pt>
                <c:pt idx="1">
                  <c:v>2020</c:v>
                </c:pt>
                <c:pt idx="2">
                  <c:v>2021</c:v>
                </c:pt>
                <c:pt idx="3">
                  <c:v>2022</c:v>
                </c:pt>
                <c:pt idx="4">
                  <c:v>2023</c:v>
                </c:pt>
                <c:pt idx="5">
                  <c:v>2024</c:v>
                </c:pt>
                <c:pt idx="6">
                  <c:v>2025</c:v>
                </c:pt>
              </c:numCache>
            </c:numRef>
          </c:cat>
          <c:val>
            <c:numRef>
              <c:f>'Figure 3.1'!$B$25:$B$31</c:f>
              <c:numCache>
                <c:formatCode>0.0</c:formatCode>
                <c:ptCount val="7"/>
                <c:pt idx="0">
                  <c:v>-0.89995053837594041</c:v>
                </c:pt>
                <c:pt idx="1">
                  <c:v>1.8371620158001538</c:v>
                </c:pt>
                <c:pt idx="2">
                  <c:v>1.2017481683073092</c:v>
                </c:pt>
                <c:pt idx="3">
                  <c:v>-9.3703636682974961E-2</c:v>
                </c:pt>
                <c:pt idx="4">
                  <c:v>-0.95433342528886556</c:v>
                </c:pt>
                <c:pt idx="5">
                  <c:v>-1.5873777442728145</c:v>
                </c:pt>
                <c:pt idx="6">
                  <c:v>-2.3701367303429604</c:v>
                </c:pt>
              </c:numCache>
            </c:numRef>
          </c:val>
          <c:extLst>
            <c:ext xmlns:c16="http://schemas.microsoft.com/office/drawing/2014/chart" uri="{C3380CC4-5D6E-409C-BE32-E72D297353CC}">
              <c16:uniqueId val="{00000006-E065-4959-9B54-918285031B5D}"/>
            </c:ext>
          </c:extLst>
        </c:ser>
        <c:ser>
          <c:idx val="2"/>
          <c:order val="2"/>
          <c:spPr>
            <a:noFill/>
            <a:ln w="9525">
              <a:solidFill>
                <a:srgbClr val="E8E8E8">
                  <a:lumMod val="75000"/>
                </a:srgb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Futura LT" panose="02000303000000000000"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 3.1'!$D$25:$D$31</c:f>
              <c:numCache>
                <c:formatCode>General</c:formatCode>
                <c:ptCount val="7"/>
                <c:pt idx="6" formatCode="0.0">
                  <c:v>-3.0342663238108463</c:v>
                </c:pt>
              </c:numCache>
            </c:numRef>
          </c:val>
          <c:extLst>
            <c:ext xmlns:c16="http://schemas.microsoft.com/office/drawing/2014/chart" uri="{C3380CC4-5D6E-409C-BE32-E72D297353CC}">
              <c16:uniqueId val="{00000007-E065-4959-9B54-918285031B5D}"/>
            </c:ext>
          </c:extLst>
        </c:ser>
        <c:dLbls>
          <c:showLegendKey val="0"/>
          <c:showVal val="0"/>
          <c:showCatName val="0"/>
          <c:showSerName val="0"/>
          <c:showPercent val="0"/>
          <c:showBubbleSize val="0"/>
        </c:dLbls>
        <c:gapWidth val="35"/>
        <c:overlap val="100"/>
        <c:axId val="5457104"/>
        <c:axId val="1411385936"/>
      </c:barChart>
      <c:lineChart>
        <c:grouping val="standard"/>
        <c:varyColors val="0"/>
        <c:ser>
          <c:idx val="1"/>
          <c:order val="1"/>
          <c:tx>
            <c:strRef>
              <c:f>'Figure 3.1'!$C$24</c:f>
              <c:strCache>
                <c:ptCount val="1"/>
                <c:pt idx="0">
                  <c:v>Top down</c:v>
                </c:pt>
              </c:strCache>
            </c:strRef>
          </c:tx>
          <c:spPr>
            <a:ln w="25400" cap="rnd">
              <a:noFill/>
              <a:round/>
            </a:ln>
            <a:effectLst/>
          </c:spPr>
          <c:marker>
            <c:symbol val="circle"/>
            <c:size val="5"/>
            <c:spPr>
              <a:solidFill>
                <a:sysClr val="window" lastClr="FFFFFF">
                  <a:lumMod val="65000"/>
                  <a:alpha val="50196"/>
                </a:sysClr>
              </a:solidFill>
              <a:ln w="9525">
                <a:noFill/>
              </a:ln>
              <a:effectLst/>
            </c:spPr>
          </c:marker>
          <c:cat>
            <c:numRef>
              <c:f>'[88]Bottom-up SB'!$A$4:$A$10</c:f>
              <c:numCache>
                <c:formatCode>General</c:formatCode>
                <c:ptCount val="7"/>
                <c:pt idx="0">
                  <c:v>2019</c:v>
                </c:pt>
                <c:pt idx="1">
                  <c:v>2020</c:v>
                </c:pt>
                <c:pt idx="2">
                  <c:v>2021</c:v>
                </c:pt>
                <c:pt idx="3">
                  <c:v>2022</c:v>
                </c:pt>
                <c:pt idx="4">
                  <c:v>2023</c:v>
                </c:pt>
                <c:pt idx="5">
                  <c:v>2024</c:v>
                </c:pt>
                <c:pt idx="6">
                  <c:v>2025</c:v>
                </c:pt>
              </c:numCache>
            </c:numRef>
          </c:cat>
          <c:val>
            <c:numRef>
              <c:f>'Figure 3.1'!$C$25:$C$31</c:f>
              <c:numCache>
                <c:formatCode>0.0</c:formatCode>
                <c:ptCount val="7"/>
                <c:pt idx="0">
                  <c:v>-0.85885453368177389</c:v>
                </c:pt>
                <c:pt idx="1">
                  <c:v>-1.5378573569467093</c:v>
                </c:pt>
                <c:pt idx="2">
                  <c:v>1.5295341974226477</c:v>
                </c:pt>
                <c:pt idx="3">
                  <c:v>-0.75815435372408713</c:v>
                </c:pt>
                <c:pt idx="4">
                  <c:v>-2.407148501822348</c:v>
                </c:pt>
                <c:pt idx="5">
                  <c:v>-1.833722178542315</c:v>
                </c:pt>
                <c:pt idx="6">
                  <c:v>-2.3663961140447238</c:v>
                </c:pt>
              </c:numCache>
            </c:numRef>
          </c:val>
          <c:smooth val="0"/>
          <c:extLst>
            <c:ext xmlns:c16="http://schemas.microsoft.com/office/drawing/2014/chart" uri="{C3380CC4-5D6E-409C-BE32-E72D297353CC}">
              <c16:uniqueId val="{00000008-E065-4959-9B54-918285031B5D}"/>
            </c:ext>
          </c:extLst>
        </c:ser>
        <c:dLbls>
          <c:showLegendKey val="0"/>
          <c:showVal val="0"/>
          <c:showCatName val="0"/>
          <c:showSerName val="0"/>
          <c:showPercent val="0"/>
          <c:showBubbleSize val="0"/>
        </c:dLbls>
        <c:marker val="1"/>
        <c:smooth val="0"/>
        <c:axId val="5457104"/>
        <c:axId val="1411385936"/>
      </c:lineChart>
      <c:catAx>
        <c:axId val="54571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1411385936"/>
        <c:crosses val="autoZero"/>
        <c:auto val="1"/>
        <c:lblAlgn val="ctr"/>
        <c:lblOffset val="100"/>
        <c:noMultiLvlLbl val="0"/>
      </c:catAx>
      <c:valAx>
        <c:axId val="1411385936"/>
        <c:scaling>
          <c:orientation val="minMax"/>
          <c:max val="3"/>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5457104"/>
        <c:crosses val="autoZero"/>
        <c:crossBetween val="between"/>
        <c:majorUnit val="1"/>
      </c:valAx>
      <c:spPr>
        <a:noFill/>
        <a:ln>
          <a:noFill/>
        </a:ln>
        <a:effectLst/>
      </c:spPr>
    </c:plotArea>
    <c:plotVisOnly val="1"/>
    <c:dispBlanksAs val="gap"/>
    <c:showDLblsOverMax val="0"/>
    <c:extLst/>
  </c:chart>
  <c:spPr>
    <a:noFill/>
    <a:ln w="9525" cap="flat" cmpd="sng" algn="ctr">
      <a:noFill/>
      <a:round/>
    </a:ln>
    <a:effectLst/>
  </c:spPr>
  <c:txPr>
    <a:bodyPr/>
    <a:lstStyle/>
    <a:p>
      <a:pPr>
        <a:defRPr sz="800">
          <a:latin typeface="Futura LT" panose="02000303000000000000" pitchFamily="2" charset="0"/>
        </a:defRPr>
      </a:pPr>
      <a:endParaRPr lang="en-US"/>
    </a:p>
  </c:txPr>
  <c:printSettings>
    <c:headerFooter/>
    <c:pageMargins b="0.75" l="0.7" r="0.7" t="0.75" header="0.3" footer="0.3"/>
    <c:pageSetup/>
  </c:printSettings>
  <c:userShapes r:id="rId4"/>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417034071666819E-2"/>
          <c:y val="5.1523293360060042E-2"/>
          <c:w val="0.71183361623620778"/>
          <c:h val="0.84052784636690703"/>
        </c:manualLayout>
      </c:layout>
      <c:barChart>
        <c:barDir val="col"/>
        <c:grouping val="clustered"/>
        <c:varyColors val="0"/>
        <c:ser>
          <c:idx val="0"/>
          <c:order val="0"/>
          <c:spPr>
            <a:solidFill>
              <a:srgbClr val="E0B28A"/>
            </a:solidFill>
            <a:ln>
              <a:noFill/>
            </a:ln>
            <a:effectLst/>
          </c:spPr>
          <c:invertIfNegative val="0"/>
          <c:dLbls>
            <c:dLbl>
              <c:idx val="0"/>
              <c:layout>
                <c:manualLayout>
                  <c:x val="0"/>
                  <c:y val="8.33333333333333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22-4864-939C-F1FB3FF18E7F}"/>
                </c:ext>
              </c:extLst>
            </c:dLbl>
            <c:dLbl>
              <c:idx val="1"/>
              <c:layout>
                <c:manualLayout>
                  <c:x val="0"/>
                  <c:y val="7.49429721600873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22-4864-939C-F1FB3FF18E7F}"/>
                </c:ext>
              </c:extLst>
            </c:dLbl>
            <c:dLbl>
              <c:idx val="2"/>
              <c:layout>
                <c:manualLayout>
                  <c:x val="-5.0635996988744247E-17"/>
                  <c:y val="0.112414458240130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22-4864-939C-F1FB3FF18E7F}"/>
                </c:ext>
              </c:extLst>
            </c:dLbl>
            <c:dLbl>
              <c:idx val="3"/>
              <c:layout>
                <c:manualLayout>
                  <c:x val="-1.0127199397748849E-16"/>
                  <c:y val="9.83626509601146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22-4864-939C-F1FB3FF18E7F}"/>
                </c:ext>
              </c:extLst>
            </c:dLbl>
            <c:dLbl>
              <c:idx val="4"/>
              <c:layout>
                <c:manualLayout>
                  <c:x val="-1.0127199397748849E-16"/>
                  <c:y val="8.8994779440103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22-4864-939C-F1FB3FF18E7F}"/>
                </c:ext>
              </c:extLst>
            </c:dLbl>
            <c:dLbl>
              <c:idx val="5"/>
              <c:layout>
                <c:manualLayout>
                  <c:x val="-2.7619953785510396E-3"/>
                  <c:y val="7.962690792009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22-4864-939C-F1FB3FF18E7F}"/>
                </c:ext>
              </c:extLst>
            </c:dLbl>
            <c:dLbl>
              <c:idx val="6"/>
              <c:layout>
                <c:manualLayout>
                  <c:x val="-1.0127199397748849E-16"/>
                  <c:y val="8.8994779440103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22-4864-939C-F1FB3FF18E7F}"/>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utura lt bt" panose="020B0402020204020303"/>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3.2'!$A$46:$A$52</c:f>
              <c:numCache>
                <c:formatCode>General</c:formatCode>
                <c:ptCount val="7"/>
                <c:pt idx="0">
                  <c:v>2019</c:v>
                </c:pt>
                <c:pt idx="1">
                  <c:v>2020</c:v>
                </c:pt>
                <c:pt idx="2">
                  <c:v>2021</c:v>
                </c:pt>
                <c:pt idx="3">
                  <c:v>2022</c:v>
                </c:pt>
                <c:pt idx="4">
                  <c:v>2023</c:v>
                </c:pt>
                <c:pt idx="5">
                  <c:v>2024</c:v>
                </c:pt>
                <c:pt idx="6">
                  <c:v>2025</c:v>
                </c:pt>
              </c:numCache>
            </c:numRef>
          </c:cat>
          <c:val>
            <c:numRef>
              <c:f>'Figure 3.2'!$B$46:$B$52</c:f>
              <c:numCache>
                <c:formatCode>#,##0.0</c:formatCode>
                <c:ptCount val="7"/>
                <c:pt idx="0">
                  <c:v>4.5935034479068548</c:v>
                </c:pt>
                <c:pt idx="1">
                  <c:v>0.64776321402719717</c:v>
                </c:pt>
                <c:pt idx="2">
                  <c:v>4.8799245966836269</c:v>
                </c:pt>
                <c:pt idx="3">
                  <c:v>3.7567696981907872</c:v>
                </c:pt>
                <c:pt idx="4">
                  <c:v>4.0761866195328178</c:v>
                </c:pt>
                <c:pt idx="5">
                  <c:v>6.617989217525988</c:v>
                </c:pt>
                <c:pt idx="6">
                  <c:v>5.5424628869998438</c:v>
                </c:pt>
              </c:numCache>
            </c:numRef>
          </c:val>
          <c:extLst>
            <c:ext xmlns:c16="http://schemas.microsoft.com/office/drawing/2014/chart" uri="{C3380CC4-5D6E-409C-BE32-E72D297353CC}">
              <c16:uniqueId val="{00000007-8022-4864-939C-F1FB3FF18E7F}"/>
            </c:ext>
          </c:extLst>
        </c:ser>
        <c:ser>
          <c:idx val="1"/>
          <c:order val="1"/>
          <c:spPr>
            <a:noFill/>
            <a:ln w="9525">
              <a:solidFill>
                <a:srgbClr val="AEAEAE"/>
              </a:solidFill>
            </a:ln>
            <a:effectLst/>
          </c:spPr>
          <c:invertIfNegative val="0"/>
          <c:val>
            <c:numRef>
              <c:f>'Figure 3.2'!$C$46:$C$52</c:f>
              <c:numCache>
                <c:formatCode>General</c:formatCode>
                <c:ptCount val="7"/>
                <c:pt idx="6" formatCode="0.0">
                  <c:v>7.1734055937133121</c:v>
                </c:pt>
              </c:numCache>
            </c:numRef>
          </c:val>
          <c:extLst>
            <c:ext xmlns:c16="http://schemas.microsoft.com/office/drawing/2014/chart" uri="{C3380CC4-5D6E-409C-BE32-E72D297353CC}">
              <c16:uniqueId val="{00000008-8022-4864-939C-F1FB3FF18E7F}"/>
            </c:ext>
          </c:extLst>
        </c:ser>
        <c:dLbls>
          <c:showLegendKey val="0"/>
          <c:showVal val="0"/>
          <c:showCatName val="0"/>
          <c:showSerName val="0"/>
          <c:showPercent val="0"/>
          <c:showBubbleSize val="0"/>
        </c:dLbls>
        <c:gapWidth val="30"/>
        <c:overlap val="100"/>
        <c:axId val="953810304"/>
        <c:axId val="953808384"/>
      </c:barChart>
      <c:catAx>
        <c:axId val="95381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a:ea typeface="+mn-ea"/>
                <a:cs typeface="+mn-cs"/>
              </a:defRPr>
            </a:pPr>
            <a:endParaRPr lang="en-US"/>
          </a:p>
        </c:txPr>
        <c:crossAx val="953808384"/>
        <c:crosses val="autoZero"/>
        <c:auto val="1"/>
        <c:lblAlgn val="ctr"/>
        <c:lblOffset val="100"/>
        <c:noMultiLvlLbl val="0"/>
      </c:catAx>
      <c:valAx>
        <c:axId val="95380838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a:ea typeface="+mn-ea"/>
                <a:cs typeface="+mn-cs"/>
              </a:defRPr>
            </a:pPr>
            <a:endParaRPr lang="en-US"/>
          </a:p>
        </c:txPr>
        <c:crossAx val="953810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bt" panose="020B0402020204020303"/>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428139307698639E-2"/>
          <c:y val="2.6466469660682369E-2"/>
          <c:w val="0.73902188795907242"/>
          <c:h val="0.8867592878834718"/>
        </c:manualLayout>
      </c:layout>
      <c:lineChart>
        <c:grouping val="standard"/>
        <c:varyColors val="0"/>
        <c:ser>
          <c:idx val="1"/>
          <c:order val="0"/>
          <c:tx>
            <c:strRef>
              <c:f>'Figure 1.2'!$B$29</c:f>
              <c:strCache>
                <c:ptCount val="1"/>
                <c:pt idx="0">
                  <c:v>Total</c:v>
                </c:pt>
              </c:strCache>
            </c:strRef>
          </c:tx>
          <c:spPr>
            <a:ln w="28575" cap="rnd">
              <a:solidFill>
                <a:schemeClr val="accent2">
                  <a:lumMod val="60000"/>
                  <a:lumOff val="40000"/>
                </a:schemeClr>
              </a:solidFill>
              <a:round/>
            </a:ln>
            <a:effectLst/>
          </c:spPr>
          <c:marker>
            <c:symbol val="none"/>
          </c:marker>
          <c:cat>
            <c:numRef>
              <c:f>'Figure 1.2'!$A$30:$A$41</c:f>
              <c:numCache>
                <c:formatCode>mmm\-yy</c:formatCode>
                <c:ptCount val="12"/>
                <c:pt idx="0">
                  <c:v>45443</c:v>
                </c:pt>
                <c:pt idx="1">
                  <c:v>45473</c:v>
                </c:pt>
                <c:pt idx="2">
                  <c:v>45504</c:v>
                </c:pt>
                <c:pt idx="3">
                  <c:v>45535</c:v>
                </c:pt>
                <c:pt idx="4">
                  <c:v>45565</c:v>
                </c:pt>
                <c:pt idx="5">
                  <c:v>45596</c:v>
                </c:pt>
                <c:pt idx="6">
                  <c:v>45626</c:v>
                </c:pt>
                <c:pt idx="7">
                  <c:v>45657</c:v>
                </c:pt>
                <c:pt idx="8">
                  <c:v>45688</c:v>
                </c:pt>
                <c:pt idx="9">
                  <c:v>45716</c:v>
                </c:pt>
                <c:pt idx="10">
                  <c:v>45747</c:v>
                </c:pt>
                <c:pt idx="11">
                  <c:v>45777</c:v>
                </c:pt>
              </c:numCache>
            </c:numRef>
          </c:cat>
          <c:val>
            <c:numRef>
              <c:f>'Figure 1.2'!$B$30:$B$41</c:f>
              <c:numCache>
                <c:formatCode>0.0</c:formatCode>
                <c:ptCount val="12"/>
                <c:pt idx="0">
                  <c:v>5.4069726318690003</c:v>
                </c:pt>
                <c:pt idx="1">
                  <c:v>4.1865211228048196</c:v>
                </c:pt>
                <c:pt idx="2">
                  <c:v>3.4968072380094699</c:v>
                </c:pt>
                <c:pt idx="3">
                  <c:v>3.8693422828784101</c:v>
                </c:pt>
                <c:pt idx="4">
                  <c:v>5.9846831870209201</c:v>
                </c:pt>
                <c:pt idx="5">
                  <c:v>5.8519923891753498</c:v>
                </c:pt>
                <c:pt idx="6">
                  <c:v>5.5635049270897703</c:v>
                </c:pt>
                <c:pt idx="7">
                  <c:v>5.7366907985835001</c:v>
                </c:pt>
                <c:pt idx="8">
                  <c:v>4.74368952370821</c:v>
                </c:pt>
                <c:pt idx="9">
                  <c:v>4.1587390063204497</c:v>
                </c:pt>
                <c:pt idx="10">
                  <c:v>3.4689844771245801</c:v>
                </c:pt>
                <c:pt idx="11">
                  <c:v>3.7436896085738498</c:v>
                </c:pt>
              </c:numCache>
            </c:numRef>
          </c:val>
          <c:smooth val="0"/>
          <c:extLst>
            <c:ext xmlns:c16="http://schemas.microsoft.com/office/drawing/2014/chart" uri="{C3380CC4-5D6E-409C-BE32-E72D297353CC}">
              <c16:uniqueId val="{00000000-CBF6-4A33-ADEE-47C2F3DD6FFD}"/>
            </c:ext>
          </c:extLst>
        </c:ser>
        <c:ser>
          <c:idx val="2"/>
          <c:order val="1"/>
          <c:tx>
            <c:strRef>
              <c:f>'Figure 1.2'!$C$29</c:f>
              <c:strCache>
                <c:ptCount val="1"/>
                <c:pt idx="0">
                  <c:v>Durable</c:v>
                </c:pt>
              </c:strCache>
            </c:strRef>
          </c:tx>
          <c:spPr>
            <a:ln w="19050" cap="rnd">
              <a:solidFill>
                <a:schemeClr val="bg1">
                  <a:lumMod val="65000"/>
                </a:schemeClr>
              </a:solidFill>
              <a:round/>
            </a:ln>
            <a:effectLst/>
          </c:spPr>
          <c:marker>
            <c:symbol val="none"/>
          </c:marker>
          <c:cat>
            <c:numRef>
              <c:f>'Figure 1.2'!$A$30:$A$41</c:f>
              <c:numCache>
                <c:formatCode>mmm\-yy</c:formatCode>
                <c:ptCount val="12"/>
                <c:pt idx="0">
                  <c:v>45443</c:v>
                </c:pt>
                <c:pt idx="1">
                  <c:v>45473</c:v>
                </c:pt>
                <c:pt idx="2">
                  <c:v>45504</c:v>
                </c:pt>
                <c:pt idx="3">
                  <c:v>45535</c:v>
                </c:pt>
                <c:pt idx="4">
                  <c:v>45565</c:v>
                </c:pt>
                <c:pt idx="5">
                  <c:v>45596</c:v>
                </c:pt>
                <c:pt idx="6">
                  <c:v>45626</c:v>
                </c:pt>
                <c:pt idx="7">
                  <c:v>45657</c:v>
                </c:pt>
                <c:pt idx="8">
                  <c:v>45688</c:v>
                </c:pt>
                <c:pt idx="9">
                  <c:v>45716</c:v>
                </c:pt>
                <c:pt idx="10">
                  <c:v>45747</c:v>
                </c:pt>
                <c:pt idx="11">
                  <c:v>45777</c:v>
                </c:pt>
              </c:numCache>
            </c:numRef>
          </c:cat>
          <c:val>
            <c:numRef>
              <c:f>'Figure 1.2'!$C$30:$C$41</c:f>
              <c:numCache>
                <c:formatCode>0.0</c:formatCode>
                <c:ptCount val="12"/>
                <c:pt idx="0">
                  <c:v>4.1187043818044602</c:v>
                </c:pt>
                <c:pt idx="1">
                  <c:v>1.0004143334523501</c:v>
                </c:pt>
                <c:pt idx="2">
                  <c:v>0.29105626181824101</c:v>
                </c:pt>
                <c:pt idx="3">
                  <c:v>0.87344201915094299</c:v>
                </c:pt>
                <c:pt idx="4">
                  <c:v>3.5753776577145699</c:v>
                </c:pt>
                <c:pt idx="5">
                  <c:v>3.4560057284196701</c:v>
                </c:pt>
                <c:pt idx="6">
                  <c:v>3.3638515916063798</c:v>
                </c:pt>
                <c:pt idx="7">
                  <c:v>4.93924417148052</c:v>
                </c:pt>
                <c:pt idx="8">
                  <c:v>4.7802662158696396</c:v>
                </c:pt>
                <c:pt idx="9">
                  <c:v>5.7027716098317001</c:v>
                </c:pt>
                <c:pt idx="10">
                  <c:v>5.9023024421838803</c:v>
                </c:pt>
                <c:pt idx="11">
                  <c:v>6.9175208640818404</c:v>
                </c:pt>
              </c:numCache>
            </c:numRef>
          </c:val>
          <c:smooth val="0"/>
          <c:extLst>
            <c:ext xmlns:c16="http://schemas.microsoft.com/office/drawing/2014/chart" uri="{C3380CC4-5D6E-409C-BE32-E72D297353CC}">
              <c16:uniqueId val="{00000001-CBF6-4A33-ADEE-47C2F3DD6FFD}"/>
            </c:ext>
          </c:extLst>
        </c:ser>
        <c:ser>
          <c:idx val="0"/>
          <c:order val="2"/>
          <c:tx>
            <c:strRef>
              <c:f>'Figure 1.2'!$D$29</c:f>
              <c:strCache>
                <c:ptCount val="1"/>
                <c:pt idx="0">
                  <c:v>Discretionary</c:v>
                </c:pt>
              </c:strCache>
            </c:strRef>
          </c:tx>
          <c:spPr>
            <a:ln w="19050" cap="rnd">
              <a:solidFill>
                <a:schemeClr val="tx1"/>
              </a:solidFill>
              <a:round/>
            </a:ln>
            <a:effectLst/>
          </c:spPr>
          <c:marker>
            <c:symbol val="none"/>
          </c:marker>
          <c:cat>
            <c:numRef>
              <c:f>'Figure 1.2'!$A$30:$A$41</c:f>
              <c:numCache>
                <c:formatCode>mmm\-yy</c:formatCode>
                <c:ptCount val="12"/>
                <c:pt idx="0">
                  <c:v>45443</c:v>
                </c:pt>
                <c:pt idx="1">
                  <c:v>45473</c:v>
                </c:pt>
                <c:pt idx="2">
                  <c:v>45504</c:v>
                </c:pt>
                <c:pt idx="3">
                  <c:v>45535</c:v>
                </c:pt>
                <c:pt idx="4">
                  <c:v>45565</c:v>
                </c:pt>
                <c:pt idx="5">
                  <c:v>45596</c:v>
                </c:pt>
                <c:pt idx="6">
                  <c:v>45626</c:v>
                </c:pt>
                <c:pt idx="7">
                  <c:v>45657</c:v>
                </c:pt>
                <c:pt idx="8">
                  <c:v>45688</c:v>
                </c:pt>
                <c:pt idx="9">
                  <c:v>45716</c:v>
                </c:pt>
                <c:pt idx="10">
                  <c:v>45747</c:v>
                </c:pt>
                <c:pt idx="11">
                  <c:v>45777</c:v>
                </c:pt>
              </c:numCache>
            </c:numRef>
          </c:cat>
          <c:val>
            <c:numRef>
              <c:f>'Figure 1.2'!$D$30:$D$41</c:f>
              <c:numCache>
                <c:formatCode>0.0</c:formatCode>
                <c:ptCount val="12"/>
                <c:pt idx="0">
                  <c:v>5.0579134535770303</c:v>
                </c:pt>
                <c:pt idx="1">
                  <c:v>3.0685006347910102</c:v>
                </c:pt>
                <c:pt idx="2">
                  <c:v>2.3322996769667701</c:v>
                </c:pt>
                <c:pt idx="3">
                  <c:v>2.8439525852107601</c:v>
                </c:pt>
                <c:pt idx="4">
                  <c:v>5.0498932310778004</c:v>
                </c:pt>
                <c:pt idx="5">
                  <c:v>5.3029071948794</c:v>
                </c:pt>
                <c:pt idx="6">
                  <c:v>5.5070679085008898</c:v>
                </c:pt>
                <c:pt idx="7">
                  <c:v>5.80326602235262</c:v>
                </c:pt>
                <c:pt idx="8">
                  <c:v>4.6323947769046798</c:v>
                </c:pt>
                <c:pt idx="9">
                  <c:v>3.4311832280174301</c:v>
                </c:pt>
                <c:pt idx="10">
                  <c:v>2.5280992411404402</c:v>
                </c:pt>
                <c:pt idx="11">
                  <c:v>3.4900035158565998</c:v>
                </c:pt>
              </c:numCache>
            </c:numRef>
          </c:val>
          <c:smooth val="0"/>
          <c:extLst>
            <c:ext xmlns:c16="http://schemas.microsoft.com/office/drawing/2014/chart" uri="{C3380CC4-5D6E-409C-BE32-E72D297353CC}">
              <c16:uniqueId val="{00000002-CBF6-4A33-ADEE-47C2F3DD6FFD}"/>
            </c:ext>
          </c:extLst>
        </c:ser>
        <c:dLbls>
          <c:showLegendKey val="0"/>
          <c:showVal val="0"/>
          <c:showCatName val="0"/>
          <c:showSerName val="0"/>
          <c:showPercent val="0"/>
          <c:showBubbleSize val="0"/>
        </c:dLbls>
        <c:smooth val="0"/>
        <c:axId val="927098863"/>
        <c:axId val="927099343"/>
      </c:lineChart>
      <c:dateAx>
        <c:axId val="92709886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927099343"/>
        <c:crosses val="autoZero"/>
        <c:auto val="1"/>
        <c:lblOffset val="100"/>
        <c:baseTimeUnit val="months"/>
        <c:majorUnit val="3"/>
        <c:majorTimeUnit val="months"/>
      </c:dateAx>
      <c:valAx>
        <c:axId val="9270993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927098863"/>
        <c:crosses val="autoZero"/>
        <c:crossBetween val="between"/>
        <c:majorUnit val="4"/>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2">
                  <a:lumMod val="60000"/>
                  <a:lumOff val="40000"/>
                </a:schemeClr>
              </a:solidFill>
              <a:round/>
            </a:ln>
            <a:effectLst/>
          </c:spPr>
          <c:marker>
            <c:symbol val="none"/>
          </c:marker>
          <c:cat>
            <c:numRef>
              <c:f>'Figure 3.3'!$G$30:$AK$30</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'Figure 3.3'!$G$32:$AK$32</c:f>
              <c:numCache>
                <c:formatCode>0.0</c:formatCode>
                <c:ptCount val="31"/>
                <c:pt idx="0">
                  <c:v>28.281842013096593</c:v>
                </c:pt>
                <c:pt idx="1">
                  <c:v>24.589151475966688</c:v>
                </c:pt>
                <c:pt idx="2">
                  <c:v>27.337026368269445</c:v>
                </c:pt>
                <c:pt idx="3">
                  <c:v>25.946579383359598</c:v>
                </c:pt>
                <c:pt idx="4">
                  <c:v>23.358881127321553</c:v>
                </c:pt>
                <c:pt idx="5">
                  <c:v>20.824082810678803</c:v>
                </c:pt>
                <c:pt idx="6">
                  <c:v>16.980952743033114</c:v>
                </c:pt>
                <c:pt idx="7">
                  <c:v>17.12587953671688</c:v>
                </c:pt>
                <c:pt idx="8">
                  <c:v>27.263137706175684</c:v>
                </c:pt>
                <c:pt idx="9">
                  <c:v>46.664680470728435</c:v>
                </c:pt>
                <c:pt idx="10">
                  <c:v>86.30117898420022</c:v>
                </c:pt>
                <c:pt idx="11">
                  <c:v>105.24939662107803</c:v>
                </c:pt>
                <c:pt idx="12">
                  <c:v>119.19063810583484</c:v>
                </c:pt>
                <c:pt idx="13">
                  <c:v>117.64399609502114</c:v>
                </c:pt>
                <c:pt idx="14">
                  <c:v>111.65872631976517</c:v>
                </c:pt>
                <c:pt idx="15">
                  <c:v>103.13900545655559</c:v>
                </c:pt>
                <c:pt idx="16">
                  <c:v>101.95629876341175</c:v>
                </c:pt>
                <c:pt idx="17">
                  <c:v>95.016906056425654</c:v>
                </c:pt>
                <c:pt idx="18">
                  <c:v>92.211833135280514</c:v>
                </c:pt>
                <c:pt idx="19">
                  <c:v>83.756224919015622</c:v>
                </c:pt>
                <c:pt idx="20">
                  <c:v>93.058656894718013</c:v>
                </c:pt>
                <c:pt idx="21">
                  <c:v>82.915670167411875</c:v>
                </c:pt>
                <c:pt idx="22">
                  <c:v>69.853808726529053</c:v>
                </c:pt>
                <c:pt idx="23">
                  <c:v>61.643270592440849</c:v>
                </c:pt>
                <c:pt idx="24">
                  <c:v>50.44391185554057</c:v>
                </c:pt>
              </c:numCache>
            </c:numRef>
          </c:val>
          <c:smooth val="0"/>
          <c:extLst>
            <c:ext xmlns:c16="http://schemas.microsoft.com/office/drawing/2014/chart" uri="{C3380CC4-5D6E-409C-BE32-E72D297353CC}">
              <c16:uniqueId val="{00000000-CFE8-46F4-9D9B-9AEA983DA22B}"/>
            </c:ext>
          </c:extLst>
        </c:ser>
        <c:ser>
          <c:idx val="1"/>
          <c:order val="1"/>
          <c:spPr>
            <a:ln w="28575" cap="rnd">
              <a:solidFill>
                <a:schemeClr val="accent2">
                  <a:lumMod val="60000"/>
                  <a:lumOff val="40000"/>
                </a:schemeClr>
              </a:solidFill>
              <a:prstDash val="sysDash"/>
              <a:round/>
            </a:ln>
            <a:effectLst/>
          </c:spPr>
          <c:marker>
            <c:symbol val="none"/>
          </c:marker>
          <c:cat>
            <c:numRef>
              <c:f>'Figure 3.3'!$G$30:$AK$30</c:f>
              <c:numCache>
                <c:formatCode>General</c:formatCode>
                <c:ptCount val="3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numCache>
            </c:numRef>
          </c:cat>
          <c:val>
            <c:numRef>
              <c:f>'Figure 3.3'!$G$33:$AK$33</c:f>
              <c:numCache>
                <c:formatCode>General</c:formatCode>
                <c:ptCount val="31"/>
                <c:pt idx="24" formatCode="0.0">
                  <c:v>50.44391185554057</c:v>
                </c:pt>
                <c:pt idx="25" formatCode="0.0">
                  <c:v>47.636712612972048</c:v>
                </c:pt>
                <c:pt idx="26" formatCode="0.0">
                  <c:v>45.799135607834359</c:v>
                </c:pt>
                <c:pt idx="27" formatCode="0.0">
                  <c:v>43.765439358194548</c:v>
                </c:pt>
                <c:pt idx="28" formatCode="0.0">
                  <c:v>42.328096966069417</c:v>
                </c:pt>
                <c:pt idx="29" formatCode="0.0">
                  <c:v>41.45142551445209</c:v>
                </c:pt>
                <c:pt idx="30" formatCode="0.0">
                  <c:v>41.021683812353004</c:v>
                </c:pt>
              </c:numCache>
            </c:numRef>
          </c:val>
          <c:smooth val="0"/>
          <c:extLst>
            <c:ext xmlns:c16="http://schemas.microsoft.com/office/drawing/2014/chart" uri="{C3380CC4-5D6E-409C-BE32-E72D297353CC}">
              <c16:uniqueId val="{00000001-CFE8-46F4-9D9B-9AEA983DA22B}"/>
            </c:ext>
          </c:extLst>
        </c:ser>
        <c:dLbls>
          <c:showLegendKey val="0"/>
          <c:showVal val="0"/>
          <c:showCatName val="0"/>
          <c:showSerName val="0"/>
          <c:showPercent val="0"/>
          <c:showBubbleSize val="0"/>
        </c:dLbls>
        <c:smooth val="0"/>
        <c:axId val="31775088"/>
        <c:axId val="31775568"/>
      </c:lineChart>
      <c:catAx>
        <c:axId val="3177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a:ea typeface="+mn-ea"/>
                <a:cs typeface="+mn-cs"/>
              </a:defRPr>
            </a:pPr>
            <a:endParaRPr lang="en-US"/>
          </a:p>
        </c:txPr>
        <c:crossAx val="31775568"/>
        <c:crosses val="autoZero"/>
        <c:auto val="1"/>
        <c:lblAlgn val="ctr"/>
        <c:lblOffset val="100"/>
        <c:tickLblSkip val="10"/>
        <c:noMultiLvlLbl val="0"/>
      </c:catAx>
      <c:valAx>
        <c:axId val="3177556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a:ea typeface="+mn-ea"/>
                <a:cs typeface="+mn-cs"/>
              </a:defRPr>
            </a:pPr>
            <a:endParaRPr lang="en-US"/>
          </a:p>
        </c:txPr>
        <c:crossAx val="31775088"/>
        <c:crosses val="autoZero"/>
        <c:crossBetween val="between"/>
        <c:majorUnit val="3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bt"/>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122703412073485E-2"/>
          <c:y val="5.0925925925925923E-2"/>
          <c:w val="0.70789151356080493"/>
          <c:h val="0.89814814814814814"/>
        </c:manualLayout>
      </c:layout>
      <c:lineChart>
        <c:grouping val="standard"/>
        <c:varyColors val="0"/>
        <c:ser>
          <c:idx val="0"/>
          <c:order val="0"/>
          <c:tx>
            <c:strRef>
              <c:f>'Figure 3.4'!$A$25</c:f>
              <c:strCache>
                <c:ptCount val="1"/>
                <c:pt idx="0">
                  <c:v>Interest</c:v>
                </c:pt>
              </c:strCache>
            </c:strRef>
          </c:tx>
          <c:spPr>
            <a:ln w="28575" cap="rnd">
              <a:solidFill>
                <a:schemeClr val="bg1">
                  <a:lumMod val="75000"/>
                </a:schemeClr>
              </a:solidFill>
              <a:round/>
            </a:ln>
            <a:effectLst/>
          </c:spPr>
          <c:marker>
            <c:symbol val="none"/>
          </c:marker>
          <c:cat>
            <c:numRef>
              <c:f>'Figure 3.4'!$B$24:$AJ$24</c:f>
              <c:numCache>
                <c:formatCode>General</c:formatCode>
                <c:ptCount val="3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2025</c:v>
                </c:pt>
                <c:pt idx="30">
                  <c:v>2026</c:v>
                </c:pt>
                <c:pt idx="31">
                  <c:v>2027</c:v>
                </c:pt>
                <c:pt idx="32">
                  <c:v>2028</c:v>
                </c:pt>
                <c:pt idx="33">
                  <c:v>2029</c:v>
                </c:pt>
                <c:pt idx="34">
                  <c:v>2030</c:v>
                </c:pt>
              </c:numCache>
            </c:numRef>
          </c:cat>
          <c:val>
            <c:numRef>
              <c:f>'Figure 3.4'!$B$25:$AJ$25</c:f>
              <c:numCache>
                <c:formatCode>0.0</c:formatCode>
                <c:ptCount val="35"/>
                <c:pt idx="0">
                  <c:v>6.3967793522414125</c:v>
                </c:pt>
                <c:pt idx="1">
                  <c:v>5.7799566671991398</c:v>
                </c:pt>
                <c:pt idx="2">
                  <c:v>6.1606776286666474</c:v>
                </c:pt>
                <c:pt idx="3">
                  <c:v>5.2959057086961678</c:v>
                </c:pt>
                <c:pt idx="4">
                  <c:v>4.8758588291922083</c:v>
                </c:pt>
                <c:pt idx="5">
                  <c:v>4.4474257074874703</c:v>
                </c:pt>
                <c:pt idx="6">
                  <c:v>4.3737041102573482</c:v>
                </c:pt>
                <c:pt idx="7">
                  <c:v>4.2252850579637693</c:v>
                </c:pt>
                <c:pt idx="8">
                  <c:v>3.9466715788988926</c:v>
                </c:pt>
                <c:pt idx="9">
                  <c:v>3.9668442865600948</c:v>
                </c:pt>
                <c:pt idx="10">
                  <c:v>4.1684504630359838</c:v>
                </c:pt>
                <c:pt idx="11">
                  <c:v>4.5382839113834335</c:v>
                </c:pt>
                <c:pt idx="12">
                  <c:v>5.0916410636719993</c:v>
                </c:pt>
                <c:pt idx="13">
                  <c:v>4.2903254166614335</c:v>
                </c:pt>
                <c:pt idx="14">
                  <c:v>4.5347315740714214</c:v>
                </c:pt>
                <c:pt idx="15">
                  <c:v>3.9992511804308486</c:v>
                </c:pt>
                <c:pt idx="16">
                  <c:v>3.8466403828719615</c:v>
                </c:pt>
                <c:pt idx="17">
                  <c:v>3.6953095613337585</c:v>
                </c:pt>
                <c:pt idx="18">
                  <c:v>3.526777210449779</c:v>
                </c:pt>
                <c:pt idx="19">
                  <c:v>3.4103983715052757</c:v>
                </c:pt>
                <c:pt idx="20">
                  <c:v>3.1110008681632149</c:v>
                </c:pt>
                <c:pt idx="21">
                  <c:v>2.9446947645440407</c:v>
                </c:pt>
                <c:pt idx="22">
                  <c:v>2.6364038378407924</c:v>
                </c:pt>
                <c:pt idx="23">
                  <c:v>2.2434355947436178</c:v>
                </c:pt>
                <c:pt idx="24">
                  <c:v>1.8807159012685613</c:v>
                </c:pt>
                <c:pt idx="25">
                  <c:v>1.5099916468547194</c:v>
                </c:pt>
                <c:pt idx="26">
                  <c:v>1.40734121354063</c:v>
                </c:pt>
                <c:pt idx="27">
                  <c:v>1.5322261323747282</c:v>
                </c:pt>
                <c:pt idx="28">
                  <c:v>1.4565899937024569</c:v>
                </c:pt>
                <c:pt idx="29">
                  <c:v>1.5331518301570277</c:v>
                </c:pt>
                <c:pt idx="30">
                  <c:v>1.6107226107226107</c:v>
                </c:pt>
              </c:numCache>
            </c:numRef>
          </c:val>
          <c:smooth val="0"/>
          <c:extLst>
            <c:ext xmlns:c16="http://schemas.microsoft.com/office/drawing/2014/chart" uri="{C3380CC4-5D6E-409C-BE32-E72D297353CC}">
              <c16:uniqueId val="{00000000-7B61-4A19-8B3A-0CE98A1864C8}"/>
            </c:ext>
          </c:extLst>
        </c:ser>
        <c:ser>
          <c:idx val="1"/>
          <c:order val="1"/>
          <c:tx>
            <c:strRef>
              <c:f>'Figure 3.4'!$A$26</c:f>
              <c:strCache>
                <c:ptCount val="1"/>
                <c:pt idx="0">
                  <c:v>Economic growth</c:v>
                </c:pt>
              </c:strCache>
            </c:strRef>
          </c:tx>
          <c:spPr>
            <a:ln w="28575" cap="rnd">
              <a:solidFill>
                <a:schemeClr val="accent2">
                  <a:lumMod val="60000"/>
                  <a:lumOff val="40000"/>
                </a:schemeClr>
              </a:solidFill>
              <a:round/>
            </a:ln>
            <a:effectLst/>
          </c:spPr>
          <c:marker>
            <c:symbol val="none"/>
          </c:marker>
          <c:cat>
            <c:numRef>
              <c:f>'Figure 3.4'!$B$24:$AJ$24</c:f>
              <c:numCache>
                <c:formatCode>General</c:formatCode>
                <c:ptCount val="3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2025</c:v>
                </c:pt>
                <c:pt idx="30">
                  <c:v>2026</c:v>
                </c:pt>
                <c:pt idx="31">
                  <c:v>2027</c:v>
                </c:pt>
                <c:pt idx="32">
                  <c:v>2028</c:v>
                </c:pt>
                <c:pt idx="33">
                  <c:v>2029</c:v>
                </c:pt>
                <c:pt idx="34">
                  <c:v>2030</c:v>
                </c:pt>
              </c:numCache>
            </c:numRef>
          </c:cat>
          <c:val>
            <c:numRef>
              <c:f>'Figure 3.4'!$B$26:$AJ$26</c:f>
              <c:numCache>
                <c:formatCode>0.0</c:formatCode>
                <c:ptCount val="35"/>
                <c:pt idx="0">
                  <c:v>10.397876925532756</c:v>
                </c:pt>
                <c:pt idx="1">
                  <c:v>13.476241256529352</c:v>
                </c:pt>
                <c:pt idx="2">
                  <c:v>15.086886577576731</c:v>
                </c:pt>
                <c:pt idx="3">
                  <c:v>11.711300256037639</c:v>
                </c:pt>
                <c:pt idx="4">
                  <c:v>16.732534658126539</c:v>
                </c:pt>
                <c:pt idx="5">
                  <c:v>9.980577990511863</c:v>
                </c:pt>
                <c:pt idx="6">
                  <c:v>8.8760651181641883</c:v>
                </c:pt>
                <c:pt idx="7">
                  <c:v>9.6698426767117152</c:v>
                </c:pt>
                <c:pt idx="8">
                  <c:v>7.1337939952317519</c:v>
                </c:pt>
                <c:pt idx="9">
                  <c:v>8.7310088864078761</c:v>
                </c:pt>
                <c:pt idx="10">
                  <c:v>9.49242382194595</c:v>
                </c:pt>
                <c:pt idx="11">
                  <c:v>4.8220101636061719</c:v>
                </c:pt>
                <c:pt idx="12">
                  <c:v>-5.4452692409991066</c:v>
                </c:pt>
                <c:pt idx="13">
                  <c:v>-14.166986318885055</c:v>
                </c:pt>
                <c:pt idx="14">
                  <c:v>-3.78444808580366</c:v>
                </c:pt>
                <c:pt idx="15">
                  <c:v>7.1993125817670922E-2</c:v>
                </c:pt>
                <c:pt idx="16">
                  <c:v>-0.58094560306949372</c:v>
                </c:pt>
                <c:pt idx="17">
                  <c:v>7.5972020136787055</c:v>
                </c:pt>
                <c:pt idx="18">
                  <c:v>9.1347579274686286</c:v>
                </c:pt>
                <c:pt idx="19">
                  <c:v>11.477169570028556</c:v>
                </c:pt>
                <c:pt idx="20">
                  <c:v>3.1526765653419497</c:v>
                </c:pt>
                <c:pt idx="21">
                  <c:v>6.5131207431054161</c:v>
                </c:pt>
                <c:pt idx="22">
                  <c:v>3.799399496875755</c:v>
                </c:pt>
                <c:pt idx="23">
                  <c:v>7.7980695061187877</c:v>
                </c:pt>
                <c:pt idx="24">
                  <c:v>-4.0801624522554754</c:v>
                </c:pt>
                <c:pt idx="25">
                  <c:v>16.339954937471958</c:v>
                </c:pt>
                <c:pt idx="26">
                  <c:v>15.671467193511489</c:v>
                </c:pt>
                <c:pt idx="27">
                  <c:v>8.9718667011263076</c:v>
                </c:pt>
                <c:pt idx="28">
                  <c:v>7.1188999999999947</c:v>
                </c:pt>
                <c:pt idx="29">
                  <c:v>5.3923347078529194</c:v>
                </c:pt>
                <c:pt idx="30">
                  <c:v>5.2560109721162318</c:v>
                </c:pt>
                <c:pt idx="31">
                  <c:v>5.0696260552555161</c:v>
                </c:pt>
                <c:pt idx="32">
                  <c:v>4.9573509937573812</c:v>
                </c:pt>
                <c:pt idx="33">
                  <c:v>4.6425600000000067</c:v>
                </c:pt>
                <c:pt idx="34">
                  <c:v>4.6016000000000057</c:v>
                </c:pt>
              </c:numCache>
            </c:numRef>
          </c:val>
          <c:smooth val="0"/>
          <c:extLst>
            <c:ext xmlns:c16="http://schemas.microsoft.com/office/drawing/2014/chart" uri="{C3380CC4-5D6E-409C-BE32-E72D297353CC}">
              <c16:uniqueId val="{00000001-7B61-4A19-8B3A-0CE98A1864C8}"/>
            </c:ext>
          </c:extLst>
        </c:ser>
        <c:dLbls>
          <c:showLegendKey val="0"/>
          <c:showVal val="0"/>
          <c:showCatName val="0"/>
          <c:showSerName val="0"/>
          <c:showPercent val="0"/>
          <c:showBubbleSize val="0"/>
        </c:dLbls>
        <c:smooth val="0"/>
        <c:axId val="1503033824"/>
        <c:axId val="1503032864"/>
      </c:lineChart>
      <c:catAx>
        <c:axId val="150303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a:ea typeface="+mn-ea"/>
                <a:cs typeface="+mn-cs"/>
              </a:defRPr>
            </a:pPr>
            <a:endParaRPr lang="en-US"/>
          </a:p>
        </c:txPr>
        <c:crossAx val="1503032864"/>
        <c:crosses val="autoZero"/>
        <c:auto val="1"/>
        <c:lblAlgn val="ctr"/>
        <c:lblOffset val="100"/>
        <c:tickLblSkip val="10"/>
        <c:noMultiLvlLbl val="0"/>
      </c:catAx>
      <c:valAx>
        <c:axId val="150303286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a:ea typeface="+mn-ea"/>
                <a:cs typeface="+mn-cs"/>
              </a:defRPr>
            </a:pPr>
            <a:endParaRPr lang="en-US"/>
          </a:p>
        </c:txPr>
        <c:crossAx val="1503033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Futura LT bt" panose="020B0402020204020303"/>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94883829176525"/>
          <c:y val="7.5177558900786173E-2"/>
          <c:w val="0.77740558292282436"/>
          <c:h val="0.76872679233402375"/>
        </c:manualLayout>
      </c:layout>
      <c:lineChart>
        <c:grouping val="standard"/>
        <c:varyColors val="0"/>
        <c:ser>
          <c:idx val="0"/>
          <c:order val="0"/>
          <c:spPr>
            <a:ln w="12700" cap="rnd">
              <a:solidFill>
                <a:srgbClr val="055957"/>
              </a:solidFill>
              <a:round/>
            </a:ln>
            <a:effectLst/>
          </c:spPr>
          <c:marker>
            <c:symbol val="none"/>
          </c:marker>
          <c:dPt>
            <c:idx val="0"/>
            <c:marker>
              <c:symbol val="none"/>
            </c:marker>
            <c:bubble3D val="0"/>
            <c:extLst>
              <c:ext xmlns:c16="http://schemas.microsoft.com/office/drawing/2014/chart" uri="{C3380CC4-5D6E-409C-BE32-E72D297353CC}">
                <c16:uniqueId val="{00000000-5C2F-46A6-8A42-56DC14393EED}"/>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2F-46A6-8A42-56DC14393EED}"/>
                </c:ext>
              </c:extLst>
            </c:dLbl>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32-4334-AB7E-A02388CC996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Futura Lt BT" panose="020B04020202040203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3.5'!$B$38:$D$38</c:f>
              <c:numCache>
                <c:formatCode>General</c:formatCode>
                <c:ptCount val="3"/>
                <c:pt idx="0">
                  <c:v>2024</c:v>
                </c:pt>
                <c:pt idx="1">
                  <c:v>2025</c:v>
                </c:pt>
                <c:pt idx="2">
                  <c:v>2026</c:v>
                </c:pt>
              </c:numCache>
            </c:numRef>
          </c:cat>
          <c:val>
            <c:numRef>
              <c:f>'Figure 3.5'!$B$39:$D$39</c:f>
              <c:numCache>
                <c:formatCode>0.0%</c:formatCode>
                <c:ptCount val="3"/>
                <c:pt idx="0">
                  <c:v>4.3452994657418691E-2</c:v>
                </c:pt>
                <c:pt idx="1">
                  <c:v>1.5196207532262312E-2</c:v>
                </c:pt>
                <c:pt idx="2">
                  <c:v>1.0483937909853075E-2</c:v>
                </c:pt>
              </c:numCache>
            </c:numRef>
          </c:val>
          <c:smooth val="0"/>
          <c:extLst>
            <c:ext xmlns:c16="http://schemas.microsoft.com/office/drawing/2014/chart" uri="{C3380CC4-5D6E-409C-BE32-E72D297353CC}">
              <c16:uniqueId val="{00000001-5C2F-46A6-8A42-56DC14393EED}"/>
            </c:ext>
          </c:extLst>
        </c:ser>
        <c:ser>
          <c:idx val="1"/>
          <c:order val="1"/>
          <c:spPr>
            <a:ln w="12700" cap="rnd">
              <a:solidFill>
                <a:schemeClr val="bg1">
                  <a:lumMod val="50000"/>
                </a:schemeClr>
              </a:solidFill>
              <a:prstDash val="sysDash"/>
              <a:round/>
            </a:ln>
            <a:effectLst/>
          </c:spPr>
          <c:marker>
            <c:symbol val="none"/>
          </c:marker>
          <c:dLbls>
            <c:delete val="1"/>
          </c:dLbls>
          <c:cat>
            <c:numRef>
              <c:f>'Figure 3.5'!$B$38:$D$38</c:f>
              <c:numCache>
                <c:formatCode>General</c:formatCode>
                <c:ptCount val="3"/>
                <c:pt idx="0">
                  <c:v>2024</c:v>
                </c:pt>
                <c:pt idx="1">
                  <c:v>2025</c:v>
                </c:pt>
                <c:pt idx="2">
                  <c:v>2026</c:v>
                </c:pt>
              </c:numCache>
            </c:numRef>
          </c:cat>
          <c:val>
            <c:numRef>
              <c:f>'Figure 3.5'!$B$41:$D$41</c:f>
              <c:numCache>
                <c:formatCode>0%</c:formatCode>
                <c:ptCount val="3"/>
                <c:pt idx="0">
                  <c:v>-0.03</c:v>
                </c:pt>
                <c:pt idx="1">
                  <c:v>-0.03</c:v>
                </c:pt>
                <c:pt idx="2">
                  <c:v>-0.03</c:v>
                </c:pt>
              </c:numCache>
            </c:numRef>
          </c:val>
          <c:smooth val="0"/>
          <c:extLst>
            <c:ext xmlns:c16="http://schemas.microsoft.com/office/drawing/2014/chart" uri="{C3380CC4-5D6E-409C-BE32-E72D297353CC}">
              <c16:uniqueId val="{00000002-5C2F-46A6-8A42-56DC14393EED}"/>
            </c:ext>
          </c:extLst>
        </c:ser>
        <c:dLbls>
          <c:dLblPos val="t"/>
          <c:showLegendKey val="0"/>
          <c:showVal val="1"/>
          <c:showCatName val="0"/>
          <c:showSerName val="0"/>
          <c:showPercent val="0"/>
          <c:showBubbleSize val="0"/>
        </c:dLbls>
        <c:smooth val="0"/>
        <c:axId val="747910880"/>
        <c:axId val="747910400"/>
      </c:lineChart>
      <c:catAx>
        <c:axId val="747910880"/>
        <c:scaling>
          <c:orientation val="minMax"/>
        </c:scaling>
        <c:delete val="0"/>
        <c:axPos val="b"/>
        <c:numFmt formatCode="General" sourceLinked="1"/>
        <c:majorTickMark val="none"/>
        <c:minorTickMark val="none"/>
        <c:tickLblPos val="low"/>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47910400"/>
        <c:crosses val="autoZero"/>
        <c:auto val="1"/>
        <c:lblAlgn val="ctr"/>
        <c:lblOffset val="100"/>
        <c:tickLblSkip val="2"/>
        <c:noMultiLvlLbl val="0"/>
      </c:catAx>
      <c:valAx>
        <c:axId val="747910400"/>
        <c:scaling>
          <c:orientation val="minMax"/>
          <c:max val="6.0000000000000012E-2"/>
          <c:min val="-6.0000000000000012E-2"/>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47910880"/>
        <c:crosses val="autoZero"/>
        <c:crossBetween val="between"/>
        <c:majorUnit val="3.0000000000000006E-2"/>
      </c:valAx>
      <c:spPr>
        <a:noFill/>
        <a:ln>
          <a:noFill/>
        </a:ln>
        <a:effectLst/>
      </c:spPr>
    </c:plotArea>
    <c:plotVisOnly val="1"/>
    <c:dispBlanksAs val="gap"/>
    <c:showDLblsOverMax val="0"/>
  </c:chart>
  <c:spPr>
    <a:noFill/>
    <a:ln w="9525" cap="flat" cmpd="sng" algn="ctr">
      <a:noFill/>
      <a:round/>
    </a:ln>
    <a:effectLst/>
  </c:spPr>
  <c:txPr>
    <a:bodyPr/>
    <a:lstStyle/>
    <a:p>
      <a:pPr>
        <a:defRPr sz="1000">
          <a:latin typeface="Futura Lt BT" panose="020B0402020204020303" pitchFamily="34" charset="0"/>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94883829176525"/>
          <c:y val="7.5177558900786173E-2"/>
          <c:w val="0.77740558292282436"/>
          <c:h val="0.76872679233402375"/>
        </c:manualLayout>
      </c:layout>
      <c:lineChart>
        <c:grouping val="standard"/>
        <c:varyColors val="0"/>
        <c:ser>
          <c:idx val="0"/>
          <c:order val="0"/>
          <c:spPr>
            <a:ln w="12700" cap="rnd">
              <a:solidFill>
                <a:schemeClr val="accent1"/>
              </a:solidFill>
              <a:round/>
            </a:ln>
            <a:effectLst/>
          </c:spPr>
          <c:marker>
            <c:symbol val="none"/>
          </c:marker>
          <c:dPt>
            <c:idx val="0"/>
            <c:marker>
              <c:symbol val="none"/>
            </c:marker>
            <c:bubble3D val="0"/>
            <c:extLst>
              <c:ext xmlns:c16="http://schemas.microsoft.com/office/drawing/2014/chart" uri="{C3380CC4-5D6E-409C-BE32-E72D297353CC}">
                <c16:uniqueId val="{00000000-C6EE-457E-A2E2-209943A071FE}"/>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EE-457E-A2E2-209943A071FE}"/>
                </c:ext>
              </c:extLst>
            </c:dLbl>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1A-4C92-9DEA-75AC88AAA1A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Futura Lt BT" panose="020B04020202040203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3.5'!$B$38:$D$38</c:f>
              <c:numCache>
                <c:formatCode>General</c:formatCode>
                <c:ptCount val="3"/>
                <c:pt idx="0">
                  <c:v>2024</c:v>
                </c:pt>
                <c:pt idx="1">
                  <c:v>2025</c:v>
                </c:pt>
                <c:pt idx="2">
                  <c:v>2026</c:v>
                </c:pt>
              </c:numCache>
            </c:numRef>
          </c:cat>
          <c:val>
            <c:numRef>
              <c:f>'Figure 3.5'!$B$40:$D$40</c:f>
              <c:numCache>
                <c:formatCode>0.0%</c:formatCode>
                <c:ptCount val="3"/>
                <c:pt idx="0">
                  <c:v>-1.8145355366597143E-2</c:v>
                </c:pt>
                <c:pt idx="1">
                  <c:v>-1.4142182980666768E-2</c:v>
                </c:pt>
                <c:pt idx="2">
                  <c:v>-1.9626844084466299E-2</c:v>
                </c:pt>
              </c:numCache>
            </c:numRef>
          </c:val>
          <c:smooth val="0"/>
          <c:extLst>
            <c:ext xmlns:c16="http://schemas.microsoft.com/office/drawing/2014/chart" uri="{C3380CC4-5D6E-409C-BE32-E72D297353CC}">
              <c16:uniqueId val="{00000001-C6EE-457E-A2E2-209943A071FE}"/>
            </c:ext>
          </c:extLst>
        </c:ser>
        <c:ser>
          <c:idx val="1"/>
          <c:order val="1"/>
          <c:spPr>
            <a:ln w="12700" cap="rnd">
              <a:solidFill>
                <a:schemeClr val="bg1">
                  <a:lumMod val="50000"/>
                </a:schemeClr>
              </a:solidFill>
              <a:prstDash val="sysDash"/>
              <a:round/>
            </a:ln>
            <a:effectLst/>
          </c:spPr>
          <c:marker>
            <c:symbol val="none"/>
          </c:marker>
          <c:dLbls>
            <c:delete val="1"/>
          </c:dLbls>
          <c:cat>
            <c:numRef>
              <c:f>'Figure 3.5'!$B$38:$D$38</c:f>
              <c:numCache>
                <c:formatCode>General</c:formatCode>
                <c:ptCount val="3"/>
                <c:pt idx="0">
                  <c:v>2024</c:v>
                </c:pt>
                <c:pt idx="1">
                  <c:v>2025</c:v>
                </c:pt>
                <c:pt idx="2">
                  <c:v>2026</c:v>
                </c:pt>
              </c:numCache>
            </c:numRef>
          </c:cat>
          <c:val>
            <c:numRef>
              <c:f>'Figure 3.5'!$B$41:$D$41</c:f>
              <c:numCache>
                <c:formatCode>0%</c:formatCode>
                <c:ptCount val="3"/>
                <c:pt idx="0">
                  <c:v>-0.03</c:v>
                </c:pt>
                <c:pt idx="1">
                  <c:v>-0.03</c:v>
                </c:pt>
                <c:pt idx="2">
                  <c:v>-0.03</c:v>
                </c:pt>
              </c:numCache>
            </c:numRef>
          </c:val>
          <c:smooth val="0"/>
          <c:extLst>
            <c:ext xmlns:c16="http://schemas.microsoft.com/office/drawing/2014/chart" uri="{C3380CC4-5D6E-409C-BE32-E72D297353CC}">
              <c16:uniqueId val="{00000002-C6EE-457E-A2E2-209943A071FE}"/>
            </c:ext>
          </c:extLst>
        </c:ser>
        <c:dLbls>
          <c:dLblPos val="t"/>
          <c:showLegendKey val="0"/>
          <c:showVal val="1"/>
          <c:showCatName val="0"/>
          <c:showSerName val="0"/>
          <c:showPercent val="0"/>
          <c:showBubbleSize val="0"/>
        </c:dLbls>
        <c:smooth val="0"/>
        <c:axId val="747910880"/>
        <c:axId val="747910400"/>
      </c:lineChart>
      <c:catAx>
        <c:axId val="747910880"/>
        <c:scaling>
          <c:orientation val="minMax"/>
        </c:scaling>
        <c:delete val="0"/>
        <c:axPos val="b"/>
        <c:numFmt formatCode="General" sourceLinked="1"/>
        <c:majorTickMark val="none"/>
        <c:minorTickMark val="none"/>
        <c:tickLblPos val="low"/>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47910400"/>
        <c:crosses val="autoZero"/>
        <c:auto val="1"/>
        <c:lblAlgn val="ctr"/>
        <c:lblOffset val="100"/>
        <c:tickLblSkip val="2"/>
        <c:noMultiLvlLbl val="0"/>
      </c:catAx>
      <c:valAx>
        <c:axId val="747910400"/>
        <c:scaling>
          <c:orientation val="minMax"/>
          <c:max val="6.0000000000000012E-2"/>
          <c:min val="-6.0000000000000012E-2"/>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47910880"/>
        <c:crosses val="autoZero"/>
        <c:crossBetween val="between"/>
        <c:majorUnit val="3.0000000000000006E-2"/>
      </c:valAx>
      <c:spPr>
        <a:noFill/>
        <a:ln>
          <a:noFill/>
        </a:ln>
        <a:effectLst/>
      </c:spPr>
    </c:plotArea>
    <c:plotVisOnly val="1"/>
    <c:dispBlanksAs val="gap"/>
    <c:showDLblsOverMax val="0"/>
  </c:chart>
  <c:spPr>
    <a:noFill/>
    <a:ln w="9525" cap="flat" cmpd="sng" algn="ctr">
      <a:noFill/>
      <a:round/>
    </a:ln>
    <a:effectLst/>
  </c:spPr>
  <c:txPr>
    <a:bodyPr/>
    <a:lstStyle/>
    <a:p>
      <a:pPr>
        <a:defRPr sz="1000">
          <a:latin typeface="Futura Lt BT" panose="020B0402020204020303" pitchFamily="34" charset="0"/>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616599349696539E-2"/>
          <c:y val="5.0723860039177546E-2"/>
          <c:w val="0.70652239187233068"/>
          <c:h val="0.78696142010080961"/>
        </c:manualLayout>
      </c:layout>
      <c:lineChart>
        <c:grouping val="standard"/>
        <c:varyColors val="0"/>
        <c:ser>
          <c:idx val="0"/>
          <c:order val="0"/>
          <c:spPr>
            <a:ln w="12700" cap="rnd">
              <a:solidFill>
                <a:srgbClr val="055957"/>
              </a:solidFill>
              <a:round/>
            </a:ln>
            <a:effectLst/>
          </c:spPr>
          <c:marker>
            <c:symbol val="none"/>
          </c:marker>
          <c:dPt>
            <c:idx val="0"/>
            <c:marker>
              <c:symbol val="none"/>
            </c:marker>
            <c:bubble3D val="0"/>
            <c:extLst>
              <c:ext xmlns:c16="http://schemas.microsoft.com/office/drawing/2014/chart" uri="{C3380CC4-5D6E-409C-BE32-E72D297353CC}">
                <c16:uniqueId val="{00000000-3C7F-4AA2-82D3-DA218C3FA915}"/>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7F-4AA2-82D3-DA218C3FA915}"/>
                </c:ext>
              </c:extLst>
            </c:dLbl>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31-433D-88D8-BBC113FF827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Futura Lt BT" panose="020B04020202040203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3.5'!$B$38:$D$38</c:f>
              <c:numCache>
                <c:formatCode>General</c:formatCode>
                <c:ptCount val="3"/>
                <c:pt idx="0">
                  <c:v>2024</c:v>
                </c:pt>
                <c:pt idx="1">
                  <c:v>2025</c:v>
                </c:pt>
                <c:pt idx="2">
                  <c:v>2026</c:v>
                </c:pt>
              </c:numCache>
            </c:numRef>
          </c:cat>
          <c:val>
            <c:numRef>
              <c:f>'Figure 3.5'!$B$46:$D$46</c:f>
              <c:numCache>
                <c:formatCode>0%</c:formatCode>
                <c:ptCount val="3"/>
                <c:pt idx="0">
                  <c:v>0.40899428250070297</c:v>
                </c:pt>
                <c:pt idx="1">
                  <c:v>0.37661311561759286</c:v>
                </c:pt>
                <c:pt idx="2">
                  <c:v>0.35876151739022161</c:v>
                </c:pt>
              </c:numCache>
            </c:numRef>
          </c:val>
          <c:smooth val="0"/>
          <c:extLst>
            <c:ext xmlns:c16="http://schemas.microsoft.com/office/drawing/2014/chart" uri="{C3380CC4-5D6E-409C-BE32-E72D297353CC}">
              <c16:uniqueId val="{00000002-3C7F-4AA2-82D3-DA218C3FA915}"/>
            </c:ext>
          </c:extLst>
        </c:ser>
        <c:ser>
          <c:idx val="1"/>
          <c:order val="1"/>
          <c:spPr>
            <a:ln w="12700" cap="rnd">
              <a:solidFill>
                <a:schemeClr val="bg1">
                  <a:lumMod val="50000"/>
                </a:schemeClr>
              </a:solidFill>
              <a:prstDash val="sysDash"/>
              <a:round/>
            </a:ln>
            <a:effectLst/>
          </c:spPr>
          <c:marker>
            <c:symbol val="none"/>
          </c:marker>
          <c:dLbls>
            <c:delete val="1"/>
          </c:dLbls>
          <c:cat>
            <c:numRef>
              <c:f>'Figure 3.5'!$B$38:$D$38</c:f>
              <c:numCache>
                <c:formatCode>General</c:formatCode>
                <c:ptCount val="3"/>
                <c:pt idx="0">
                  <c:v>2024</c:v>
                </c:pt>
                <c:pt idx="1">
                  <c:v>2025</c:v>
                </c:pt>
                <c:pt idx="2">
                  <c:v>2026</c:v>
                </c:pt>
              </c:numCache>
            </c:numRef>
          </c:cat>
          <c:val>
            <c:numRef>
              <c:f>'Figure 3.5'!$B$48:$D$48</c:f>
              <c:numCache>
                <c:formatCode>0%</c:formatCode>
                <c:ptCount val="3"/>
                <c:pt idx="0">
                  <c:v>0.6</c:v>
                </c:pt>
                <c:pt idx="1">
                  <c:v>0.6</c:v>
                </c:pt>
                <c:pt idx="2">
                  <c:v>0.6</c:v>
                </c:pt>
              </c:numCache>
            </c:numRef>
          </c:val>
          <c:smooth val="0"/>
          <c:extLst>
            <c:ext xmlns:c16="http://schemas.microsoft.com/office/drawing/2014/chart" uri="{C3380CC4-5D6E-409C-BE32-E72D297353CC}">
              <c16:uniqueId val="{00000003-3C7F-4AA2-82D3-DA218C3FA915}"/>
            </c:ext>
          </c:extLst>
        </c:ser>
        <c:dLbls>
          <c:dLblPos val="t"/>
          <c:showLegendKey val="0"/>
          <c:showVal val="1"/>
          <c:showCatName val="0"/>
          <c:showSerName val="0"/>
          <c:showPercent val="0"/>
          <c:showBubbleSize val="0"/>
        </c:dLbls>
        <c:smooth val="0"/>
        <c:axId val="747910880"/>
        <c:axId val="747910400"/>
      </c:lineChart>
      <c:catAx>
        <c:axId val="747910880"/>
        <c:scaling>
          <c:orientation val="minMax"/>
        </c:scaling>
        <c:delete val="0"/>
        <c:axPos val="b"/>
        <c:numFmt formatCode="General" sourceLinked="1"/>
        <c:majorTickMark val="none"/>
        <c:minorTickMark val="none"/>
        <c:tickLblPos val="low"/>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47910400"/>
        <c:crosses val="autoZero"/>
        <c:auto val="1"/>
        <c:lblAlgn val="ctr"/>
        <c:lblOffset val="100"/>
        <c:tickLblSkip val="2"/>
        <c:noMultiLvlLbl val="0"/>
      </c:catAx>
      <c:valAx>
        <c:axId val="747910400"/>
        <c:scaling>
          <c:orientation val="minMax"/>
          <c:max val="0.8"/>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47910880"/>
        <c:crosses val="autoZero"/>
        <c:crossBetween val="between"/>
        <c:majorUnit val="0.60000000000000009"/>
      </c:valAx>
      <c:spPr>
        <a:noFill/>
        <a:ln>
          <a:noFill/>
        </a:ln>
        <a:effectLst/>
      </c:spPr>
    </c:plotArea>
    <c:plotVisOnly val="1"/>
    <c:dispBlanksAs val="gap"/>
    <c:showDLblsOverMax val="0"/>
  </c:chart>
  <c:spPr>
    <a:noFill/>
    <a:ln w="9525" cap="flat" cmpd="sng" algn="ctr">
      <a:noFill/>
      <a:round/>
    </a:ln>
    <a:effectLst/>
  </c:spPr>
  <c:txPr>
    <a:bodyPr/>
    <a:lstStyle/>
    <a:p>
      <a:pPr>
        <a:defRPr sz="1000">
          <a:latin typeface="Futura Lt BT" panose="020B0402020204020303" pitchFamily="34" charset="0"/>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94883829176525"/>
          <c:y val="8.064093243026825E-2"/>
          <c:w val="0.77740558292282436"/>
          <c:h val="0.76326323666342122"/>
        </c:manualLayout>
      </c:layout>
      <c:lineChart>
        <c:grouping val="standard"/>
        <c:varyColors val="0"/>
        <c:ser>
          <c:idx val="0"/>
          <c:order val="0"/>
          <c:spPr>
            <a:ln w="12700" cap="rnd">
              <a:solidFill>
                <a:schemeClr val="accent1"/>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41-4102-B2C6-995046CA40B9}"/>
                </c:ext>
              </c:extLst>
            </c:dLbl>
            <c:dLbl>
              <c:idx val="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26-41FB-8E24-BECB8F8C7F4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Futura Lt BT" panose="020B0402020204020303" pitchFamily="34" charset="0"/>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3.5'!$B$38:$D$38</c:f>
              <c:numCache>
                <c:formatCode>General</c:formatCode>
                <c:ptCount val="3"/>
                <c:pt idx="0">
                  <c:v>2024</c:v>
                </c:pt>
                <c:pt idx="1">
                  <c:v>2025</c:v>
                </c:pt>
                <c:pt idx="2">
                  <c:v>2026</c:v>
                </c:pt>
              </c:numCache>
            </c:numRef>
          </c:cat>
          <c:val>
            <c:numRef>
              <c:f>'Figure 3.5'!$B$47:$D$47</c:f>
              <c:numCache>
                <c:formatCode>0.0%</c:formatCode>
                <c:ptCount val="3"/>
                <c:pt idx="0">
                  <c:v>0.7000738007380074</c:v>
                </c:pt>
                <c:pt idx="1">
                  <c:v>0.65306743796620492</c:v>
                </c:pt>
                <c:pt idx="2">
                  <c:v>0.62510847555684124</c:v>
                </c:pt>
              </c:numCache>
            </c:numRef>
          </c:val>
          <c:smooth val="0"/>
          <c:extLst>
            <c:ext xmlns:c16="http://schemas.microsoft.com/office/drawing/2014/chart" uri="{C3380CC4-5D6E-409C-BE32-E72D297353CC}">
              <c16:uniqueId val="{00000002-E341-4102-B2C6-995046CA40B9}"/>
            </c:ext>
          </c:extLst>
        </c:ser>
        <c:ser>
          <c:idx val="1"/>
          <c:order val="1"/>
          <c:spPr>
            <a:ln w="12700" cap="rnd">
              <a:solidFill>
                <a:schemeClr val="tx1"/>
              </a:solidFill>
              <a:prstDash val="sysDash"/>
              <a:round/>
            </a:ln>
            <a:effectLst/>
          </c:spPr>
          <c:marker>
            <c:symbol val="none"/>
          </c:marker>
          <c:dLbls>
            <c:delete val="1"/>
          </c:dLbls>
          <c:cat>
            <c:numRef>
              <c:f>'Figure 3.5'!$B$38:$D$38</c:f>
              <c:numCache>
                <c:formatCode>General</c:formatCode>
                <c:ptCount val="3"/>
                <c:pt idx="0">
                  <c:v>2024</c:v>
                </c:pt>
                <c:pt idx="1">
                  <c:v>2025</c:v>
                </c:pt>
                <c:pt idx="2">
                  <c:v>2026</c:v>
                </c:pt>
              </c:numCache>
            </c:numRef>
          </c:cat>
          <c:val>
            <c:numRef>
              <c:f>'Figure 3.5'!$B$48:$D$48</c:f>
              <c:numCache>
                <c:formatCode>0%</c:formatCode>
                <c:ptCount val="3"/>
                <c:pt idx="0">
                  <c:v>0.6</c:v>
                </c:pt>
                <c:pt idx="1">
                  <c:v>0.6</c:v>
                </c:pt>
                <c:pt idx="2">
                  <c:v>0.6</c:v>
                </c:pt>
              </c:numCache>
            </c:numRef>
          </c:val>
          <c:smooth val="0"/>
          <c:extLst>
            <c:ext xmlns:c16="http://schemas.microsoft.com/office/drawing/2014/chart" uri="{C3380CC4-5D6E-409C-BE32-E72D297353CC}">
              <c16:uniqueId val="{00000003-E341-4102-B2C6-995046CA40B9}"/>
            </c:ext>
          </c:extLst>
        </c:ser>
        <c:dLbls>
          <c:dLblPos val="t"/>
          <c:showLegendKey val="0"/>
          <c:showVal val="1"/>
          <c:showCatName val="0"/>
          <c:showSerName val="0"/>
          <c:showPercent val="0"/>
          <c:showBubbleSize val="0"/>
        </c:dLbls>
        <c:smooth val="0"/>
        <c:axId val="747910880"/>
        <c:axId val="747910400"/>
      </c:lineChart>
      <c:catAx>
        <c:axId val="747910880"/>
        <c:scaling>
          <c:orientation val="minMax"/>
        </c:scaling>
        <c:delete val="0"/>
        <c:axPos val="b"/>
        <c:numFmt formatCode="General" sourceLinked="1"/>
        <c:majorTickMark val="none"/>
        <c:minorTickMark val="none"/>
        <c:tickLblPos val="low"/>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47910400"/>
        <c:crosses val="autoZero"/>
        <c:auto val="1"/>
        <c:lblAlgn val="ctr"/>
        <c:lblOffset val="100"/>
        <c:tickLblSkip val="2"/>
        <c:noMultiLvlLbl val="0"/>
      </c:catAx>
      <c:valAx>
        <c:axId val="747910400"/>
        <c:scaling>
          <c:orientation val="minMax"/>
          <c:max val="0.8"/>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47910880"/>
        <c:crosses val="autoZero"/>
        <c:crossBetween val="between"/>
        <c:majorUnit val="0.60000000000000009"/>
      </c:valAx>
      <c:spPr>
        <a:noFill/>
        <a:ln>
          <a:noFill/>
        </a:ln>
        <a:effectLst/>
      </c:spPr>
    </c:plotArea>
    <c:plotVisOnly val="1"/>
    <c:dispBlanksAs val="gap"/>
    <c:showDLblsOverMax val="0"/>
  </c:chart>
  <c:spPr>
    <a:noFill/>
    <a:ln w="9525" cap="flat" cmpd="sng" algn="ctr">
      <a:noFill/>
      <a:round/>
    </a:ln>
    <a:effectLst/>
  </c:spPr>
  <c:txPr>
    <a:bodyPr/>
    <a:lstStyle/>
    <a:p>
      <a:pPr>
        <a:defRPr sz="1000">
          <a:latin typeface="Futura Lt BT" panose="020B0402020204020303" pitchFamily="34" charset="0"/>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9481539524596E-2"/>
          <c:y val="6.362058993637941E-2"/>
          <c:w val="0.75120378804626475"/>
          <c:h val="0.8029683536521498"/>
        </c:manualLayout>
      </c:layout>
      <c:lineChart>
        <c:grouping val="standard"/>
        <c:varyColors val="0"/>
        <c:ser>
          <c:idx val="0"/>
          <c:order val="0"/>
          <c:tx>
            <c:strRef>
              <c:f>'Figure 3.6'!$A$60</c:f>
              <c:strCache>
                <c:ptCount val="1"/>
                <c:pt idx="0">
                  <c:v>Belgium</c:v>
                </c:pt>
              </c:strCache>
            </c:strRef>
          </c:tx>
          <c:spPr>
            <a:ln w="19050" cap="rnd">
              <a:solidFill>
                <a:sysClr val="window" lastClr="FFFFFF">
                  <a:lumMod val="75000"/>
                </a:sysClr>
              </a:solidFill>
              <a:round/>
            </a:ln>
            <a:effectLst/>
          </c:spPr>
          <c:marker>
            <c:symbol val="none"/>
          </c:marker>
          <c:dPt>
            <c:idx val="0"/>
            <c:marker>
              <c:symbol val="none"/>
            </c:marker>
            <c:bubble3D val="0"/>
            <c:extLst>
              <c:ext xmlns:c16="http://schemas.microsoft.com/office/drawing/2014/chart" uri="{C3380CC4-5D6E-409C-BE32-E72D297353CC}">
                <c16:uniqueId val="{00000000-10A0-4173-83F1-8AA951CEC7AD}"/>
              </c:ext>
            </c:extLst>
          </c:dPt>
          <c:dPt>
            <c:idx val="25"/>
            <c:marker>
              <c:symbol val="none"/>
            </c:marker>
            <c:bubble3D val="0"/>
            <c:extLst>
              <c:ext xmlns:c16="http://schemas.microsoft.com/office/drawing/2014/chart" uri="{C3380CC4-5D6E-409C-BE32-E72D297353CC}">
                <c16:uniqueId val="{00000001-10A0-4173-83F1-8AA951CEC7AD}"/>
              </c:ext>
            </c:extLst>
          </c:dPt>
          <c:dPt>
            <c:idx val="27"/>
            <c:marker>
              <c:symbol val="none"/>
            </c:marker>
            <c:bubble3D val="0"/>
            <c:extLst>
              <c:ext xmlns:c16="http://schemas.microsoft.com/office/drawing/2014/chart" uri="{C3380CC4-5D6E-409C-BE32-E72D297353CC}">
                <c16:uniqueId val="{00000002-10A0-4173-83F1-8AA951CEC7AD}"/>
              </c:ext>
            </c:extLst>
          </c:dPt>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3.6'!$B$60:$BL$60</c:f>
              <c:numCache>
                <c:formatCode>General</c:formatCode>
                <c:ptCount val="63"/>
                <c:pt idx="0">
                  <c:v>15.8</c:v>
                </c:pt>
                <c:pt idx="1">
                  <c:v>16</c:v>
                </c:pt>
                <c:pt idx="2">
                  <c:v>16.3</c:v>
                </c:pt>
                <c:pt idx="3">
                  <c:v>16.5</c:v>
                </c:pt>
                <c:pt idx="4">
                  <c:v>16.600000000000001</c:v>
                </c:pt>
                <c:pt idx="5">
                  <c:v>16.8</c:v>
                </c:pt>
                <c:pt idx="6">
                  <c:v>16.899999999999999</c:v>
                </c:pt>
                <c:pt idx="7">
                  <c:v>16.899999999999999</c:v>
                </c:pt>
                <c:pt idx="8">
                  <c:v>17</c:v>
                </c:pt>
                <c:pt idx="9">
                  <c:v>17.100000000000001</c:v>
                </c:pt>
                <c:pt idx="10">
                  <c:v>17.2</c:v>
                </c:pt>
                <c:pt idx="11">
                  <c:v>17.2</c:v>
                </c:pt>
                <c:pt idx="12">
                  <c:v>17.100000000000001</c:v>
                </c:pt>
                <c:pt idx="13">
                  <c:v>17.100000000000001</c:v>
                </c:pt>
                <c:pt idx="14">
                  <c:v>17.100000000000001</c:v>
                </c:pt>
                <c:pt idx="15">
                  <c:v>17.2</c:v>
                </c:pt>
                <c:pt idx="16">
                  <c:v>17.100000000000001</c:v>
                </c:pt>
                <c:pt idx="17">
                  <c:v>17.399999999999999</c:v>
                </c:pt>
                <c:pt idx="18">
                  <c:v>17.600000000000001</c:v>
                </c:pt>
                <c:pt idx="19">
                  <c:v>17.8</c:v>
                </c:pt>
                <c:pt idx="20">
                  <c:v>18.100000000000001</c:v>
                </c:pt>
                <c:pt idx="21">
                  <c:v>18.2</c:v>
                </c:pt>
                <c:pt idx="22">
                  <c:v>18.5</c:v>
                </c:pt>
                <c:pt idx="23">
                  <c:v>18.7</c:v>
                </c:pt>
                <c:pt idx="24">
                  <c:v>18.899999999999999</c:v>
                </c:pt>
                <c:pt idx="25">
                  <c:v>19.100000000000001</c:v>
                </c:pt>
                <c:pt idx="26">
                  <c:v>19.3</c:v>
                </c:pt>
                <c:pt idx="27">
                  <c:v>19.5</c:v>
                </c:pt>
                <c:pt idx="28">
                  <c:v>19.7</c:v>
                </c:pt>
                <c:pt idx="29">
                  <c:v>19.997394344539163</c:v>
                </c:pt>
                <c:pt idx="30">
                  <c:v>20.317552920328822</c:v>
                </c:pt>
                <c:pt idx="31">
                  <c:v>20.640549266043461</c:v>
                </c:pt>
                <c:pt idx="32">
                  <c:v>20.968233295422156</c:v>
                </c:pt>
                <c:pt idx="33">
                  <c:v>21.304491761412937</c:v>
                </c:pt>
                <c:pt idx="34">
                  <c:v>21.658595830656626</c:v>
                </c:pt>
                <c:pt idx="35">
                  <c:v>22.000271741660853</c:v>
                </c:pt>
                <c:pt idx="36">
                  <c:v>22.30377395070224</c:v>
                </c:pt>
                <c:pt idx="37">
                  <c:v>22.57098027305674</c:v>
                </c:pt>
                <c:pt idx="38">
                  <c:v>22.814470195793465</c:v>
                </c:pt>
                <c:pt idx="39">
                  <c:v>23.049823516607034</c:v>
                </c:pt>
                <c:pt idx="40">
                  <c:v>23.283812013532099</c:v>
                </c:pt>
                <c:pt idx="41">
                  <c:v>23.510554129994034</c:v>
                </c:pt>
                <c:pt idx="42">
                  <c:v>23.712042986501132</c:v>
                </c:pt>
                <c:pt idx="43">
                  <c:v>23.877281769843904</c:v>
                </c:pt>
                <c:pt idx="44">
                  <c:v>24.007447158319998</c:v>
                </c:pt>
                <c:pt idx="45">
                  <c:v>24.105748611040468</c:v>
                </c:pt>
                <c:pt idx="46">
                  <c:v>24.192470855424343</c:v>
                </c:pt>
                <c:pt idx="47">
                  <c:v>24.29055498775449</c:v>
                </c:pt>
                <c:pt idx="48">
                  <c:v>24.399301293409586</c:v>
                </c:pt>
                <c:pt idx="49">
                  <c:v>24.51881515802301</c:v>
                </c:pt>
                <c:pt idx="50">
                  <c:v>24.653112249926185</c:v>
                </c:pt>
                <c:pt idx="51">
                  <c:v>24.788258322044726</c:v>
                </c:pt>
                <c:pt idx="52">
                  <c:v>24.910106850505844</c:v>
                </c:pt>
                <c:pt idx="53">
                  <c:v>25.015429780783023</c:v>
                </c:pt>
                <c:pt idx="54">
                  <c:v>25.10994725309321</c:v>
                </c:pt>
                <c:pt idx="55">
                  <c:v>25.202793934156318</c:v>
                </c:pt>
                <c:pt idx="56">
                  <c:v>25.30474964373245</c:v>
                </c:pt>
                <c:pt idx="57">
                  <c:v>25.42054580601825</c:v>
                </c:pt>
                <c:pt idx="58">
                  <c:v>25.553009781562348</c:v>
                </c:pt>
                <c:pt idx="59">
                  <c:v>25.700561468408658</c:v>
                </c:pt>
                <c:pt idx="60">
                  <c:v>25.860003241574606</c:v>
                </c:pt>
                <c:pt idx="61">
                  <c:v>26.033774148413052</c:v>
                </c:pt>
                <c:pt idx="62">
                  <c:v>26.208118508771246</c:v>
                </c:pt>
              </c:numCache>
            </c:numRef>
          </c:val>
          <c:smooth val="0"/>
          <c:extLst>
            <c:ext xmlns:c16="http://schemas.microsoft.com/office/drawing/2014/chart" uri="{C3380CC4-5D6E-409C-BE32-E72D297353CC}">
              <c16:uniqueId val="{00000003-10A0-4173-83F1-8AA951CEC7AD}"/>
            </c:ext>
          </c:extLst>
        </c:ser>
        <c:ser>
          <c:idx val="1"/>
          <c:order val="1"/>
          <c:tx>
            <c:strRef>
              <c:f>'Figure 3.6'!$A$61</c:f>
              <c:strCache>
                <c:ptCount val="1"/>
                <c:pt idx="0">
                  <c:v>Denmark</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3.6'!$B$61:$BL$61</c:f>
              <c:numCache>
                <c:formatCode>General</c:formatCode>
                <c:ptCount val="63"/>
                <c:pt idx="0">
                  <c:v>15.3</c:v>
                </c:pt>
                <c:pt idx="1">
                  <c:v>15.1</c:v>
                </c:pt>
                <c:pt idx="2">
                  <c:v>15</c:v>
                </c:pt>
                <c:pt idx="3">
                  <c:v>14.9</c:v>
                </c:pt>
                <c:pt idx="4">
                  <c:v>14.9</c:v>
                </c:pt>
                <c:pt idx="5">
                  <c:v>14.8</c:v>
                </c:pt>
                <c:pt idx="6">
                  <c:v>14.8</c:v>
                </c:pt>
                <c:pt idx="7">
                  <c:v>14.8</c:v>
                </c:pt>
                <c:pt idx="8">
                  <c:v>14.8</c:v>
                </c:pt>
                <c:pt idx="9">
                  <c:v>14.9</c:v>
                </c:pt>
                <c:pt idx="10">
                  <c:v>15</c:v>
                </c:pt>
                <c:pt idx="11">
                  <c:v>15.2</c:v>
                </c:pt>
                <c:pt idx="12">
                  <c:v>15.3</c:v>
                </c:pt>
                <c:pt idx="13">
                  <c:v>15.6</c:v>
                </c:pt>
                <c:pt idx="14">
                  <c:v>15.9</c:v>
                </c:pt>
                <c:pt idx="15">
                  <c:v>16.3</c:v>
                </c:pt>
                <c:pt idx="16">
                  <c:v>16.8</c:v>
                </c:pt>
                <c:pt idx="17">
                  <c:v>17.3</c:v>
                </c:pt>
                <c:pt idx="18">
                  <c:v>17.8</c:v>
                </c:pt>
                <c:pt idx="19">
                  <c:v>18.2</c:v>
                </c:pt>
                <c:pt idx="20">
                  <c:v>18.600000000000001</c:v>
                </c:pt>
                <c:pt idx="21">
                  <c:v>18.8</c:v>
                </c:pt>
                <c:pt idx="22">
                  <c:v>19.100000000000001</c:v>
                </c:pt>
                <c:pt idx="23">
                  <c:v>19.3</c:v>
                </c:pt>
                <c:pt idx="24">
                  <c:v>19.600000000000001</c:v>
                </c:pt>
                <c:pt idx="25">
                  <c:v>19.899999999999999</c:v>
                </c:pt>
                <c:pt idx="26">
                  <c:v>20.100000000000001</c:v>
                </c:pt>
                <c:pt idx="27">
                  <c:v>20.3</c:v>
                </c:pt>
                <c:pt idx="28">
                  <c:v>20.5</c:v>
                </c:pt>
                <c:pt idx="29">
                  <c:v>20.700621906930294</c:v>
                </c:pt>
                <c:pt idx="30">
                  <c:v>20.925080512571608</c:v>
                </c:pt>
                <c:pt idx="31">
                  <c:v>21.165883620580374</c:v>
                </c:pt>
                <c:pt idx="32">
                  <c:v>21.41644150920844</c:v>
                </c:pt>
                <c:pt idx="33">
                  <c:v>21.707917262049413</c:v>
                </c:pt>
                <c:pt idx="34">
                  <c:v>22.035942675802701</c:v>
                </c:pt>
                <c:pt idx="35">
                  <c:v>22.382688140469401</c:v>
                </c:pt>
                <c:pt idx="36">
                  <c:v>22.756736078168871</c:v>
                </c:pt>
                <c:pt idx="37">
                  <c:v>23.099592289694385</c:v>
                </c:pt>
                <c:pt idx="38">
                  <c:v>23.35160585028126</c:v>
                </c:pt>
                <c:pt idx="39">
                  <c:v>23.537237619018192</c:v>
                </c:pt>
                <c:pt idx="40">
                  <c:v>23.700598225377313</c:v>
                </c:pt>
                <c:pt idx="41">
                  <c:v>23.889310249372478</c:v>
                </c:pt>
                <c:pt idx="42">
                  <c:v>24.109147373309515</c:v>
                </c:pt>
                <c:pt idx="43">
                  <c:v>24.311083627411548</c:v>
                </c:pt>
                <c:pt idx="44">
                  <c:v>24.491466689115271</c:v>
                </c:pt>
                <c:pt idx="45">
                  <c:v>24.68442848289023</c:v>
                </c:pt>
                <c:pt idx="46">
                  <c:v>24.84447433433623</c:v>
                </c:pt>
                <c:pt idx="47">
                  <c:v>24.943196081618837</c:v>
                </c:pt>
                <c:pt idx="48">
                  <c:v>25.028044925191629</c:v>
                </c:pt>
                <c:pt idx="49">
                  <c:v>25.105619543634386</c:v>
                </c:pt>
                <c:pt idx="50">
                  <c:v>25.164445288700687</c:v>
                </c:pt>
                <c:pt idx="51">
                  <c:v>25.190903750209998</c:v>
                </c:pt>
                <c:pt idx="52">
                  <c:v>25.196013206749416</c:v>
                </c:pt>
                <c:pt idx="53">
                  <c:v>25.196157939164369</c:v>
                </c:pt>
                <c:pt idx="54">
                  <c:v>25.198236629701963</c:v>
                </c:pt>
                <c:pt idx="55">
                  <c:v>25.231103684995119</c:v>
                </c:pt>
                <c:pt idx="56">
                  <c:v>25.296420502060592</c:v>
                </c:pt>
                <c:pt idx="57">
                  <c:v>25.381876269221596</c:v>
                </c:pt>
                <c:pt idx="58">
                  <c:v>25.499245380224568</c:v>
                </c:pt>
                <c:pt idx="59">
                  <c:v>25.65691248714214</c:v>
                </c:pt>
                <c:pt idx="60">
                  <c:v>25.847167466069603</c:v>
                </c:pt>
                <c:pt idx="61">
                  <c:v>26.055233598148099</c:v>
                </c:pt>
                <c:pt idx="62">
                  <c:v>26.284910488706451</c:v>
                </c:pt>
              </c:numCache>
            </c:numRef>
          </c:val>
          <c:smooth val="0"/>
          <c:extLst>
            <c:ext xmlns:c16="http://schemas.microsoft.com/office/drawing/2014/chart" uri="{C3380CC4-5D6E-409C-BE32-E72D297353CC}">
              <c16:uniqueId val="{00000004-10A0-4173-83F1-8AA951CEC7AD}"/>
            </c:ext>
          </c:extLst>
        </c:ser>
        <c:ser>
          <c:idx val="2"/>
          <c:order val="2"/>
          <c:tx>
            <c:strRef>
              <c:f>'Figure 3.6'!$A$62</c:f>
              <c:strCache>
                <c:ptCount val="1"/>
                <c:pt idx="0">
                  <c:v>Germany</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3.6'!$B$62:$BL$62</c:f>
              <c:numCache>
                <c:formatCode>General</c:formatCode>
                <c:ptCount val="63"/>
                <c:pt idx="0">
                  <c:v>15.4</c:v>
                </c:pt>
                <c:pt idx="1">
                  <c:v>15.6</c:v>
                </c:pt>
                <c:pt idx="2">
                  <c:v>15.7</c:v>
                </c:pt>
                <c:pt idx="3">
                  <c:v>15.8</c:v>
                </c:pt>
                <c:pt idx="4">
                  <c:v>15.9</c:v>
                </c:pt>
                <c:pt idx="5">
                  <c:v>16.2</c:v>
                </c:pt>
                <c:pt idx="6">
                  <c:v>16.600000000000001</c:v>
                </c:pt>
                <c:pt idx="7">
                  <c:v>17.100000000000001</c:v>
                </c:pt>
                <c:pt idx="8">
                  <c:v>17.5</c:v>
                </c:pt>
                <c:pt idx="9">
                  <c:v>18</c:v>
                </c:pt>
                <c:pt idx="10">
                  <c:v>18.600000000000001</c:v>
                </c:pt>
                <c:pt idx="11">
                  <c:v>19.3</c:v>
                </c:pt>
                <c:pt idx="12">
                  <c:v>19.8</c:v>
                </c:pt>
                <c:pt idx="13">
                  <c:v>20.100000000000001</c:v>
                </c:pt>
                <c:pt idx="14">
                  <c:v>20.399999999999999</c:v>
                </c:pt>
                <c:pt idx="15">
                  <c:v>20.7</c:v>
                </c:pt>
                <c:pt idx="16">
                  <c:v>20.7</c:v>
                </c:pt>
                <c:pt idx="17">
                  <c:v>20.7</c:v>
                </c:pt>
                <c:pt idx="18">
                  <c:v>20.8</c:v>
                </c:pt>
                <c:pt idx="19">
                  <c:v>20.9</c:v>
                </c:pt>
                <c:pt idx="20">
                  <c:v>21</c:v>
                </c:pt>
                <c:pt idx="21">
                  <c:v>21.1</c:v>
                </c:pt>
                <c:pt idx="22">
                  <c:v>21.2</c:v>
                </c:pt>
                <c:pt idx="23">
                  <c:v>21.4</c:v>
                </c:pt>
                <c:pt idx="24">
                  <c:v>21.5</c:v>
                </c:pt>
                <c:pt idx="25">
                  <c:v>21.8</c:v>
                </c:pt>
                <c:pt idx="26">
                  <c:v>22</c:v>
                </c:pt>
                <c:pt idx="27">
                  <c:v>22.1</c:v>
                </c:pt>
                <c:pt idx="28">
                  <c:v>22.1</c:v>
                </c:pt>
                <c:pt idx="29">
                  <c:v>22.312046345139127</c:v>
                </c:pt>
                <c:pt idx="30">
                  <c:v>22.610743813656789</c:v>
                </c:pt>
                <c:pt idx="31">
                  <c:v>22.961199764557403</c:v>
                </c:pt>
                <c:pt idx="32">
                  <c:v>23.357323309794708</c:v>
                </c:pt>
                <c:pt idx="33">
                  <c:v>23.792016302533703</c:v>
                </c:pt>
                <c:pt idx="34">
                  <c:v>24.25263533840873</c:v>
                </c:pt>
                <c:pt idx="35">
                  <c:v>24.703577070645956</c:v>
                </c:pt>
                <c:pt idx="36">
                  <c:v>25.137577161063131</c:v>
                </c:pt>
                <c:pt idx="37">
                  <c:v>25.550598272748399</c:v>
                </c:pt>
                <c:pt idx="38">
                  <c:v>25.927804606818697</c:v>
                </c:pt>
                <c:pt idx="39">
                  <c:v>26.255577488983118</c:v>
                </c:pt>
                <c:pt idx="40">
                  <c:v>26.506641585982067</c:v>
                </c:pt>
                <c:pt idx="41">
                  <c:v>26.692698171901561</c:v>
                </c:pt>
                <c:pt idx="42">
                  <c:v>26.805027064371721</c:v>
                </c:pt>
                <c:pt idx="43">
                  <c:v>26.82279432193225</c:v>
                </c:pt>
                <c:pt idx="44">
                  <c:v>26.795508654913991</c:v>
                </c:pt>
                <c:pt idx="45">
                  <c:v>26.757942507873615</c:v>
                </c:pt>
                <c:pt idx="46">
                  <c:v>26.7269153874301</c:v>
                </c:pt>
                <c:pt idx="47">
                  <c:v>26.71781032662826</c:v>
                </c:pt>
                <c:pt idx="48">
                  <c:v>26.720938461151675</c:v>
                </c:pt>
                <c:pt idx="49">
                  <c:v>26.732997708355224</c:v>
                </c:pt>
                <c:pt idx="50">
                  <c:v>26.775872641473171</c:v>
                </c:pt>
                <c:pt idx="51">
                  <c:v>26.839606982091649</c:v>
                </c:pt>
                <c:pt idx="52">
                  <c:v>26.902177946949674</c:v>
                </c:pt>
                <c:pt idx="53">
                  <c:v>26.955955313516171</c:v>
                </c:pt>
                <c:pt idx="54">
                  <c:v>26.996581644043189</c:v>
                </c:pt>
                <c:pt idx="55">
                  <c:v>27.041250804762125</c:v>
                </c:pt>
                <c:pt idx="56">
                  <c:v>27.108972596829258</c:v>
                </c:pt>
                <c:pt idx="57">
                  <c:v>27.207963938160066</c:v>
                </c:pt>
                <c:pt idx="58">
                  <c:v>27.339163350103107</c:v>
                </c:pt>
                <c:pt idx="59">
                  <c:v>27.478905756113146</c:v>
                </c:pt>
                <c:pt idx="60">
                  <c:v>27.621040776932091</c:v>
                </c:pt>
                <c:pt idx="61">
                  <c:v>27.733043895063101</c:v>
                </c:pt>
                <c:pt idx="62">
                  <c:v>27.79214764378419</c:v>
                </c:pt>
              </c:numCache>
            </c:numRef>
          </c:val>
          <c:smooth val="0"/>
          <c:extLst>
            <c:ext xmlns:c16="http://schemas.microsoft.com/office/drawing/2014/chart" uri="{C3380CC4-5D6E-409C-BE32-E72D297353CC}">
              <c16:uniqueId val="{00000005-10A0-4173-83F1-8AA951CEC7AD}"/>
            </c:ext>
          </c:extLst>
        </c:ser>
        <c:ser>
          <c:idx val="3"/>
          <c:order val="3"/>
          <c:tx>
            <c:strRef>
              <c:f>'Figure 3.6'!$A$63</c:f>
              <c:strCache>
                <c:ptCount val="1"/>
                <c:pt idx="0">
                  <c:v>Ireland (CSO)</c:v>
                </c:pt>
              </c:strCache>
            </c:strRef>
          </c:tx>
          <c:spPr>
            <a:ln w="31750" cap="rnd">
              <a:solidFill>
                <a:srgbClr val="D39359"/>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3.6'!$B$63:$AE$63</c:f>
              <c:numCache>
                <c:formatCode>General</c:formatCode>
                <c:ptCount val="30"/>
                <c:pt idx="0">
                  <c:v>11.420875794851858</c:v>
                </c:pt>
                <c:pt idx="1">
                  <c:v>11.414467334050357</c:v>
                </c:pt>
                <c:pt idx="2">
                  <c:v>11.360969352945991</c:v>
                </c:pt>
                <c:pt idx="3">
                  <c:v>11.347249601685075</c:v>
                </c:pt>
                <c:pt idx="4">
                  <c:v>11.275924738079967</c:v>
                </c:pt>
                <c:pt idx="5">
                  <c:v>11.207283282754981</c:v>
                </c:pt>
                <c:pt idx="6">
                  <c:v>11.171761280931587</c:v>
                </c:pt>
                <c:pt idx="7">
                  <c:v>11.130399264780966</c:v>
                </c:pt>
                <c:pt idx="8">
                  <c:v>11.103294052614388</c:v>
                </c:pt>
                <c:pt idx="9">
                  <c:v>11.11687926431326</c:v>
                </c:pt>
                <c:pt idx="10">
                  <c:v>11.10116599738739</c:v>
                </c:pt>
                <c:pt idx="11">
                  <c:v>10.92395284556687</c:v>
                </c:pt>
                <c:pt idx="12">
                  <c:v>10.763746057863704</c:v>
                </c:pt>
                <c:pt idx="13">
                  <c:v>10.784597890793961</c:v>
                </c:pt>
                <c:pt idx="14">
                  <c:v>11.004985220805578</c:v>
                </c:pt>
                <c:pt idx="15">
                  <c:v>11.308948801264599</c:v>
                </c:pt>
                <c:pt idx="16">
                  <c:v>11.619926118603686</c:v>
                </c:pt>
                <c:pt idx="17">
                  <c:v>11.975096327579076</c:v>
                </c:pt>
                <c:pt idx="18">
                  <c:v>12.334496283615405</c:v>
                </c:pt>
                <c:pt idx="19">
                  <c:v>12.689972876393853</c:v>
                </c:pt>
                <c:pt idx="20">
                  <c:v>13.018900123725412</c:v>
                </c:pt>
                <c:pt idx="21">
                  <c:v>13.288041184910117</c:v>
                </c:pt>
                <c:pt idx="22">
                  <c:v>13.56087218607745</c:v>
                </c:pt>
                <c:pt idx="23">
                  <c:v>13.846752236483859</c:v>
                </c:pt>
                <c:pt idx="24">
                  <c:v>14.145406877079761</c:v>
                </c:pt>
                <c:pt idx="25">
                  <c:v>14.43567466550031</c:v>
                </c:pt>
                <c:pt idx="26">
                  <c:v>14.727964214633378</c:v>
                </c:pt>
                <c:pt idx="27">
                  <c:v>15.071373456790123</c:v>
                </c:pt>
                <c:pt idx="28">
                  <c:v>15.266207209936383</c:v>
                </c:pt>
                <c:pt idx="29">
                  <c:v>15.486125308997639</c:v>
                </c:pt>
              </c:numCache>
            </c:numRef>
          </c:val>
          <c:smooth val="0"/>
          <c:extLst>
            <c:ext xmlns:c16="http://schemas.microsoft.com/office/drawing/2014/chart" uri="{C3380CC4-5D6E-409C-BE32-E72D297353CC}">
              <c16:uniqueId val="{00000006-10A0-4173-83F1-8AA951CEC7AD}"/>
            </c:ext>
          </c:extLst>
        </c:ser>
        <c:ser>
          <c:idx val="4"/>
          <c:order val="4"/>
          <c:tx>
            <c:strRef>
              <c:f>'Figure 3.6'!$A$64</c:f>
              <c:strCache>
                <c:ptCount val="1"/>
                <c:pt idx="0">
                  <c:v>Greece</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3.6'!$B$64:$BL$64</c:f>
              <c:numCache>
                <c:formatCode>General</c:formatCode>
                <c:ptCount val="63"/>
                <c:pt idx="0">
                  <c:v>15.4</c:v>
                </c:pt>
                <c:pt idx="1">
                  <c:v>15.8</c:v>
                </c:pt>
                <c:pt idx="2">
                  <c:v>16.2</c:v>
                </c:pt>
                <c:pt idx="3">
                  <c:v>16.600000000000001</c:v>
                </c:pt>
                <c:pt idx="4">
                  <c:v>16.899999999999999</c:v>
                </c:pt>
                <c:pt idx="5">
                  <c:v>17.3</c:v>
                </c:pt>
                <c:pt idx="6">
                  <c:v>17.7</c:v>
                </c:pt>
                <c:pt idx="7">
                  <c:v>17.5</c:v>
                </c:pt>
                <c:pt idx="8">
                  <c:v>17.8</c:v>
                </c:pt>
                <c:pt idx="9">
                  <c:v>18</c:v>
                </c:pt>
                <c:pt idx="10">
                  <c:v>18.3</c:v>
                </c:pt>
                <c:pt idx="11">
                  <c:v>18.5</c:v>
                </c:pt>
                <c:pt idx="12">
                  <c:v>18.600000000000001</c:v>
                </c:pt>
                <c:pt idx="13">
                  <c:v>18.7</c:v>
                </c:pt>
                <c:pt idx="14">
                  <c:v>18.8</c:v>
                </c:pt>
                <c:pt idx="15">
                  <c:v>19</c:v>
                </c:pt>
                <c:pt idx="16">
                  <c:v>19.3</c:v>
                </c:pt>
                <c:pt idx="17">
                  <c:v>19.7</c:v>
                </c:pt>
                <c:pt idx="18">
                  <c:v>20.100000000000001</c:v>
                </c:pt>
                <c:pt idx="19">
                  <c:v>20.5</c:v>
                </c:pt>
                <c:pt idx="20">
                  <c:v>20.9</c:v>
                </c:pt>
                <c:pt idx="21">
                  <c:v>21.3</c:v>
                </c:pt>
                <c:pt idx="22">
                  <c:v>21.5</c:v>
                </c:pt>
                <c:pt idx="23">
                  <c:v>21.8</c:v>
                </c:pt>
                <c:pt idx="24">
                  <c:v>22</c:v>
                </c:pt>
                <c:pt idx="25">
                  <c:v>22.3</c:v>
                </c:pt>
                <c:pt idx="26">
                  <c:v>22.5</c:v>
                </c:pt>
                <c:pt idx="27">
                  <c:v>22.7</c:v>
                </c:pt>
                <c:pt idx="28">
                  <c:v>23</c:v>
                </c:pt>
                <c:pt idx="29">
                  <c:v>23.385079721488015</c:v>
                </c:pt>
                <c:pt idx="30">
                  <c:v>23.818290573429348</c:v>
                </c:pt>
                <c:pt idx="31">
                  <c:v>24.234413016233393</c:v>
                </c:pt>
                <c:pt idx="32">
                  <c:v>24.637813869025653</c:v>
                </c:pt>
                <c:pt idx="33">
                  <c:v>25.056518333993665</c:v>
                </c:pt>
                <c:pt idx="34">
                  <c:v>25.499743073178429</c:v>
                </c:pt>
                <c:pt idx="35">
                  <c:v>25.979482583790507</c:v>
                </c:pt>
                <c:pt idx="36">
                  <c:v>26.502740221995843</c:v>
                </c:pt>
                <c:pt idx="37">
                  <c:v>27.077513332051108</c:v>
                </c:pt>
                <c:pt idx="38">
                  <c:v>27.684199349673683</c:v>
                </c:pt>
                <c:pt idx="39">
                  <c:v>28.269299842535251</c:v>
                </c:pt>
                <c:pt idx="40">
                  <c:v>28.813962312782238</c:v>
                </c:pt>
                <c:pt idx="41">
                  <c:v>29.339406839779972</c:v>
                </c:pt>
                <c:pt idx="42">
                  <c:v>29.852575543450186</c:v>
                </c:pt>
                <c:pt idx="43">
                  <c:v>30.358444254851726</c:v>
                </c:pt>
                <c:pt idx="44">
                  <c:v>30.879540237247785</c:v>
                </c:pt>
                <c:pt idx="45">
                  <c:v>31.410385790229736</c:v>
                </c:pt>
                <c:pt idx="46">
                  <c:v>31.930688156992744</c:v>
                </c:pt>
                <c:pt idx="47">
                  <c:v>32.432221883387797</c:v>
                </c:pt>
                <c:pt idx="48">
                  <c:v>32.91618190293535</c:v>
                </c:pt>
                <c:pt idx="49">
                  <c:v>33.39695820891054</c:v>
                </c:pt>
                <c:pt idx="50">
                  <c:v>33.872737640825839</c:v>
                </c:pt>
                <c:pt idx="51">
                  <c:v>34.304655891937834</c:v>
                </c:pt>
                <c:pt idx="52">
                  <c:v>34.677053954241643</c:v>
                </c:pt>
                <c:pt idx="53">
                  <c:v>35.004882823091975</c:v>
                </c:pt>
                <c:pt idx="54">
                  <c:v>35.261303169413814</c:v>
                </c:pt>
                <c:pt idx="55">
                  <c:v>35.432485668831362</c:v>
                </c:pt>
                <c:pt idx="56">
                  <c:v>35.529655626797428</c:v>
                </c:pt>
                <c:pt idx="57">
                  <c:v>35.558887342306853</c:v>
                </c:pt>
                <c:pt idx="58">
                  <c:v>35.55576100071206</c:v>
                </c:pt>
                <c:pt idx="59">
                  <c:v>35.520472314471299</c:v>
                </c:pt>
                <c:pt idx="60">
                  <c:v>35.451847890516255</c:v>
                </c:pt>
                <c:pt idx="61">
                  <c:v>35.364561137140193</c:v>
                </c:pt>
                <c:pt idx="62">
                  <c:v>35.248378914836223</c:v>
                </c:pt>
              </c:numCache>
            </c:numRef>
          </c:val>
          <c:smooth val="0"/>
          <c:extLst>
            <c:ext xmlns:c16="http://schemas.microsoft.com/office/drawing/2014/chart" uri="{C3380CC4-5D6E-409C-BE32-E72D297353CC}">
              <c16:uniqueId val="{00000007-10A0-4173-83F1-8AA951CEC7AD}"/>
            </c:ext>
          </c:extLst>
        </c:ser>
        <c:ser>
          <c:idx val="5"/>
          <c:order val="5"/>
          <c:tx>
            <c:strRef>
              <c:f>'Figure 3.6'!$A$65</c:f>
              <c:strCache>
                <c:ptCount val="1"/>
                <c:pt idx="0">
                  <c:v>Spain</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3.6'!$B$65:$BL$65</c:f>
              <c:numCache>
                <c:formatCode>General</c:formatCode>
                <c:ptCount val="63"/>
                <c:pt idx="0">
                  <c:v>15</c:v>
                </c:pt>
                <c:pt idx="1">
                  <c:v>15.3</c:v>
                </c:pt>
                <c:pt idx="2">
                  <c:v>15.6</c:v>
                </c:pt>
                <c:pt idx="3">
                  <c:v>16</c:v>
                </c:pt>
                <c:pt idx="4">
                  <c:v>16.3</c:v>
                </c:pt>
                <c:pt idx="5">
                  <c:v>16.5</c:v>
                </c:pt>
                <c:pt idx="6">
                  <c:v>16.8</c:v>
                </c:pt>
                <c:pt idx="7">
                  <c:v>17</c:v>
                </c:pt>
                <c:pt idx="8">
                  <c:v>17</c:v>
                </c:pt>
                <c:pt idx="9">
                  <c:v>16.8</c:v>
                </c:pt>
                <c:pt idx="10">
                  <c:v>16.600000000000001</c:v>
                </c:pt>
                <c:pt idx="11">
                  <c:v>16.600000000000001</c:v>
                </c:pt>
                <c:pt idx="12">
                  <c:v>16.5</c:v>
                </c:pt>
                <c:pt idx="13">
                  <c:v>16.399999999999999</c:v>
                </c:pt>
                <c:pt idx="14">
                  <c:v>16.600000000000001</c:v>
                </c:pt>
                <c:pt idx="15">
                  <c:v>16.8</c:v>
                </c:pt>
                <c:pt idx="16">
                  <c:v>17.100000000000001</c:v>
                </c:pt>
                <c:pt idx="17">
                  <c:v>17.399999999999999</c:v>
                </c:pt>
                <c:pt idx="18">
                  <c:v>17.7</c:v>
                </c:pt>
                <c:pt idx="19">
                  <c:v>18.100000000000001</c:v>
                </c:pt>
                <c:pt idx="20">
                  <c:v>18.399999999999999</c:v>
                </c:pt>
                <c:pt idx="21">
                  <c:v>18.7</c:v>
                </c:pt>
                <c:pt idx="22">
                  <c:v>18.899999999999999</c:v>
                </c:pt>
                <c:pt idx="23">
                  <c:v>19.100000000000001</c:v>
                </c:pt>
                <c:pt idx="24">
                  <c:v>19.3</c:v>
                </c:pt>
                <c:pt idx="25">
                  <c:v>19.5</c:v>
                </c:pt>
                <c:pt idx="26">
                  <c:v>19.600000000000001</c:v>
                </c:pt>
                <c:pt idx="27">
                  <c:v>20</c:v>
                </c:pt>
                <c:pt idx="28">
                  <c:v>20.100000000000001</c:v>
                </c:pt>
                <c:pt idx="29">
                  <c:v>20.459152114240236</c:v>
                </c:pt>
                <c:pt idx="30">
                  <c:v>20.869924939420123</c:v>
                </c:pt>
                <c:pt idx="31">
                  <c:v>21.303672413090307</c:v>
                </c:pt>
                <c:pt idx="32">
                  <c:v>21.758152690061454</c:v>
                </c:pt>
                <c:pt idx="33">
                  <c:v>22.248440360537067</c:v>
                </c:pt>
                <c:pt idx="34">
                  <c:v>22.783240368573182</c:v>
                </c:pt>
                <c:pt idx="35">
                  <c:v>23.33184352435153</c:v>
                </c:pt>
                <c:pt idx="36">
                  <c:v>23.865851263345032</c:v>
                </c:pt>
                <c:pt idx="37">
                  <c:v>24.409832345056572</c:v>
                </c:pt>
                <c:pt idx="38">
                  <c:v>24.953751693123305</c:v>
                </c:pt>
                <c:pt idx="39">
                  <c:v>25.486222837832997</c:v>
                </c:pt>
                <c:pt idx="40">
                  <c:v>26.018014557273773</c:v>
                </c:pt>
                <c:pt idx="41">
                  <c:v>26.55362556322088</c:v>
                </c:pt>
                <c:pt idx="42">
                  <c:v>27.09737330280948</c:v>
                </c:pt>
                <c:pt idx="43">
                  <c:v>27.642098444969076</c:v>
                </c:pt>
                <c:pt idx="44">
                  <c:v>28.194497900899371</c:v>
                </c:pt>
                <c:pt idx="45">
                  <c:v>28.757035796786784</c:v>
                </c:pt>
                <c:pt idx="46">
                  <c:v>29.318076530114059</c:v>
                </c:pt>
                <c:pt idx="47">
                  <c:v>29.859797638635037</c:v>
                </c:pt>
                <c:pt idx="48">
                  <c:v>30.368153746515841</c:v>
                </c:pt>
                <c:pt idx="49">
                  <c:v>30.826698175857491</c:v>
                </c:pt>
                <c:pt idx="50">
                  <c:v>31.226662665952738</c:v>
                </c:pt>
                <c:pt idx="51">
                  <c:v>31.5695466019985</c:v>
                </c:pt>
                <c:pt idx="52">
                  <c:v>31.849658400004241</c:v>
                </c:pt>
                <c:pt idx="53">
                  <c:v>32.066360045079492</c:v>
                </c:pt>
                <c:pt idx="54">
                  <c:v>32.229340440563227</c:v>
                </c:pt>
                <c:pt idx="55">
                  <c:v>32.351790530326994</c:v>
                </c:pt>
                <c:pt idx="56">
                  <c:v>32.435140192336796</c:v>
                </c:pt>
                <c:pt idx="57">
                  <c:v>32.488140161187751</c:v>
                </c:pt>
                <c:pt idx="58">
                  <c:v>32.524347102876078</c:v>
                </c:pt>
                <c:pt idx="59">
                  <c:v>32.548230185062259</c:v>
                </c:pt>
                <c:pt idx="60">
                  <c:v>32.558548987030171</c:v>
                </c:pt>
                <c:pt idx="61">
                  <c:v>32.558418992017558</c:v>
                </c:pt>
                <c:pt idx="62">
                  <c:v>32.559284453405752</c:v>
                </c:pt>
              </c:numCache>
            </c:numRef>
          </c:val>
          <c:smooth val="0"/>
          <c:extLst>
            <c:ext xmlns:c16="http://schemas.microsoft.com/office/drawing/2014/chart" uri="{C3380CC4-5D6E-409C-BE32-E72D297353CC}">
              <c16:uniqueId val="{00000008-10A0-4173-83F1-8AA951CEC7AD}"/>
            </c:ext>
          </c:extLst>
        </c:ser>
        <c:ser>
          <c:idx val="6"/>
          <c:order val="6"/>
          <c:tx>
            <c:strRef>
              <c:f>'Figure 3.6'!$A$66</c:f>
              <c:strCache>
                <c:ptCount val="1"/>
                <c:pt idx="0">
                  <c:v>France</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3.6'!$B$66:$BL$66</c:f>
              <c:numCache>
                <c:formatCode>General</c:formatCode>
                <c:ptCount val="63"/>
                <c:pt idx="0">
                  <c:v>14.8</c:v>
                </c:pt>
                <c:pt idx="1">
                  <c:v>15.1</c:v>
                </c:pt>
                <c:pt idx="2">
                  <c:v>15.3</c:v>
                </c:pt>
                <c:pt idx="3">
                  <c:v>15.5</c:v>
                </c:pt>
                <c:pt idx="4">
                  <c:v>15.7</c:v>
                </c:pt>
                <c:pt idx="5">
                  <c:v>15.8</c:v>
                </c:pt>
                <c:pt idx="6">
                  <c:v>15.9</c:v>
                </c:pt>
                <c:pt idx="7">
                  <c:v>16</c:v>
                </c:pt>
                <c:pt idx="8">
                  <c:v>16.100000000000001</c:v>
                </c:pt>
                <c:pt idx="9">
                  <c:v>16.2</c:v>
                </c:pt>
                <c:pt idx="10">
                  <c:v>16.3</c:v>
                </c:pt>
                <c:pt idx="11">
                  <c:v>16.399999999999999</c:v>
                </c:pt>
                <c:pt idx="12">
                  <c:v>16.3</c:v>
                </c:pt>
                <c:pt idx="13">
                  <c:v>16.399999999999999</c:v>
                </c:pt>
                <c:pt idx="14">
                  <c:v>16.5</c:v>
                </c:pt>
                <c:pt idx="15">
                  <c:v>16.600000000000001</c:v>
                </c:pt>
                <c:pt idx="16">
                  <c:v>16.7</c:v>
                </c:pt>
                <c:pt idx="17">
                  <c:v>17.100000000000001</c:v>
                </c:pt>
                <c:pt idx="18">
                  <c:v>17.600000000000001</c:v>
                </c:pt>
                <c:pt idx="19">
                  <c:v>18</c:v>
                </c:pt>
                <c:pt idx="20">
                  <c:v>18.399999999999999</c:v>
                </c:pt>
                <c:pt idx="21">
                  <c:v>18.899999999999999</c:v>
                </c:pt>
                <c:pt idx="22">
                  <c:v>19.3</c:v>
                </c:pt>
                <c:pt idx="23">
                  <c:v>19.7</c:v>
                </c:pt>
                <c:pt idx="24">
                  <c:v>20</c:v>
                </c:pt>
                <c:pt idx="25">
                  <c:v>20.399999999999999</c:v>
                </c:pt>
                <c:pt idx="26">
                  <c:v>20.6</c:v>
                </c:pt>
                <c:pt idx="27">
                  <c:v>20.9</c:v>
                </c:pt>
                <c:pt idx="28">
                  <c:v>21.2</c:v>
                </c:pt>
                <c:pt idx="29">
                  <c:v>21.512961375263853</c:v>
                </c:pt>
                <c:pt idx="30">
                  <c:v>21.841754597536127</c:v>
                </c:pt>
                <c:pt idx="31">
                  <c:v>22.167472530929825</c:v>
                </c:pt>
                <c:pt idx="32">
                  <c:v>22.488048186453032</c:v>
                </c:pt>
                <c:pt idx="33">
                  <c:v>22.819753725671383</c:v>
                </c:pt>
                <c:pt idx="34">
                  <c:v>23.169093348065122</c:v>
                </c:pt>
                <c:pt idx="35">
                  <c:v>23.508922619238739</c:v>
                </c:pt>
                <c:pt idx="36">
                  <c:v>23.828186328839532</c:v>
                </c:pt>
                <c:pt idx="37">
                  <c:v>24.117578903795643</c:v>
                </c:pt>
                <c:pt idx="38">
                  <c:v>24.38206224230683</c:v>
                </c:pt>
                <c:pt idx="39">
                  <c:v>24.644182435124556</c:v>
                </c:pt>
                <c:pt idx="40">
                  <c:v>24.908530180951001</c:v>
                </c:pt>
                <c:pt idx="41">
                  <c:v>25.182066810424185</c:v>
                </c:pt>
                <c:pt idx="42">
                  <c:v>25.462141741488193</c:v>
                </c:pt>
                <c:pt idx="43">
                  <c:v>25.720834147657584</c:v>
                </c:pt>
                <c:pt idx="44">
                  <c:v>25.928044373818018</c:v>
                </c:pt>
                <c:pt idx="45">
                  <c:v>26.072131040810124</c:v>
                </c:pt>
                <c:pt idx="46">
                  <c:v>26.164746901680751</c:v>
                </c:pt>
                <c:pt idx="47">
                  <c:v>26.248940164962026</c:v>
                </c:pt>
                <c:pt idx="48">
                  <c:v>26.341837242439865</c:v>
                </c:pt>
                <c:pt idx="49">
                  <c:v>26.441424110943753</c:v>
                </c:pt>
                <c:pt idx="50">
                  <c:v>26.581727673326654</c:v>
                </c:pt>
                <c:pt idx="51">
                  <c:v>26.743778820479847</c:v>
                </c:pt>
                <c:pt idx="52">
                  <c:v>26.893879226096004</c:v>
                </c:pt>
                <c:pt idx="53">
                  <c:v>27.009970714894234</c:v>
                </c:pt>
                <c:pt idx="54">
                  <c:v>27.104639595240396</c:v>
                </c:pt>
                <c:pt idx="55">
                  <c:v>27.215599817583549</c:v>
                </c:pt>
                <c:pt idx="56">
                  <c:v>27.336881679350487</c:v>
                </c:pt>
                <c:pt idx="57">
                  <c:v>27.45697643949994</c:v>
                </c:pt>
                <c:pt idx="58">
                  <c:v>27.573966016703498</c:v>
                </c:pt>
                <c:pt idx="59">
                  <c:v>27.687446691206944</c:v>
                </c:pt>
                <c:pt idx="60">
                  <c:v>27.794357564414948</c:v>
                </c:pt>
                <c:pt idx="61">
                  <c:v>27.888808595101054</c:v>
                </c:pt>
                <c:pt idx="62">
                  <c:v>27.965588893955566</c:v>
                </c:pt>
              </c:numCache>
            </c:numRef>
          </c:val>
          <c:smooth val="0"/>
          <c:extLst>
            <c:ext xmlns:c16="http://schemas.microsoft.com/office/drawing/2014/chart" uri="{C3380CC4-5D6E-409C-BE32-E72D297353CC}">
              <c16:uniqueId val="{00000009-10A0-4173-83F1-8AA951CEC7AD}"/>
            </c:ext>
          </c:extLst>
        </c:ser>
        <c:ser>
          <c:idx val="7"/>
          <c:order val="7"/>
          <c:tx>
            <c:strRef>
              <c:f>'Figure 3.6'!$A$67</c:f>
              <c:strCache>
                <c:ptCount val="1"/>
                <c:pt idx="0">
                  <c:v>Italy</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3.6'!$B$67:$BL$67</c:f>
              <c:numCache>
                <c:formatCode>General</c:formatCode>
                <c:ptCount val="63"/>
                <c:pt idx="0">
                  <c:v>16.5</c:v>
                </c:pt>
                <c:pt idx="1">
                  <c:v>16.899999999999999</c:v>
                </c:pt>
                <c:pt idx="2">
                  <c:v>17.2</c:v>
                </c:pt>
                <c:pt idx="3">
                  <c:v>17.5</c:v>
                </c:pt>
                <c:pt idx="4">
                  <c:v>17.8</c:v>
                </c:pt>
                <c:pt idx="5">
                  <c:v>18.100000000000001</c:v>
                </c:pt>
                <c:pt idx="6">
                  <c:v>18.399999999999999</c:v>
                </c:pt>
                <c:pt idx="7">
                  <c:v>18.7</c:v>
                </c:pt>
                <c:pt idx="8">
                  <c:v>19</c:v>
                </c:pt>
                <c:pt idx="9">
                  <c:v>19.2</c:v>
                </c:pt>
                <c:pt idx="10">
                  <c:v>19.5</c:v>
                </c:pt>
                <c:pt idx="11">
                  <c:v>19.8</c:v>
                </c:pt>
                <c:pt idx="12">
                  <c:v>20.100000000000001</c:v>
                </c:pt>
                <c:pt idx="13">
                  <c:v>20.2</c:v>
                </c:pt>
                <c:pt idx="14">
                  <c:v>20.2</c:v>
                </c:pt>
                <c:pt idx="15">
                  <c:v>20.399999999999999</c:v>
                </c:pt>
                <c:pt idx="16">
                  <c:v>20.399999999999999</c:v>
                </c:pt>
                <c:pt idx="17">
                  <c:v>20.8</c:v>
                </c:pt>
                <c:pt idx="18">
                  <c:v>21.1</c:v>
                </c:pt>
                <c:pt idx="19">
                  <c:v>21.5</c:v>
                </c:pt>
                <c:pt idx="20">
                  <c:v>21.9</c:v>
                </c:pt>
                <c:pt idx="21">
                  <c:v>22.1</c:v>
                </c:pt>
                <c:pt idx="22">
                  <c:v>22.4</c:v>
                </c:pt>
                <c:pt idx="23">
                  <c:v>22.6</c:v>
                </c:pt>
                <c:pt idx="24">
                  <c:v>22.9</c:v>
                </c:pt>
                <c:pt idx="25">
                  <c:v>23.2</c:v>
                </c:pt>
                <c:pt idx="26">
                  <c:v>23.5</c:v>
                </c:pt>
                <c:pt idx="27">
                  <c:v>23.8</c:v>
                </c:pt>
                <c:pt idx="28">
                  <c:v>24</c:v>
                </c:pt>
                <c:pt idx="29">
                  <c:v>24.343054464578252</c:v>
                </c:pt>
                <c:pt idx="30">
                  <c:v>24.736310227758079</c:v>
                </c:pt>
                <c:pt idx="31">
                  <c:v>25.156485018267933</c:v>
                </c:pt>
                <c:pt idx="32">
                  <c:v>25.601431612416487</c:v>
                </c:pt>
                <c:pt idx="33">
                  <c:v>26.076615555310926</c:v>
                </c:pt>
                <c:pt idx="34">
                  <c:v>26.618056337830939</c:v>
                </c:pt>
                <c:pt idx="35">
                  <c:v>27.19013647122225</c:v>
                </c:pt>
                <c:pt idx="36">
                  <c:v>27.74588232977937</c:v>
                </c:pt>
                <c:pt idx="37">
                  <c:v>28.288579163080474</c:v>
                </c:pt>
                <c:pt idx="38">
                  <c:v>28.813389135120218</c:v>
                </c:pt>
                <c:pt idx="39">
                  <c:v>29.332948134834496</c:v>
                </c:pt>
                <c:pt idx="40">
                  <c:v>29.830985549985297</c:v>
                </c:pt>
                <c:pt idx="41">
                  <c:v>30.309515445408906</c:v>
                </c:pt>
                <c:pt idx="42">
                  <c:v>30.781545809275983</c:v>
                </c:pt>
                <c:pt idx="43">
                  <c:v>31.233622957208901</c:v>
                </c:pt>
                <c:pt idx="44">
                  <c:v>31.677810741223819</c:v>
                </c:pt>
                <c:pt idx="45">
                  <c:v>32.093205727652773</c:v>
                </c:pt>
                <c:pt idx="46">
                  <c:v>32.443838490383364</c:v>
                </c:pt>
                <c:pt idx="47">
                  <c:v>32.73077328444257</c:v>
                </c:pt>
                <c:pt idx="48">
                  <c:v>32.966285708292233</c:v>
                </c:pt>
                <c:pt idx="49">
                  <c:v>33.147349578285898</c:v>
                </c:pt>
                <c:pt idx="50">
                  <c:v>33.277254820384904</c:v>
                </c:pt>
                <c:pt idx="51">
                  <c:v>33.374009977823697</c:v>
                </c:pt>
                <c:pt idx="52">
                  <c:v>33.452989102918863</c:v>
                </c:pt>
                <c:pt idx="53">
                  <c:v>33.510089188656679</c:v>
                </c:pt>
                <c:pt idx="54">
                  <c:v>33.539434541613126</c:v>
                </c:pt>
                <c:pt idx="55">
                  <c:v>33.550285993931887</c:v>
                </c:pt>
                <c:pt idx="56">
                  <c:v>33.536522363433257</c:v>
                </c:pt>
                <c:pt idx="57">
                  <c:v>33.506266846979315</c:v>
                </c:pt>
                <c:pt idx="58">
                  <c:v>33.487128080577484</c:v>
                </c:pt>
                <c:pt idx="59">
                  <c:v>33.46909643629909</c:v>
                </c:pt>
                <c:pt idx="60">
                  <c:v>33.443225796575277</c:v>
                </c:pt>
                <c:pt idx="61">
                  <c:v>33.413973666767134</c:v>
                </c:pt>
                <c:pt idx="62">
                  <c:v>33.383381876834662</c:v>
                </c:pt>
              </c:numCache>
            </c:numRef>
          </c:val>
          <c:smooth val="0"/>
          <c:extLst>
            <c:ext xmlns:c16="http://schemas.microsoft.com/office/drawing/2014/chart" uri="{C3380CC4-5D6E-409C-BE32-E72D297353CC}">
              <c16:uniqueId val="{0000000A-10A0-4173-83F1-8AA951CEC7AD}"/>
            </c:ext>
          </c:extLst>
        </c:ser>
        <c:ser>
          <c:idx val="8"/>
          <c:order val="8"/>
          <c:tx>
            <c:strRef>
              <c:f>'Figure 3.6'!$A$68</c:f>
              <c:strCache>
                <c:ptCount val="1"/>
                <c:pt idx="0">
                  <c:v>Luxembourg</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3.6'!$B$68:$BL$68</c:f>
              <c:numCache>
                <c:formatCode>General</c:formatCode>
                <c:ptCount val="63"/>
                <c:pt idx="0">
                  <c:v>13.9</c:v>
                </c:pt>
                <c:pt idx="1">
                  <c:v>14.1</c:v>
                </c:pt>
                <c:pt idx="2">
                  <c:v>14.2</c:v>
                </c:pt>
                <c:pt idx="3">
                  <c:v>14.3</c:v>
                </c:pt>
                <c:pt idx="4">
                  <c:v>14.3</c:v>
                </c:pt>
                <c:pt idx="5">
                  <c:v>14.3</c:v>
                </c:pt>
                <c:pt idx="6">
                  <c:v>13.9</c:v>
                </c:pt>
                <c:pt idx="7">
                  <c:v>13.9</c:v>
                </c:pt>
                <c:pt idx="8">
                  <c:v>14</c:v>
                </c:pt>
                <c:pt idx="9">
                  <c:v>14</c:v>
                </c:pt>
                <c:pt idx="10">
                  <c:v>14.1</c:v>
                </c:pt>
                <c:pt idx="11">
                  <c:v>14.1</c:v>
                </c:pt>
                <c:pt idx="12">
                  <c:v>14</c:v>
                </c:pt>
                <c:pt idx="13">
                  <c:v>14</c:v>
                </c:pt>
                <c:pt idx="14">
                  <c:v>14</c:v>
                </c:pt>
                <c:pt idx="15">
                  <c:v>14</c:v>
                </c:pt>
                <c:pt idx="16">
                  <c:v>13.9</c:v>
                </c:pt>
                <c:pt idx="17">
                  <c:v>14</c:v>
                </c:pt>
                <c:pt idx="18">
                  <c:v>14</c:v>
                </c:pt>
                <c:pt idx="19">
                  <c:v>14.1</c:v>
                </c:pt>
                <c:pt idx="20">
                  <c:v>14.2</c:v>
                </c:pt>
                <c:pt idx="21">
                  <c:v>14.2</c:v>
                </c:pt>
                <c:pt idx="22">
                  <c:v>14.2</c:v>
                </c:pt>
                <c:pt idx="23">
                  <c:v>14.3</c:v>
                </c:pt>
                <c:pt idx="24">
                  <c:v>14.4</c:v>
                </c:pt>
                <c:pt idx="25">
                  <c:v>14.5</c:v>
                </c:pt>
                <c:pt idx="26">
                  <c:v>14.6</c:v>
                </c:pt>
                <c:pt idx="27">
                  <c:v>14.8</c:v>
                </c:pt>
                <c:pt idx="28">
                  <c:v>14.9</c:v>
                </c:pt>
                <c:pt idx="29">
                  <c:v>15.098981921795597</c:v>
                </c:pt>
                <c:pt idx="30">
                  <c:v>15.327322534609788</c:v>
                </c:pt>
                <c:pt idx="31">
                  <c:v>15.584982341330997</c:v>
                </c:pt>
                <c:pt idx="32">
                  <c:v>15.873301815152109</c:v>
                </c:pt>
                <c:pt idx="33">
                  <c:v>16.190657052199192</c:v>
                </c:pt>
                <c:pt idx="34">
                  <c:v>16.538127916860905</c:v>
                </c:pt>
                <c:pt idx="35">
                  <c:v>16.89714812610783</c:v>
                </c:pt>
                <c:pt idx="36">
                  <c:v>17.24428199604521</c:v>
                </c:pt>
                <c:pt idx="37">
                  <c:v>17.587808992919459</c:v>
                </c:pt>
                <c:pt idx="38">
                  <c:v>17.931817734761033</c:v>
                </c:pt>
                <c:pt idx="39">
                  <c:v>18.262541780308926</c:v>
                </c:pt>
                <c:pt idx="40">
                  <c:v>18.572909919565401</c:v>
                </c:pt>
                <c:pt idx="41">
                  <c:v>18.880367486508081</c:v>
                </c:pt>
                <c:pt idx="42">
                  <c:v>19.178679797471769</c:v>
                </c:pt>
                <c:pt idx="43">
                  <c:v>19.442062062016607</c:v>
                </c:pt>
                <c:pt idx="44">
                  <c:v>19.69785329693147</c:v>
                </c:pt>
                <c:pt idx="45">
                  <c:v>19.963623597260462</c:v>
                </c:pt>
                <c:pt idx="46">
                  <c:v>20.227323445930828</c:v>
                </c:pt>
                <c:pt idx="47">
                  <c:v>20.502615634043227</c:v>
                </c:pt>
                <c:pt idx="48">
                  <c:v>20.788383140155471</c:v>
                </c:pt>
                <c:pt idx="49">
                  <c:v>21.067704789638832</c:v>
                </c:pt>
                <c:pt idx="50">
                  <c:v>21.363616209547789</c:v>
                </c:pt>
                <c:pt idx="51">
                  <c:v>21.672406788529781</c:v>
                </c:pt>
                <c:pt idx="52">
                  <c:v>21.98261829066174</c:v>
                </c:pt>
                <c:pt idx="53">
                  <c:v>22.289610163964412</c:v>
                </c:pt>
                <c:pt idx="54">
                  <c:v>22.584661507991346</c:v>
                </c:pt>
                <c:pt idx="55">
                  <c:v>22.875897067479432</c:v>
                </c:pt>
                <c:pt idx="56">
                  <c:v>23.189169244524358</c:v>
                </c:pt>
                <c:pt idx="57">
                  <c:v>23.520789704580821</c:v>
                </c:pt>
                <c:pt idx="58">
                  <c:v>23.866969055854781</c:v>
                </c:pt>
                <c:pt idx="59">
                  <c:v>24.229109325035143</c:v>
                </c:pt>
                <c:pt idx="60">
                  <c:v>24.601960856169182</c:v>
                </c:pt>
                <c:pt idx="61">
                  <c:v>24.966620312203737</c:v>
                </c:pt>
                <c:pt idx="62">
                  <c:v>25.327806131468872</c:v>
                </c:pt>
              </c:numCache>
            </c:numRef>
          </c:val>
          <c:smooth val="0"/>
          <c:extLst>
            <c:ext xmlns:c16="http://schemas.microsoft.com/office/drawing/2014/chart" uri="{C3380CC4-5D6E-409C-BE32-E72D297353CC}">
              <c16:uniqueId val="{0000000B-10A0-4173-83F1-8AA951CEC7AD}"/>
            </c:ext>
          </c:extLst>
        </c:ser>
        <c:ser>
          <c:idx val="9"/>
          <c:order val="9"/>
          <c:tx>
            <c:strRef>
              <c:f>'Figure 3.6'!$A$69</c:f>
              <c:strCache>
                <c:ptCount val="1"/>
                <c:pt idx="0">
                  <c:v>Netherlands</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3.6'!$B$69:$BL$69</c:f>
              <c:numCache>
                <c:formatCode>General</c:formatCode>
                <c:ptCount val="63"/>
                <c:pt idx="0">
                  <c:v>13.2</c:v>
                </c:pt>
                <c:pt idx="1">
                  <c:v>13.3</c:v>
                </c:pt>
                <c:pt idx="2">
                  <c:v>13.4</c:v>
                </c:pt>
                <c:pt idx="3">
                  <c:v>13.5</c:v>
                </c:pt>
                <c:pt idx="4">
                  <c:v>13.5</c:v>
                </c:pt>
                <c:pt idx="5">
                  <c:v>13.6</c:v>
                </c:pt>
                <c:pt idx="6">
                  <c:v>13.6</c:v>
                </c:pt>
                <c:pt idx="7">
                  <c:v>13.7</c:v>
                </c:pt>
                <c:pt idx="8">
                  <c:v>13.7</c:v>
                </c:pt>
                <c:pt idx="9">
                  <c:v>13.8</c:v>
                </c:pt>
                <c:pt idx="10">
                  <c:v>14</c:v>
                </c:pt>
                <c:pt idx="11">
                  <c:v>14.3</c:v>
                </c:pt>
                <c:pt idx="12">
                  <c:v>14.5</c:v>
                </c:pt>
                <c:pt idx="13">
                  <c:v>14.7</c:v>
                </c:pt>
                <c:pt idx="14">
                  <c:v>15</c:v>
                </c:pt>
                <c:pt idx="15">
                  <c:v>15.3</c:v>
                </c:pt>
                <c:pt idx="16">
                  <c:v>15.6</c:v>
                </c:pt>
                <c:pt idx="17">
                  <c:v>16.2</c:v>
                </c:pt>
                <c:pt idx="18">
                  <c:v>16.8</c:v>
                </c:pt>
                <c:pt idx="19">
                  <c:v>17.3</c:v>
                </c:pt>
                <c:pt idx="20">
                  <c:v>17.8</c:v>
                </c:pt>
                <c:pt idx="21">
                  <c:v>18.2</c:v>
                </c:pt>
                <c:pt idx="22">
                  <c:v>18.5</c:v>
                </c:pt>
                <c:pt idx="23">
                  <c:v>18.899999999999999</c:v>
                </c:pt>
                <c:pt idx="24">
                  <c:v>19.2</c:v>
                </c:pt>
                <c:pt idx="25">
                  <c:v>19.5</c:v>
                </c:pt>
                <c:pt idx="26">
                  <c:v>19.8</c:v>
                </c:pt>
                <c:pt idx="27">
                  <c:v>20</c:v>
                </c:pt>
                <c:pt idx="28">
                  <c:v>20.2</c:v>
                </c:pt>
                <c:pt idx="29">
                  <c:v>20.510601490912205</c:v>
                </c:pt>
                <c:pt idx="30">
                  <c:v>20.85643268368468</c:v>
                </c:pt>
                <c:pt idx="31">
                  <c:v>21.22140058396986</c:v>
                </c:pt>
                <c:pt idx="32">
                  <c:v>21.606352224130287</c:v>
                </c:pt>
                <c:pt idx="33">
                  <c:v>21.999589974860278</c:v>
                </c:pt>
                <c:pt idx="34">
                  <c:v>22.398303038924645</c:v>
                </c:pt>
                <c:pt idx="35">
                  <c:v>22.779439304176076</c:v>
                </c:pt>
                <c:pt idx="36">
                  <c:v>23.124157798169016</c:v>
                </c:pt>
                <c:pt idx="37">
                  <c:v>23.44205902350776</c:v>
                </c:pt>
                <c:pt idx="38">
                  <c:v>23.74991414481223</c:v>
                </c:pt>
                <c:pt idx="39">
                  <c:v>24.078672212693764</c:v>
                </c:pt>
                <c:pt idx="40">
                  <c:v>24.409165812210261</c:v>
                </c:pt>
                <c:pt idx="41">
                  <c:v>24.691035617045298</c:v>
                </c:pt>
                <c:pt idx="42">
                  <c:v>24.910595872739783</c:v>
                </c:pt>
                <c:pt idx="43">
                  <c:v>25.052042930455862</c:v>
                </c:pt>
                <c:pt idx="44">
                  <c:v>25.12797845480662</c:v>
                </c:pt>
                <c:pt idx="45">
                  <c:v>25.159606924756215</c:v>
                </c:pt>
                <c:pt idx="46">
                  <c:v>25.163242581252923</c:v>
                </c:pt>
                <c:pt idx="47">
                  <c:v>25.158950625386399</c:v>
                </c:pt>
                <c:pt idx="48">
                  <c:v>25.15751500581376</c:v>
                </c:pt>
                <c:pt idx="49">
                  <c:v>25.163404806594329</c:v>
                </c:pt>
                <c:pt idx="50">
                  <c:v>25.188280213240823</c:v>
                </c:pt>
                <c:pt idx="51">
                  <c:v>25.225571456544809</c:v>
                </c:pt>
                <c:pt idx="52">
                  <c:v>25.248710838014897</c:v>
                </c:pt>
                <c:pt idx="53">
                  <c:v>25.263129818038124</c:v>
                </c:pt>
                <c:pt idx="54">
                  <c:v>25.292708838386712</c:v>
                </c:pt>
                <c:pt idx="55">
                  <c:v>25.348820243593998</c:v>
                </c:pt>
                <c:pt idx="56">
                  <c:v>25.429601499420095</c:v>
                </c:pt>
                <c:pt idx="57">
                  <c:v>25.528142160454948</c:v>
                </c:pt>
                <c:pt idx="58">
                  <c:v>25.638028218605587</c:v>
                </c:pt>
                <c:pt idx="59">
                  <c:v>25.762477602630209</c:v>
                </c:pt>
                <c:pt idx="60">
                  <c:v>25.915746801868128</c:v>
                </c:pt>
                <c:pt idx="61">
                  <c:v>26.093120426508204</c:v>
                </c:pt>
                <c:pt idx="62">
                  <c:v>26.27034263537346</c:v>
                </c:pt>
              </c:numCache>
            </c:numRef>
          </c:val>
          <c:smooth val="0"/>
          <c:extLst>
            <c:ext xmlns:c16="http://schemas.microsoft.com/office/drawing/2014/chart" uri="{C3380CC4-5D6E-409C-BE32-E72D297353CC}">
              <c16:uniqueId val="{0000000C-10A0-4173-83F1-8AA951CEC7AD}"/>
            </c:ext>
          </c:extLst>
        </c:ser>
        <c:ser>
          <c:idx val="10"/>
          <c:order val="10"/>
          <c:tx>
            <c:strRef>
              <c:f>'Figure 3.6'!$A$70</c:f>
              <c:strCache>
                <c:ptCount val="1"/>
                <c:pt idx="0">
                  <c:v>Austria</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3.6'!$B$70:$BL$70</c:f>
              <c:numCache>
                <c:formatCode>General</c:formatCode>
                <c:ptCount val="63"/>
                <c:pt idx="0">
                  <c:v>15.1</c:v>
                </c:pt>
                <c:pt idx="1">
                  <c:v>15.2</c:v>
                </c:pt>
                <c:pt idx="2">
                  <c:v>15.3</c:v>
                </c:pt>
                <c:pt idx="3">
                  <c:v>15.4</c:v>
                </c:pt>
                <c:pt idx="4">
                  <c:v>15.4</c:v>
                </c:pt>
                <c:pt idx="5">
                  <c:v>15.4</c:v>
                </c:pt>
                <c:pt idx="6">
                  <c:v>15.4</c:v>
                </c:pt>
                <c:pt idx="7">
                  <c:v>15.5</c:v>
                </c:pt>
                <c:pt idx="8">
                  <c:v>15.4</c:v>
                </c:pt>
                <c:pt idx="9">
                  <c:v>15.5</c:v>
                </c:pt>
                <c:pt idx="10">
                  <c:v>15.9</c:v>
                </c:pt>
                <c:pt idx="11">
                  <c:v>16.399999999999999</c:v>
                </c:pt>
                <c:pt idx="12">
                  <c:v>16.899999999999999</c:v>
                </c:pt>
                <c:pt idx="13">
                  <c:v>17.100000000000001</c:v>
                </c:pt>
                <c:pt idx="14">
                  <c:v>17.399999999999999</c:v>
                </c:pt>
                <c:pt idx="15">
                  <c:v>17.600000000000001</c:v>
                </c:pt>
                <c:pt idx="16">
                  <c:v>17.600000000000001</c:v>
                </c:pt>
                <c:pt idx="17">
                  <c:v>17.8</c:v>
                </c:pt>
                <c:pt idx="18">
                  <c:v>18.100000000000001</c:v>
                </c:pt>
                <c:pt idx="19">
                  <c:v>18.3</c:v>
                </c:pt>
                <c:pt idx="20">
                  <c:v>18.5</c:v>
                </c:pt>
                <c:pt idx="21">
                  <c:v>18.399999999999999</c:v>
                </c:pt>
                <c:pt idx="22">
                  <c:v>18.5</c:v>
                </c:pt>
                <c:pt idx="23">
                  <c:v>18.7</c:v>
                </c:pt>
                <c:pt idx="24">
                  <c:v>18.8</c:v>
                </c:pt>
                <c:pt idx="25">
                  <c:v>19</c:v>
                </c:pt>
                <c:pt idx="26">
                  <c:v>19.2</c:v>
                </c:pt>
                <c:pt idx="27">
                  <c:v>19.399999999999999</c:v>
                </c:pt>
                <c:pt idx="28">
                  <c:v>19.600000000000001</c:v>
                </c:pt>
                <c:pt idx="29">
                  <c:v>19.937231624446017</c:v>
                </c:pt>
                <c:pt idx="30">
                  <c:v>20.333033246494686</c:v>
                </c:pt>
                <c:pt idx="31">
                  <c:v>20.76774274296163</c:v>
                </c:pt>
                <c:pt idx="32">
                  <c:v>21.236496355489521</c:v>
                </c:pt>
                <c:pt idx="33">
                  <c:v>21.72885922233678</c:v>
                </c:pt>
                <c:pt idx="34">
                  <c:v>22.23357301629747</c:v>
                </c:pt>
                <c:pt idx="35">
                  <c:v>22.730315814915095</c:v>
                </c:pt>
                <c:pt idx="36">
                  <c:v>23.210311226292912</c:v>
                </c:pt>
                <c:pt idx="37">
                  <c:v>23.67749088221338</c:v>
                </c:pt>
                <c:pt idx="38">
                  <c:v>24.137567004437461</c:v>
                </c:pt>
                <c:pt idx="39">
                  <c:v>24.57253749792395</c:v>
                </c:pt>
                <c:pt idx="40">
                  <c:v>24.941847844697776</c:v>
                </c:pt>
                <c:pt idx="41">
                  <c:v>25.250883642712243</c:v>
                </c:pt>
                <c:pt idx="42">
                  <c:v>25.520406282704652</c:v>
                </c:pt>
                <c:pt idx="43">
                  <c:v>25.733432454148009</c:v>
                </c:pt>
                <c:pt idx="44">
                  <c:v>25.910571014581958</c:v>
                </c:pt>
                <c:pt idx="45">
                  <c:v>26.072054679655189</c:v>
                </c:pt>
                <c:pt idx="46">
                  <c:v>26.196468311588522</c:v>
                </c:pt>
                <c:pt idx="47">
                  <c:v>26.292452557799084</c:v>
                </c:pt>
                <c:pt idx="48">
                  <c:v>26.383869582040997</c:v>
                </c:pt>
                <c:pt idx="49">
                  <c:v>26.482449462689132</c:v>
                </c:pt>
                <c:pt idx="50">
                  <c:v>26.61485578326192</c:v>
                </c:pt>
                <c:pt idx="51">
                  <c:v>26.787758727197101</c:v>
                </c:pt>
                <c:pt idx="52">
                  <c:v>26.973383703622318</c:v>
                </c:pt>
                <c:pt idx="53">
                  <c:v>27.141318148372072</c:v>
                </c:pt>
                <c:pt idx="54">
                  <c:v>27.291489702793239</c:v>
                </c:pt>
                <c:pt idx="55">
                  <c:v>27.437011696885801</c:v>
                </c:pt>
                <c:pt idx="56">
                  <c:v>27.575449972885757</c:v>
                </c:pt>
                <c:pt idx="57">
                  <c:v>27.71112843237594</c:v>
                </c:pt>
                <c:pt idx="58">
                  <c:v>27.856562165904691</c:v>
                </c:pt>
                <c:pt idx="59">
                  <c:v>28.009682613087467</c:v>
                </c:pt>
                <c:pt idx="60">
                  <c:v>28.164522947377964</c:v>
                </c:pt>
                <c:pt idx="61">
                  <c:v>28.328739953950613</c:v>
                </c:pt>
                <c:pt idx="62">
                  <c:v>28.492339926591278</c:v>
                </c:pt>
              </c:numCache>
            </c:numRef>
          </c:val>
          <c:smooth val="0"/>
          <c:extLst>
            <c:ext xmlns:c16="http://schemas.microsoft.com/office/drawing/2014/chart" uri="{C3380CC4-5D6E-409C-BE32-E72D297353CC}">
              <c16:uniqueId val="{0000000D-10A0-4173-83F1-8AA951CEC7AD}"/>
            </c:ext>
          </c:extLst>
        </c:ser>
        <c:ser>
          <c:idx val="11"/>
          <c:order val="11"/>
          <c:tx>
            <c:strRef>
              <c:f>'Figure 3.6'!$A$71</c:f>
              <c:strCache>
                <c:ptCount val="1"/>
                <c:pt idx="0">
                  <c:v>Portugal</c:v>
                </c:pt>
              </c:strCache>
            </c:strRef>
          </c:tx>
          <c:spPr>
            <a:ln w="12700" cap="rnd">
              <a:solidFill>
                <a:sysClr val="window" lastClr="FFFFFF">
                  <a:lumMod val="75000"/>
                </a:sys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3.6'!$B$71:$BL$71</c:f>
              <c:numCache>
                <c:formatCode>General</c:formatCode>
                <c:ptCount val="63"/>
                <c:pt idx="0">
                  <c:v>14.8</c:v>
                </c:pt>
                <c:pt idx="1">
                  <c:v>15.1</c:v>
                </c:pt>
                <c:pt idx="2">
                  <c:v>15.3</c:v>
                </c:pt>
                <c:pt idx="3">
                  <c:v>15.6</c:v>
                </c:pt>
                <c:pt idx="4">
                  <c:v>15.8</c:v>
                </c:pt>
                <c:pt idx="5">
                  <c:v>16</c:v>
                </c:pt>
                <c:pt idx="6">
                  <c:v>16.3</c:v>
                </c:pt>
                <c:pt idx="7">
                  <c:v>16.600000000000001</c:v>
                </c:pt>
                <c:pt idx="8">
                  <c:v>16.7</c:v>
                </c:pt>
                <c:pt idx="9">
                  <c:v>16.899999999999999</c:v>
                </c:pt>
                <c:pt idx="10">
                  <c:v>17.2</c:v>
                </c:pt>
                <c:pt idx="11">
                  <c:v>17.399999999999999</c:v>
                </c:pt>
                <c:pt idx="12">
                  <c:v>17.5</c:v>
                </c:pt>
                <c:pt idx="13">
                  <c:v>17.7</c:v>
                </c:pt>
                <c:pt idx="14">
                  <c:v>18</c:v>
                </c:pt>
                <c:pt idx="15">
                  <c:v>18.3</c:v>
                </c:pt>
                <c:pt idx="16">
                  <c:v>18.7</c:v>
                </c:pt>
                <c:pt idx="17">
                  <c:v>19.2</c:v>
                </c:pt>
                <c:pt idx="18">
                  <c:v>19.5</c:v>
                </c:pt>
                <c:pt idx="19">
                  <c:v>20</c:v>
                </c:pt>
                <c:pt idx="20">
                  <c:v>20.399999999999999</c:v>
                </c:pt>
                <c:pt idx="21">
                  <c:v>20.9</c:v>
                </c:pt>
                <c:pt idx="22">
                  <c:v>21.3</c:v>
                </c:pt>
                <c:pt idx="23">
                  <c:v>21.8</c:v>
                </c:pt>
                <c:pt idx="24">
                  <c:v>22.2</c:v>
                </c:pt>
                <c:pt idx="25">
                  <c:v>22.7</c:v>
                </c:pt>
                <c:pt idx="26">
                  <c:v>23.2</c:v>
                </c:pt>
                <c:pt idx="27">
                  <c:v>23.6</c:v>
                </c:pt>
                <c:pt idx="28">
                  <c:v>23.9</c:v>
                </c:pt>
                <c:pt idx="29">
                  <c:v>24.290677180983135</c:v>
                </c:pt>
                <c:pt idx="30">
                  <c:v>24.703804872446177</c:v>
                </c:pt>
                <c:pt idx="31">
                  <c:v>25.120453752065185</c:v>
                </c:pt>
                <c:pt idx="32">
                  <c:v>25.549490552580398</c:v>
                </c:pt>
                <c:pt idx="33">
                  <c:v>25.982112547487045</c:v>
                </c:pt>
                <c:pt idx="34">
                  <c:v>26.41810447841268</c:v>
                </c:pt>
                <c:pt idx="35">
                  <c:v>26.857343544565268</c:v>
                </c:pt>
                <c:pt idx="36">
                  <c:v>27.280527783511666</c:v>
                </c:pt>
                <c:pt idx="37">
                  <c:v>27.689262530679471</c:v>
                </c:pt>
                <c:pt idx="38">
                  <c:v>28.080518309836915</c:v>
                </c:pt>
                <c:pt idx="39">
                  <c:v>28.459926953317577</c:v>
                </c:pt>
                <c:pt idx="40">
                  <c:v>28.838749044098776</c:v>
                </c:pt>
                <c:pt idx="41">
                  <c:v>29.242543953384644</c:v>
                </c:pt>
                <c:pt idx="42">
                  <c:v>29.668685517226592</c:v>
                </c:pt>
                <c:pt idx="43">
                  <c:v>30.092333744753578</c:v>
                </c:pt>
                <c:pt idx="44">
                  <c:v>30.530116635659148</c:v>
                </c:pt>
                <c:pt idx="45">
                  <c:v>30.993397457369632</c:v>
                </c:pt>
                <c:pt idx="46">
                  <c:v>31.468998719986313</c:v>
                </c:pt>
                <c:pt idx="47">
                  <c:v>31.926139621972119</c:v>
                </c:pt>
                <c:pt idx="48">
                  <c:v>32.311390959388959</c:v>
                </c:pt>
                <c:pt idx="49">
                  <c:v>32.627663103012551</c:v>
                </c:pt>
                <c:pt idx="50">
                  <c:v>32.911563647874623</c:v>
                </c:pt>
                <c:pt idx="51">
                  <c:v>33.159746917242281</c:v>
                </c:pt>
                <c:pt idx="52">
                  <c:v>33.376667964577194</c:v>
                </c:pt>
                <c:pt idx="53">
                  <c:v>33.55775722906936</c:v>
                </c:pt>
                <c:pt idx="54">
                  <c:v>33.693096043046168</c:v>
                </c:pt>
                <c:pt idx="55">
                  <c:v>33.76950492513491</c:v>
                </c:pt>
                <c:pt idx="56">
                  <c:v>33.791092988058217</c:v>
                </c:pt>
                <c:pt idx="57">
                  <c:v>33.789551588689029</c:v>
                </c:pt>
                <c:pt idx="58">
                  <c:v>33.784776680268529</c:v>
                </c:pt>
                <c:pt idx="59">
                  <c:v>33.773459614388386</c:v>
                </c:pt>
                <c:pt idx="60">
                  <c:v>33.748401434423641</c:v>
                </c:pt>
                <c:pt idx="61">
                  <c:v>33.727289069549052</c:v>
                </c:pt>
                <c:pt idx="62">
                  <c:v>33.705061612404201</c:v>
                </c:pt>
              </c:numCache>
            </c:numRef>
          </c:val>
          <c:smooth val="0"/>
          <c:extLst>
            <c:ext xmlns:c16="http://schemas.microsoft.com/office/drawing/2014/chart" uri="{C3380CC4-5D6E-409C-BE32-E72D297353CC}">
              <c16:uniqueId val="{0000000E-10A0-4173-83F1-8AA951CEC7AD}"/>
            </c:ext>
          </c:extLst>
        </c:ser>
        <c:ser>
          <c:idx val="12"/>
          <c:order val="12"/>
          <c:tx>
            <c:strRef>
              <c:f>'Figure 3.6'!$A$72</c:f>
              <c:strCache>
                <c:ptCount val="1"/>
                <c:pt idx="0">
                  <c:v>Finland</c:v>
                </c:pt>
              </c:strCache>
            </c:strRef>
          </c:tx>
          <c:spPr>
            <a:ln w="12700" cap="rnd">
              <a:solidFill>
                <a:srgbClr val="CCCBCC"/>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3.6'!$B$72:$BL$72</c:f>
              <c:numCache>
                <c:formatCode>General</c:formatCode>
                <c:ptCount val="63"/>
                <c:pt idx="0">
                  <c:v>14.1</c:v>
                </c:pt>
                <c:pt idx="1">
                  <c:v>14.3</c:v>
                </c:pt>
                <c:pt idx="2">
                  <c:v>14.5</c:v>
                </c:pt>
                <c:pt idx="3">
                  <c:v>14.6</c:v>
                </c:pt>
                <c:pt idx="4">
                  <c:v>14.7</c:v>
                </c:pt>
                <c:pt idx="5">
                  <c:v>14.8</c:v>
                </c:pt>
                <c:pt idx="6">
                  <c:v>15</c:v>
                </c:pt>
                <c:pt idx="7">
                  <c:v>15.2</c:v>
                </c:pt>
                <c:pt idx="8">
                  <c:v>15.3</c:v>
                </c:pt>
                <c:pt idx="9">
                  <c:v>15.6</c:v>
                </c:pt>
                <c:pt idx="10">
                  <c:v>15.9</c:v>
                </c:pt>
                <c:pt idx="11">
                  <c:v>16</c:v>
                </c:pt>
                <c:pt idx="12">
                  <c:v>16.5</c:v>
                </c:pt>
                <c:pt idx="13">
                  <c:v>16.5</c:v>
                </c:pt>
                <c:pt idx="14">
                  <c:v>16.7</c:v>
                </c:pt>
                <c:pt idx="15">
                  <c:v>17</c:v>
                </c:pt>
                <c:pt idx="16">
                  <c:v>17.5</c:v>
                </c:pt>
                <c:pt idx="17">
                  <c:v>18.100000000000001</c:v>
                </c:pt>
                <c:pt idx="18">
                  <c:v>18.8</c:v>
                </c:pt>
                <c:pt idx="19">
                  <c:v>19.399999999999999</c:v>
                </c:pt>
                <c:pt idx="20">
                  <c:v>19.899999999999999</c:v>
                </c:pt>
                <c:pt idx="21">
                  <c:v>20.5</c:v>
                </c:pt>
                <c:pt idx="22">
                  <c:v>20.9</c:v>
                </c:pt>
                <c:pt idx="23">
                  <c:v>21.4</c:v>
                </c:pt>
                <c:pt idx="24">
                  <c:v>21.8</c:v>
                </c:pt>
                <c:pt idx="25">
                  <c:v>22.3</c:v>
                </c:pt>
                <c:pt idx="26">
                  <c:v>22.7</c:v>
                </c:pt>
                <c:pt idx="27">
                  <c:v>23.1</c:v>
                </c:pt>
                <c:pt idx="28">
                  <c:v>23.3</c:v>
                </c:pt>
                <c:pt idx="29">
                  <c:v>23.547959686358972</c:v>
                </c:pt>
                <c:pt idx="30">
                  <c:v>23.838878733262849</c:v>
                </c:pt>
                <c:pt idx="31">
                  <c:v>24.135785828962941</c:v>
                </c:pt>
                <c:pt idx="32">
                  <c:v>24.439300901227753</c:v>
                </c:pt>
                <c:pt idx="33">
                  <c:v>24.745838777258566</c:v>
                </c:pt>
                <c:pt idx="34">
                  <c:v>25.039105472138854</c:v>
                </c:pt>
                <c:pt idx="35">
                  <c:v>25.302628013445482</c:v>
                </c:pt>
                <c:pt idx="36">
                  <c:v>25.539567120552491</c:v>
                </c:pt>
                <c:pt idx="37">
                  <c:v>25.757943167932599</c:v>
                </c:pt>
                <c:pt idx="38">
                  <c:v>25.947307524672279</c:v>
                </c:pt>
                <c:pt idx="39">
                  <c:v>26.070904443140222</c:v>
                </c:pt>
                <c:pt idx="40">
                  <c:v>26.134222400708911</c:v>
                </c:pt>
                <c:pt idx="41">
                  <c:v>26.163584878896625</c:v>
                </c:pt>
                <c:pt idx="42">
                  <c:v>26.155497719378783</c:v>
                </c:pt>
                <c:pt idx="43">
                  <c:v>26.111035027159161</c:v>
                </c:pt>
                <c:pt idx="44">
                  <c:v>26.094187460083308</c:v>
                </c:pt>
                <c:pt idx="45">
                  <c:v>26.148566354079712</c:v>
                </c:pt>
                <c:pt idx="46">
                  <c:v>26.240617034666357</c:v>
                </c:pt>
                <c:pt idx="47">
                  <c:v>26.343353471342574</c:v>
                </c:pt>
                <c:pt idx="48">
                  <c:v>26.442065354765766</c:v>
                </c:pt>
                <c:pt idx="49">
                  <c:v>26.540986648632899</c:v>
                </c:pt>
                <c:pt idx="50">
                  <c:v>26.651824795293823</c:v>
                </c:pt>
                <c:pt idx="51">
                  <c:v>26.782530394072516</c:v>
                </c:pt>
                <c:pt idx="52">
                  <c:v>26.954592382634821</c:v>
                </c:pt>
                <c:pt idx="53">
                  <c:v>27.169484418761801</c:v>
                </c:pt>
                <c:pt idx="54">
                  <c:v>27.39297373684596</c:v>
                </c:pt>
                <c:pt idx="55">
                  <c:v>27.603007585663864</c:v>
                </c:pt>
                <c:pt idx="56">
                  <c:v>27.793050918026648</c:v>
                </c:pt>
                <c:pt idx="57">
                  <c:v>27.972151155571517</c:v>
                </c:pt>
                <c:pt idx="58">
                  <c:v>28.189762444495077</c:v>
                </c:pt>
                <c:pt idx="59">
                  <c:v>28.450491451570603</c:v>
                </c:pt>
                <c:pt idx="60">
                  <c:v>28.734750356392425</c:v>
                </c:pt>
                <c:pt idx="61">
                  <c:v>29.037317985090379</c:v>
                </c:pt>
                <c:pt idx="62">
                  <c:v>29.351300566249911</c:v>
                </c:pt>
              </c:numCache>
            </c:numRef>
          </c:val>
          <c:smooth val="0"/>
          <c:extLst>
            <c:ext xmlns:c16="http://schemas.microsoft.com/office/drawing/2014/chart" uri="{C3380CC4-5D6E-409C-BE32-E72D297353CC}">
              <c16:uniqueId val="{0000000F-10A0-4173-83F1-8AA951CEC7AD}"/>
            </c:ext>
          </c:extLst>
        </c:ser>
        <c:ser>
          <c:idx val="17"/>
          <c:order val="13"/>
          <c:tx>
            <c:strRef>
              <c:f>'Figure 3.6'!$A$73</c:f>
              <c:strCache>
                <c:ptCount val="1"/>
                <c:pt idx="0">
                  <c:v>Sweden</c:v>
                </c:pt>
              </c:strCache>
            </c:strRef>
          </c:tx>
          <c:spPr>
            <a:ln w="12700" cap="rnd">
              <a:solidFill>
                <a:srgbClr val="313031">
                  <a:lumMod val="25000"/>
                  <a:lumOff val="75000"/>
                </a:srgb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3.6'!$B$73:$BL$73</c:f>
              <c:numCache>
                <c:formatCode>General</c:formatCode>
                <c:ptCount val="63"/>
                <c:pt idx="0">
                  <c:v>17.5</c:v>
                </c:pt>
                <c:pt idx="1">
                  <c:v>17.5</c:v>
                </c:pt>
                <c:pt idx="2">
                  <c:v>17.399999999999999</c:v>
                </c:pt>
                <c:pt idx="3">
                  <c:v>17.399999999999999</c:v>
                </c:pt>
                <c:pt idx="4">
                  <c:v>17.399999999999999</c:v>
                </c:pt>
                <c:pt idx="5">
                  <c:v>17.3</c:v>
                </c:pt>
                <c:pt idx="6">
                  <c:v>17.2</c:v>
                </c:pt>
                <c:pt idx="7">
                  <c:v>17.2</c:v>
                </c:pt>
                <c:pt idx="8">
                  <c:v>17.2</c:v>
                </c:pt>
                <c:pt idx="9">
                  <c:v>17.2</c:v>
                </c:pt>
                <c:pt idx="10">
                  <c:v>17.2</c:v>
                </c:pt>
                <c:pt idx="11">
                  <c:v>17.3</c:v>
                </c:pt>
                <c:pt idx="12">
                  <c:v>17.399999999999999</c:v>
                </c:pt>
                <c:pt idx="13">
                  <c:v>17.5</c:v>
                </c:pt>
                <c:pt idx="14">
                  <c:v>17.8</c:v>
                </c:pt>
                <c:pt idx="15">
                  <c:v>18.100000000000001</c:v>
                </c:pt>
                <c:pt idx="16">
                  <c:v>18.5</c:v>
                </c:pt>
                <c:pt idx="17">
                  <c:v>18.8</c:v>
                </c:pt>
                <c:pt idx="18">
                  <c:v>19.100000000000001</c:v>
                </c:pt>
                <c:pt idx="19">
                  <c:v>19.399999999999999</c:v>
                </c:pt>
                <c:pt idx="20">
                  <c:v>19.600000000000001</c:v>
                </c:pt>
                <c:pt idx="21">
                  <c:v>19.8</c:v>
                </c:pt>
                <c:pt idx="22">
                  <c:v>19.8</c:v>
                </c:pt>
                <c:pt idx="23">
                  <c:v>19.8</c:v>
                </c:pt>
                <c:pt idx="24">
                  <c:v>19.899999999999999</c:v>
                </c:pt>
                <c:pt idx="25">
                  <c:v>20</c:v>
                </c:pt>
                <c:pt idx="26">
                  <c:v>20.100000000000001</c:v>
                </c:pt>
                <c:pt idx="27">
                  <c:v>20.3</c:v>
                </c:pt>
                <c:pt idx="28">
                  <c:v>20.399999999999999</c:v>
                </c:pt>
                <c:pt idx="29">
                  <c:v>20.49777396081663</c:v>
                </c:pt>
                <c:pt idx="30">
                  <c:v>20.593913426405742</c:v>
                </c:pt>
                <c:pt idx="31">
                  <c:v>20.684207922801562</c:v>
                </c:pt>
                <c:pt idx="32">
                  <c:v>20.788628608206384</c:v>
                </c:pt>
                <c:pt idx="33">
                  <c:v>20.928703723467326</c:v>
                </c:pt>
                <c:pt idx="34">
                  <c:v>21.125971938849581</c:v>
                </c:pt>
                <c:pt idx="35">
                  <c:v>21.357174086751211</c:v>
                </c:pt>
                <c:pt idx="36">
                  <c:v>21.580609852284304</c:v>
                </c:pt>
                <c:pt idx="37">
                  <c:v>21.789203967191693</c:v>
                </c:pt>
                <c:pt idx="38">
                  <c:v>21.959169046646149</c:v>
                </c:pt>
                <c:pt idx="39">
                  <c:v>22.073419152030578</c:v>
                </c:pt>
                <c:pt idx="40">
                  <c:v>22.16843121509455</c:v>
                </c:pt>
                <c:pt idx="41">
                  <c:v>22.280958973740926</c:v>
                </c:pt>
                <c:pt idx="42">
                  <c:v>22.404490503194673</c:v>
                </c:pt>
                <c:pt idx="43">
                  <c:v>22.517123068294119</c:v>
                </c:pt>
                <c:pt idx="44">
                  <c:v>22.627930526710312</c:v>
                </c:pt>
                <c:pt idx="45">
                  <c:v>22.724507145619338</c:v>
                </c:pt>
                <c:pt idx="46">
                  <c:v>22.780292154348793</c:v>
                </c:pt>
                <c:pt idx="47">
                  <c:v>22.815695390089189</c:v>
                </c:pt>
                <c:pt idx="48">
                  <c:v>22.843929152716854</c:v>
                </c:pt>
                <c:pt idx="49">
                  <c:v>22.885263399969944</c:v>
                </c:pt>
                <c:pt idx="50">
                  <c:v>22.962356329449214</c:v>
                </c:pt>
                <c:pt idx="51">
                  <c:v>23.043077855315715</c:v>
                </c:pt>
                <c:pt idx="52">
                  <c:v>23.120073351337822</c:v>
                </c:pt>
                <c:pt idx="53">
                  <c:v>23.208818484843189</c:v>
                </c:pt>
                <c:pt idx="54">
                  <c:v>23.312441328850362</c:v>
                </c:pt>
                <c:pt idx="55">
                  <c:v>23.45091366285909</c:v>
                </c:pt>
                <c:pt idx="56">
                  <c:v>23.621655647530151</c:v>
                </c:pt>
                <c:pt idx="57">
                  <c:v>23.812375722732764</c:v>
                </c:pt>
                <c:pt idx="58">
                  <c:v>24.040691894080261</c:v>
                </c:pt>
                <c:pt idx="59">
                  <c:v>24.30698289464134</c:v>
                </c:pt>
                <c:pt idx="60">
                  <c:v>24.607794699040486</c:v>
                </c:pt>
                <c:pt idx="61">
                  <c:v>24.925238399907553</c:v>
                </c:pt>
                <c:pt idx="62">
                  <c:v>25.222755198524851</c:v>
                </c:pt>
              </c:numCache>
            </c:numRef>
          </c:val>
          <c:smooth val="0"/>
          <c:extLst>
            <c:ext xmlns:c16="http://schemas.microsoft.com/office/drawing/2014/chart" uri="{C3380CC4-5D6E-409C-BE32-E72D297353CC}">
              <c16:uniqueId val="{00000010-10A0-4173-83F1-8AA951CEC7AD}"/>
            </c:ext>
          </c:extLst>
        </c:ser>
        <c:ser>
          <c:idx val="13"/>
          <c:order val="14"/>
          <c:tx>
            <c:strRef>
              <c:f>'Figure 3.6'!$A$74</c:f>
              <c:strCache>
                <c:ptCount val="1"/>
                <c:pt idx="0">
                  <c:v>Norway</c:v>
                </c:pt>
              </c:strCache>
            </c:strRef>
          </c:tx>
          <c:spPr>
            <a:ln w="22225" cap="rnd">
              <a:solidFill>
                <a:sysClr val="window" lastClr="FFFFFF">
                  <a:lumMod val="75000"/>
                </a:sys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3.6'!$B$74:$BL$74</c:f>
              <c:numCache>
                <c:formatCode>General</c:formatCode>
                <c:ptCount val="63"/>
                <c:pt idx="0">
                  <c:v>16</c:v>
                </c:pt>
                <c:pt idx="1">
                  <c:v>15.9</c:v>
                </c:pt>
                <c:pt idx="2">
                  <c:v>15.8</c:v>
                </c:pt>
                <c:pt idx="3">
                  <c:v>15.7</c:v>
                </c:pt>
                <c:pt idx="4">
                  <c:v>15.5</c:v>
                </c:pt>
                <c:pt idx="5">
                  <c:v>15.3</c:v>
                </c:pt>
                <c:pt idx="6">
                  <c:v>15.1</c:v>
                </c:pt>
                <c:pt idx="7">
                  <c:v>14.9</c:v>
                </c:pt>
                <c:pt idx="8">
                  <c:v>14.8</c:v>
                </c:pt>
                <c:pt idx="9">
                  <c:v>14.7</c:v>
                </c:pt>
                <c:pt idx="10">
                  <c:v>14.7</c:v>
                </c:pt>
                <c:pt idx="11">
                  <c:v>14.7</c:v>
                </c:pt>
                <c:pt idx="12">
                  <c:v>14.6</c:v>
                </c:pt>
                <c:pt idx="13">
                  <c:v>14.6</c:v>
                </c:pt>
                <c:pt idx="14">
                  <c:v>14.7</c:v>
                </c:pt>
                <c:pt idx="15">
                  <c:v>14.9</c:v>
                </c:pt>
                <c:pt idx="16">
                  <c:v>15.1</c:v>
                </c:pt>
                <c:pt idx="17">
                  <c:v>15.4</c:v>
                </c:pt>
                <c:pt idx="18">
                  <c:v>15.7</c:v>
                </c:pt>
                <c:pt idx="19">
                  <c:v>15.9</c:v>
                </c:pt>
                <c:pt idx="20">
                  <c:v>16.2</c:v>
                </c:pt>
                <c:pt idx="21">
                  <c:v>16.399999999999999</c:v>
                </c:pt>
                <c:pt idx="22">
                  <c:v>16.600000000000001</c:v>
                </c:pt>
                <c:pt idx="23">
                  <c:v>16.899999999999999</c:v>
                </c:pt>
                <c:pt idx="24">
                  <c:v>17.2</c:v>
                </c:pt>
                <c:pt idx="25">
                  <c:v>17.5</c:v>
                </c:pt>
                <c:pt idx="26">
                  <c:v>17.899999999999999</c:v>
                </c:pt>
                <c:pt idx="27">
                  <c:v>18.2</c:v>
                </c:pt>
                <c:pt idx="28">
                  <c:v>18.399999999999999</c:v>
                </c:pt>
                <c:pt idx="29">
                  <c:v>18.754329421131338</c:v>
                </c:pt>
                <c:pt idx="30">
                  <c:v>19.093036537390482</c:v>
                </c:pt>
                <c:pt idx="31">
                  <c:v>19.40426683845271</c:v>
                </c:pt>
                <c:pt idx="32">
                  <c:v>19.696650240512383</c:v>
                </c:pt>
                <c:pt idx="33">
                  <c:v>19.986046673389421</c:v>
                </c:pt>
                <c:pt idx="34">
                  <c:v>20.295611211864152</c:v>
                </c:pt>
                <c:pt idx="35">
                  <c:v>20.621768138536602</c:v>
                </c:pt>
                <c:pt idx="36">
                  <c:v>20.94978913639072</c:v>
                </c:pt>
                <c:pt idx="37">
                  <c:v>21.273312414817621</c:v>
                </c:pt>
                <c:pt idx="38">
                  <c:v>21.60030088274679</c:v>
                </c:pt>
                <c:pt idx="39">
                  <c:v>21.932040472503747</c:v>
                </c:pt>
                <c:pt idx="40">
                  <c:v>22.240587554958331</c:v>
                </c:pt>
                <c:pt idx="41">
                  <c:v>22.528900778727635</c:v>
                </c:pt>
                <c:pt idx="42">
                  <c:v>22.809607405841977</c:v>
                </c:pt>
                <c:pt idx="43">
                  <c:v>23.057422577647333</c:v>
                </c:pt>
                <c:pt idx="44">
                  <c:v>23.273734461328345</c:v>
                </c:pt>
                <c:pt idx="45">
                  <c:v>23.457262503440692</c:v>
                </c:pt>
                <c:pt idx="46">
                  <c:v>23.594907848672598</c:v>
                </c:pt>
                <c:pt idx="47">
                  <c:v>23.699287148023679</c:v>
                </c:pt>
                <c:pt idx="48">
                  <c:v>23.80143807051105</c:v>
                </c:pt>
                <c:pt idx="49">
                  <c:v>23.917537647148389</c:v>
                </c:pt>
                <c:pt idx="50">
                  <c:v>24.043375679447983</c:v>
                </c:pt>
                <c:pt idx="51">
                  <c:v>24.169403564404671</c:v>
                </c:pt>
                <c:pt idx="52">
                  <c:v>24.299569320569489</c:v>
                </c:pt>
                <c:pt idx="53">
                  <c:v>24.438268349622099</c:v>
                </c:pt>
                <c:pt idx="54">
                  <c:v>24.576519549431758</c:v>
                </c:pt>
                <c:pt idx="55">
                  <c:v>24.725965517658111</c:v>
                </c:pt>
                <c:pt idx="56">
                  <c:v>24.892967548406943</c:v>
                </c:pt>
                <c:pt idx="57">
                  <c:v>25.072375368426645</c:v>
                </c:pt>
                <c:pt idx="58">
                  <c:v>25.278788881376521</c:v>
                </c:pt>
                <c:pt idx="59">
                  <c:v>25.512197584779599</c:v>
                </c:pt>
                <c:pt idx="60">
                  <c:v>25.756441777215485</c:v>
                </c:pt>
                <c:pt idx="61">
                  <c:v>25.999858232735043</c:v>
                </c:pt>
                <c:pt idx="62">
                  <c:v>26.2270000881675</c:v>
                </c:pt>
              </c:numCache>
            </c:numRef>
          </c:val>
          <c:smooth val="0"/>
          <c:extLst>
            <c:ext xmlns:c16="http://schemas.microsoft.com/office/drawing/2014/chart" uri="{C3380CC4-5D6E-409C-BE32-E72D297353CC}">
              <c16:uniqueId val="{00000011-10A0-4173-83F1-8AA951CEC7AD}"/>
            </c:ext>
          </c:extLst>
        </c:ser>
        <c:ser>
          <c:idx val="15"/>
          <c:order val="15"/>
          <c:tx>
            <c:strRef>
              <c:f>'Figure 3.6'!$A$75</c:f>
              <c:strCache>
                <c:ptCount val="1"/>
                <c:pt idx="0">
                  <c:v>high-income average</c:v>
                </c:pt>
              </c:strCache>
            </c:strRef>
          </c:tx>
          <c:spPr>
            <a:ln w="31750" cap="rnd">
              <a:solidFill>
                <a:sysClr val="windowText" lastClr="000000">
                  <a:lumMod val="95000"/>
                  <a:lumOff val="5000"/>
                </a:sysClr>
              </a:solidFill>
              <a:round/>
            </a:ln>
            <a:effectLst/>
          </c:spPr>
          <c:marker>
            <c:symbol val="none"/>
          </c:marker>
          <c:cat>
            <c:strRef>
              <c:f>'Figure 3.6'!$B$59:$BL$59</c:f>
              <c:strCache>
                <c:ptCount val="6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strCache>
            </c:strRef>
          </c:cat>
          <c:val>
            <c:numRef>
              <c:f>'Figure 3.6'!$B$75:$AE$75</c:f>
              <c:numCache>
                <c:formatCode>General</c:formatCode>
                <c:ptCount val="30"/>
                <c:pt idx="0">
                  <c:v>14.948058386323456</c:v>
                </c:pt>
                <c:pt idx="1">
                  <c:v>15.107631155603356</c:v>
                </c:pt>
                <c:pt idx="2">
                  <c:v>15.237397956863068</c:v>
                </c:pt>
                <c:pt idx="3">
                  <c:v>15.376483306779004</c:v>
                </c:pt>
                <c:pt idx="4">
                  <c:v>15.465061649205332</c:v>
                </c:pt>
                <c:pt idx="5">
                  <c:v>15.560485552183669</c:v>
                </c:pt>
                <c:pt idx="6">
                  <c:v>15.651450752062107</c:v>
                </c:pt>
                <c:pt idx="7">
                  <c:v>15.742026617652062</c:v>
                </c:pt>
                <c:pt idx="8">
                  <c:v>15.826886270174292</c:v>
                </c:pt>
                <c:pt idx="9">
                  <c:v>15.934458617620884</c:v>
                </c:pt>
                <c:pt idx="10">
                  <c:v>16.106744399825825</c:v>
                </c:pt>
                <c:pt idx="11">
                  <c:v>16.27493018970446</c:v>
                </c:pt>
                <c:pt idx="12">
                  <c:v>16.390916403857581</c:v>
                </c:pt>
                <c:pt idx="13">
                  <c:v>16.492306526052928</c:v>
                </c:pt>
                <c:pt idx="14">
                  <c:v>16.673665681387039</c:v>
                </c:pt>
                <c:pt idx="15">
                  <c:v>16.900596586750975</c:v>
                </c:pt>
                <c:pt idx="16">
                  <c:v>17.10799507457358</c:v>
                </c:pt>
                <c:pt idx="17">
                  <c:v>17.458339755171938</c:v>
                </c:pt>
                <c:pt idx="18">
                  <c:v>17.80229975224103</c:v>
                </c:pt>
                <c:pt idx="19">
                  <c:v>18.139331525092924</c:v>
                </c:pt>
                <c:pt idx="20">
                  <c:v>18.461260008248363</c:v>
                </c:pt>
                <c:pt idx="21">
                  <c:v>18.71920274566067</c:v>
                </c:pt>
                <c:pt idx="22">
                  <c:v>18.950724812405166</c:v>
                </c:pt>
                <c:pt idx="23">
                  <c:v>19.216450149098922</c:v>
                </c:pt>
                <c:pt idx="24">
                  <c:v>19.456360458471984</c:v>
                </c:pt>
                <c:pt idx="25">
                  <c:v>19.742378311033352</c:v>
                </c:pt>
                <c:pt idx="26">
                  <c:v>19.988530947642225</c:v>
                </c:pt>
                <c:pt idx="27">
                  <c:v>20.251424897119346</c:v>
                </c:pt>
                <c:pt idx="28">
                  <c:v>20.437747147329087</c:v>
                </c:pt>
                <c:pt idx="29">
                  <c:v>20.72226605784136</c:v>
                </c:pt>
              </c:numCache>
            </c:numRef>
          </c:val>
          <c:smooth val="0"/>
          <c:extLst>
            <c:ext xmlns:c16="http://schemas.microsoft.com/office/drawing/2014/chart" uri="{C3380CC4-5D6E-409C-BE32-E72D297353CC}">
              <c16:uniqueId val="{00000012-10A0-4173-83F1-8AA951CEC7AD}"/>
            </c:ext>
          </c:extLst>
        </c:ser>
        <c:ser>
          <c:idx val="14"/>
          <c:order val="16"/>
          <c:tx>
            <c:strRef>
              <c:f>'Figure 3.6'!$A$76</c:f>
              <c:strCache>
                <c:ptCount val="1"/>
                <c:pt idx="0">
                  <c:v>Ireland forecast</c:v>
                </c:pt>
              </c:strCache>
            </c:strRef>
          </c:tx>
          <c:spPr>
            <a:ln w="28575" cap="rnd">
              <a:solidFill>
                <a:srgbClr val="D39359"/>
              </a:solidFill>
              <a:prstDash val="sysDash"/>
              <a:round/>
            </a:ln>
            <a:effectLst/>
          </c:spPr>
          <c:marker>
            <c:symbol val="none"/>
          </c:marker>
          <c:val>
            <c:numRef>
              <c:f>'Figure 3.6'!$B$76:$BL$76</c:f>
              <c:numCache>
                <c:formatCode>General</c:formatCode>
                <c:ptCount val="63"/>
                <c:pt idx="29">
                  <c:v>15.486125308997639</c:v>
                </c:pt>
                <c:pt idx="30">
                  <c:v>15.709631694212797</c:v>
                </c:pt>
                <c:pt idx="31">
                  <c:v>16.032965926828748</c:v>
                </c:pt>
                <c:pt idx="32">
                  <c:v>16.381707279939903</c:v>
                </c:pt>
                <c:pt idx="33">
                  <c:v>16.747788014678363</c:v>
                </c:pt>
                <c:pt idx="34">
                  <c:v>17.112078413695869</c:v>
                </c:pt>
                <c:pt idx="35">
                  <c:v>17.483932577166829</c:v>
                </c:pt>
                <c:pt idx="36">
                  <c:v>17.8774402784986</c:v>
                </c:pt>
                <c:pt idx="37">
                  <c:v>18.254257374754154</c:v>
                </c:pt>
                <c:pt idx="38">
                  <c:v>18.640486307029821</c:v>
                </c:pt>
                <c:pt idx="39">
                  <c:v>19.026239589602465</c:v>
                </c:pt>
                <c:pt idx="40">
                  <c:v>19.406910605508845</c:v>
                </c:pt>
                <c:pt idx="41">
                  <c:v>19.835553260586124</c:v>
                </c:pt>
                <c:pt idx="42">
                  <c:v>20.267680489984876</c:v>
                </c:pt>
                <c:pt idx="43">
                  <c:v>20.734501271663085</c:v>
                </c:pt>
                <c:pt idx="44">
                  <c:v>21.19361176240287</c:v>
                </c:pt>
                <c:pt idx="45">
                  <c:v>21.633893295285056</c:v>
                </c:pt>
                <c:pt idx="46">
                  <c:v>22.068899736629216</c:v>
                </c:pt>
                <c:pt idx="47">
                  <c:v>22.501235064490491</c:v>
                </c:pt>
                <c:pt idx="48">
                  <c:v>22.935853832626488</c:v>
                </c:pt>
                <c:pt idx="49">
                  <c:v>23.364454164889136</c:v>
                </c:pt>
                <c:pt idx="50">
                  <c:v>23.852932814851407</c:v>
                </c:pt>
                <c:pt idx="51">
                  <c:v>24.411495805146302</c:v>
                </c:pt>
                <c:pt idx="52">
                  <c:v>24.970762459425124</c:v>
                </c:pt>
                <c:pt idx="53">
                  <c:v>25.517875949881308</c:v>
                </c:pt>
                <c:pt idx="54">
                  <c:v>26.018249429116789</c:v>
                </c:pt>
                <c:pt idx="55">
                  <c:v>26.474743980515871</c:v>
                </c:pt>
                <c:pt idx="56">
                  <c:v>26.887644708478206</c:v>
                </c:pt>
                <c:pt idx="57">
                  <c:v>27.286597006013075</c:v>
                </c:pt>
                <c:pt idx="58">
                  <c:v>27.662151502608822</c:v>
                </c:pt>
                <c:pt idx="59">
                  <c:v>27.981697421500488</c:v>
                </c:pt>
                <c:pt idx="60">
                  <c:v>28.258013000885725</c:v>
                </c:pt>
                <c:pt idx="61">
                  <c:v>28.542050829520178</c:v>
                </c:pt>
                <c:pt idx="62">
                  <c:v>28.815264550783624</c:v>
                </c:pt>
              </c:numCache>
            </c:numRef>
          </c:val>
          <c:smooth val="0"/>
          <c:extLst>
            <c:ext xmlns:c16="http://schemas.microsoft.com/office/drawing/2014/chart" uri="{C3380CC4-5D6E-409C-BE32-E72D297353CC}">
              <c16:uniqueId val="{00000013-10A0-4173-83F1-8AA951CEC7AD}"/>
            </c:ext>
          </c:extLst>
        </c:ser>
        <c:ser>
          <c:idx val="16"/>
          <c:order val="17"/>
          <c:tx>
            <c:strRef>
              <c:f>'Figure 3.6'!$A$77</c:f>
              <c:strCache>
                <c:ptCount val="1"/>
                <c:pt idx="0">
                  <c:v>high income forecast</c:v>
                </c:pt>
              </c:strCache>
            </c:strRef>
          </c:tx>
          <c:spPr>
            <a:ln w="28575" cap="rnd">
              <a:solidFill>
                <a:sysClr val="windowText" lastClr="000000">
                  <a:lumMod val="95000"/>
                  <a:lumOff val="5000"/>
                </a:sysClr>
              </a:solidFill>
              <a:prstDash val="sysDash"/>
              <a:round/>
            </a:ln>
            <a:effectLst/>
          </c:spPr>
          <c:marker>
            <c:symbol val="none"/>
          </c:marker>
          <c:val>
            <c:numRef>
              <c:f>'Figure 3.6'!$B$77:$BL$77</c:f>
              <c:numCache>
                <c:formatCode>General</c:formatCode>
                <c:ptCount val="63"/>
                <c:pt idx="29">
                  <c:v>20.72226605784136</c:v>
                </c:pt>
                <c:pt idx="30">
                  <c:v>21.038380754213872</c:v>
                </c:pt>
                <c:pt idx="31">
                  <c:v>21.372098771138425</c:v>
                </c:pt>
                <c:pt idx="32">
                  <c:v>21.719958163308043</c:v>
                </c:pt>
                <c:pt idx="33">
                  <c:v>22.087689952479067</c:v>
                </c:pt>
                <c:pt idx="34">
                  <c:v>22.47854549730399</c:v>
                </c:pt>
                <c:pt idx="35">
                  <c:v>22.875111450469579</c:v>
                </c:pt>
                <c:pt idx="36">
                  <c:v>23.263162168375924</c:v>
                </c:pt>
                <c:pt idx="37">
                  <c:v>23.639067528899961</c:v>
                </c:pt>
                <c:pt idx="38">
                  <c:v>23.998290935204011</c:v>
                </c:pt>
                <c:pt idx="39">
                  <c:v>24.336771598430452</c:v>
                </c:pt>
                <c:pt idx="40">
                  <c:v>24.651691254848444</c:v>
                </c:pt>
                <c:pt idx="41">
                  <c:v>24.956733720113572</c:v>
                </c:pt>
                <c:pt idx="42">
                  <c:v>25.249033160649955</c:v>
                </c:pt>
                <c:pt idx="43">
                  <c:v>25.513740844000846</c:v>
                </c:pt>
                <c:pt idx="44">
                  <c:v>25.762019957869484</c:v>
                </c:pt>
                <c:pt idx="45">
                  <c:v>26.002252660983334</c:v>
                </c:pt>
                <c:pt idx="46">
                  <c:v>26.224130699295813</c:v>
                </c:pt>
                <c:pt idx="47">
                  <c:v>26.430868258705058</c:v>
                </c:pt>
                <c:pt idx="48">
                  <c:v>26.627012558530364</c:v>
                </c:pt>
                <c:pt idx="49">
                  <c:v>26.814621767105699</c:v>
                </c:pt>
                <c:pt idx="50">
                  <c:v>27.009374563570518</c:v>
                </c:pt>
                <c:pt idx="51">
                  <c:v>27.204183457002628</c:v>
                </c:pt>
                <c:pt idx="52">
                  <c:v>27.387217133220609</c:v>
                </c:pt>
                <c:pt idx="53">
                  <c:v>27.556340557849218</c:v>
                </c:pt>
                <c:pt idx="54">
                  <c:v>27.706774894008745</c:v>
                </c:pt>
                <c:pt idx="55">
                  <c:v>27.847411674291894</c:v>
                </c:pt>
                <c:pt idx="56">
                  <c:v>27.981931675458039</c:v>
                </c:pt>
                <c:pt idx="57">
                  <c:v>28.114251196147901</c:v>
                </c:pt>
                <c:pt idx="58">
                  <c:v>28.256690103730232</c:v>
                </c:pt>
                <c:pt idx="59">
                  <c:v>28.405848256422455</c:v>
                </c:pt>
                <c:pt idx="60">
                  <c:v>28.557588239765732</c:v>
                </c:pt>
                <c:pt idx="61">
                  <c:v>28.711203282807663</c:v>
                </c:pt>
                <c:pt idx="62">
                  <c:v>28.856912099323857</c:v>
                </c:pt>
              </c:numCache>
            </c:numRef>
          </c:val>
          <c:smooth val="0"/>
          <c:extLst>
            <c:ext xmlns:c16="http://schemas.microsoft.com/office/drawing/2014/chart" uri="{C3380CC4-5D6E-409C-BE32-E72D297353CC}">
              <c16:uniqueId val="{00000014-10A0-4173-83F1-8AA951CEC7AD}"/>
            </c:ext>
          </c:extLst>
        </c:ser>
        <c:dLbls>
          <c:showLegendKey val="0"/>
          <c:showVal val="0"/>
          <c:showCatName val="0"/>
          <c:showSerName val="0"/>
          <c:showPercent val="0"/>
          <c:showBubbleSize val="0"/>
        </c:dLbls>
        <c:smooth val="0"/>
        <c:axId val="165732687"/>
        <c:axId val="165737487"/>
      </c:lineChart>
      <c:catAx>
        <c:axId val="16573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pitchFamily="34" charset="0"/>
                <a:ea typeface="+mn-ea"/>
                <a:cs typeface="+mn-cs"/>
              </a:defRPr>
            </a:pPr>
            <a:endParaRPr lang="en-US"/>
          </a:p>
        </c:txPr>
        <c:crossAx val="165737487"/>
        <c:crosses val="autoZero"/>
        <c:auto val="1"/>
        <c:lblAlgn val="ctr"/>
        <c:lblOffset val="100"/>
        <c:tickLblSkip val="29"/>
        <c:noMultiLvlLbl val="0"/>
      </c:catAx>
      <c:valAx>
        <c:axId val="165737487"/>
        <c:scaling>
          <c:orientation val="minMax"/>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pitchFamily="34" charset="0"/>
                <a:ea typeface="+mn-ea"/>
                <a:cs typeface="+mn-cs"/>
              </a:defRPr>
            </a:pPr>
            <a:endParaRPr lang="en-US"/>
          </a:p>
        </c:txPr>
        <c:crossAx val="165732687"/>
        <c:crosses val="autoZero"/>
        <c:crossBetween val="between"/>
      </c:valAx>
      <c:spPr>
        <a:noFill/>
        <a:ln w="25400">
          <a:noFill/>
        </a:ln>
        <a:effectLst/>
      </c:spPr>
    </c:plotArea>
    <c:plotVisOnly val="1"/>
    <c:dispBlanksAs val="gap"/>
    <c:showDLblsOverMax val="0"/>
    <c:extLst/>
  </c:chart>
  <c:spPr>
    <a:solidFill>
      <a:schemeClr val="bg1"/>
    </a:solidFill>
    <a:ln w="9525" cap="flat" cmpd="sng" algn="ctr">
      <a:noFill/>
      <a:round/>
    </a:ln>
    <a:effectLst/>
  </c:spPr>
  <c:txPr>
    <a:bodyPr/>
    <a:lstStyle/>
    <a:p>
      <a:pPr>
        <a:defRPr sz="900" baseline="0">
          <a:latin typeface="Futura Lt BT" panose="020B0402020204020303" pitchFamily="34" charset="0"/>
        </a:defRPr>
      </a:pPr>
      <a:endParaRPr lang="en-US"/>
    </a:p>
  </c:txPr>
  <c:printSettings>
    <c:headerFooter/>
    <c:pageMargins b="0.75" l="0.7" r="0.7" t="0.75" header="0.3" footer="0.3"/>
    <c:pageSetup/>
  </c:printSettings>
  <c:userShapes r:id="rId4"/>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01643809044617"/>
          <c:y val="0.19827796629811645"/>
          <c:w val="0.61081962762786157"/>
          <c:h val="0.22143732254510373"/>
        </c:manualLayout>
      </c:layout>
      <c:scatterChart>
        <c:scatterStyle val="lineMarker"/>
        <c:varyColors val="0"/>
        <c:ser>
          <c:idx val="0"/>
          <c:order val="0"/>
          <c:tx>
            <c:strRef>
              <c:f>'Figure 3.7'!$B$51</c:f>
              <c:strCache>
                <c:ptCount val="1"/>
                <c:pt idx="0">
                  <c:v>Lower</c:v>
                </c:pt>
              </c:strCache>
            </c:strRef>
          </c:tx>
          <c:spPr>
            <a:ln w="25400" cap="rnd">
              <a:noFill/>
              <a:round/>
            </a:ln>
            <a:effectLst/>
          </c:spPr>
          <c:marker>
            <c:symbol val="circle"/>
            <c:size val="34"/>
            <c:spPr>
              <a:solidFill>
                <a:srgbClr val="A6F494"/>
              </a:solidFill>
              <a:ln w="9525">
                <a:noFill/>
              </a:ln>
              <a:effectLst/>
            </c:spPr>
          </c:marker>
          <c:dPt>
            <c:idx val="0"/>
            <c:marker>
              <c:symbol val="circle"/>
              <c:size val="34"/>
              <c:spPr>
                <a:solidFill>
                  <a:srgbClr val="A6F494"/>
                </a:solidFill>
                <a:ln w="9525">
                  <a:noFill/>
                </a:ln>
                <a:effectLst/>
              </c:spPr>
            </c:marker>
            <c:bubble3D val="0"/>
            <c:extLst>
              <c:ext xmlns:c16="http://schemas.microsoft.com/office/drawing/2014/chart" uri="{C3380CC4-5D6E-409C-BE32-E72D297353CC}">
                <c16:uniqueId val="{00000000-510F-4254-AA72-A892D951BA14}"/>
              </c:ext>
            </c:extLst>
          </c:dPt>
          <c:dLbls>
            <c:dLbl>
              <c:idx val="0"/>
              <c:layout>
                <c:manualLayout>
                  <c:x val="-5.4973514916261096E-2"/>
                  <c:y val="-1.2824488173325382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Futura Lt BT" panose="020B0402020204020303" pitchFamily="34" charset="0"/>
                      <a:ea typeface="+mn-ea"/>
                      <a:cs typeface="+mn-cs"/>
                    </a:defRPr>
                  </a:pPr>
                  <a:endParaRPr lang="en-US"/>
                </a:p>
              </c:txPr>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0F-4254-AA72-A892D951BA1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Futura Lt BT" panose="020B0402020204020303" pitchFamily="34" charset="0"/>
                    <a:ea typeface="+mn-ea"/>
                    <a:cs typeface="+mn-cs"/>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'Figure 3.7'!$B$54</c:f>
              <c:numCache>
                <c:formatCode>0.0</c:formatCode>
                <c:ptCount val="1"/>
                <c:pt idx="0">
                  <c:v>3.4</c:v>
                </c:pt>
              </c:numCache>
            </c:numRef>
          </c:xVal>
          <c:yVal>
            <c:numRef>
              <c:f>'Figure 3.7'!$D$54</c:f>
              <c:numCache>
                <c:formatCode>0.0</c:formatCode>
                <c:ptCount val="1"/>
                <c:pt idx="0">
                  <c:v>5</c:v>
                </c:pt>
              </c:numCache>
            </c:numRef>
          </c:yVal>
          <c:smooth val="0"/>
          <c:extLst>
            <c:ext xmlns:c16="http://schemas.microsoft.com/office/drawing/2014/chart" uri="{C3380CC4-5D6E-409C-BE32-E72D297353CC}">
              <c16:uniqueId val="{00000001-510F-4254-AA72-A892D951BA14}"/>
            </c:ext>
          </c:extLst>
        </c:ser>
        <c:ser>
          <c:idx val="1"/>
          <c:order val="1"/>
          <c:tx>
            <c:strRef>
              <c:f>'Figure 3.7'!$C$51</c:f>
              <c:strCache>
                <c:ptCount val="1"/>
                <c:pt idx="0">
                  <c:v>Upper</c:v>
                </c:pt>
              </c:strCache>
            </c:strRef>
          </c:tx>
          <c:spPr>
            <a:ln w="25400" cap="rnd">
              <a:noFill/>
              <a:round/>
            </a:ln>
            <a:effectLst/>
          </c:spPr>
          <c:marker>
            <c:symbol val="circle"/>
            <c:size val="34"/>
            <c:spPr>
              <a:solidFill>
                <a:srgbClr val="A6F494"/>
              </a:solidFill>
              <a:ln w="9525">
                <a:noFill/>
              </a:ln>
              <a:effectLst/>
            </c:spPr>
          </c:marker>
          <c:dPt>
            <c:idx val="0"/>
            <c:marker>
              <c:symbol val="circle"/>
              <c:size val="34"/>
              <c:spPr>
                <a:solidFill>
                  <a:srgbClr val="A6F494"/>
                </a:solidFill>
                <a:ln w="9525">
                  <a:noFill/>
                </a:ln>
                <a:effectLst/>
              </c:spPr>
            </c:marker>
            <c:bubble3D val="0"/>
            <c:extLst>
              <c:ext xmlns:c16="http://schemas.microsoft.com/office/drawing/2014/chart" uri="{C3380CC4-5D6E-409C-BE32-E72D297353CC}">
                <c16:uniqueId val="{00000002-510F-4254-AA72-A892D951BA14}"/>
              </c:ext>
            </c:extLst>
          </c:dPt>
          <c:dLbls>
            <c:dLbl>
              <c:idx val="0"/>
              <c:layout>
                <c:manualLayout>
                  <c:x val="-5.4915345231577914E-2"/>
                  <c:y val="6.412244086662691E-3"/>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Futura Lt BT" panose="020B0402020204020303" pitchFamily="34" charset="0"/>
                      <a:ea typeface="+mn-ea"/>
                      <a:cs typeface="+mn-cs"/>
                    </a:defRPr>
                  </a:pPr>
                  <a:endParaRPr lang="en-US"/>
                </a:p>
              </c:txPr>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0F-4254-AA72-A892D951BA1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Futura Lt BT" panose="020B0402020204020303" pitchFamily="34" charset="0"/>
                    <a:ea typeface="+mn-ea"/>
                    <a:cs typeface="+mn-cs"/>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Dir val="x"/>
            <c:errBarType val="both"/>
            <c:errValType val="cust"/>
            <c:noEndCap val="1"/>
            <c:plus>
              <c:numRef>
                <c:f>'Figure 3.7'!$F$52:$F$59</c:f>
                <c:numCache>
                  <c:formatCode>General</c:formatCode>
                  <c:ptCount val="8"/>
                </c:numCache>
              </c:numRef>
            </c:plus>
            <c:minus>
              <c:numRef>
                <c:f>'Figure 3.7'!$I$3</c:f>
                <c:numCache>
                  <c:formatCode>General</c:formatCode>
                  <c:ptCount val="1"/>
                </c:numCache>
              </c:numRef>
            </c:minus>
            <c:spPr>
              <a:noFill/>
              <a:ln w="114300" cap="flat" cmpd="sng" algn="ctr">
                <a:solidFill>
                  <a:srgbClr val="A6F494">
                    <a:alpha val="40000"/>
                  </a:srgbClr>
                </a:solidFill>
                <a:round/>
              </a:ln>
              <a:effectLst/>
            </c:spPr>
          </c:errBars>
          <c:xVal>
            <c:numRef>
              <c:f>'Figure 3.7'!$C$54</c:f>
              <c:numCache>
                <c:formatCode>0.0</c:formatCode>
                <c:ptCount val="1"/>
                <c:pt idx="0">
                  <c:v>26.4</c:v>
                </c:pt>
              </c:numCache>
            </c:numRef>
          </c:xVal>
          <c:yVal>
            <c:numRef>
              <c:f>'Figure 3.7'!$D$54</c:f>
              <c:numCache>
                <c:formatCode>0.0</c:formatCode>
                <c:ptCount val="1"/>
                <c:pt idx="0">
                  <c:v>5</c:v>
                </c:pt>
              </c:numCache>
            </c:numRef>
          </c:yVal>
          <c:smooth val="0"/>
          <c:extLst>
            <c:ext xmlns:c16="http://schemas.microsoft.com/office/drawing/2014/chart" uri="{C3380CC4-5D6E-409C-BE32-E72D297353CC}">
              <c16:uniqueId val="{00000003-510F-4254-AA72-A892D951BA14}"/>
            </c:ext>
          </c:extLst>
        </c:ser>
        <c:dLbls>
          <c:showLegendKey val="0"/>
          <c:showVal val="0"/>
          <c:showCatName val="0"/>
          <c:showSerName val="0"/>
          <c:showPercent val="0"/>
          <c:showBubbleSize val="0"/>
        </c:dLbls>
        <c:axId val="379938304"/>
        <c:axId val="380463376"/>
      </c:scatterChart>
      <c:valAx>
        <c:axId val="379938304"/>
        <c:scaling>
          <c:orientation val="minMax"/>
        </c:scaling>
        <c:delete val="1"/>
        <c:axPos val="b"/>
        <c:numFmt formatCode="General" sourceLinked="0"/>
        <c:majorTickMark val="in"/>
        <c:minorTickMark val="none"/>
        <c:tickLblPos val="nextTo"/>
        <c:crossAx val="380463376"/>
        <c:crosses val="autoZero"/>
        <c:crossBetween val="midCat"/>
      </c:valAx>
      <c:valAx>
        <c:axId val="380463376"/>
        <c:scaling>
          <c:orientation val="minMax"/>
        </c:scaling>
        <c:delete val="1"/>
        <c:axPos val="l"/>
        <c:numFmt formatCode="0.0" sourceLinked="1"/>
        <c:majorTickMark val="none"/>
        <c:minorTickMark val="none"/>
        <c:tickLblPos val="nextTo"/>
        <c:crossAx val="3799383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6F1EA"/>
    </a:solidFill>
    <a:ln w="9525" cap="flat" cmpd="sng" algn="ctr">
      <a:noFill/>
      <a:round/>
    </a:ln>
    <a:effectLst/>
  </c:spPr>
  <c:txPr>
    <a:bodyPr/>
    <a:lstStyle/>
    <a:p>
      <a:pPr>
        <a:defRPr sz="1700" baseline="0">
          <a:latin typeface="Nunito Sans" panose="00000500000000000000" pitchFamily="2" charset="0"/>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3.8'!$A$24</c:f>
              <c:strCache>
                <c:ptCount val="1"/>
                <c:pt idx="0">
                  <c:v>Belgium</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3.8'!$B$24:$AD$24</c:f>
              <c:numCache>
                <c:formatCode>0</c:formatCode>
                <c:ptCount val="29"/>
                <c:pt idx="0">
                  <c:v>86.771568916035775</c:v>
                </c:pt>
                <c:pt idx="1">
                  <c:v>88.324780512207042</c:v>
                </c:pt>
                <c:pt idx="2">
                  <c:v>89.98928834029843</c:v>
                </c:pt>
                <c:pt idx="3">
                  <c:v>91.627640335846877</c:v>
                </c:pt>
                <c:pt idx="4">
                  <c:v>93.326017706323796</c:v>
                </c:pt>
                <c:pt idx="5">
                  <c:v>95.09223724580859</c:v>
                </c:pt>
                <c:pt idx="6">
                  <c:v>96.699265955753134</c:v>
                </c:pt>
                <c:pt idx="7">
                  <c:v>97.561418951523947</c:v>
                </c:pt>
                <c:pt idx="8">
                  <c:v>98.196515899621517</c:v>
                </c:pt>
                <c:pt idx="9">
                  <c:v>98.47804354979472</c:v>
                </c:pt>
                <c:pt idx="10">
                  <c:v>100.73257786918674</c:v>
                </c:pt>
                <c:pt idx="11">
                  <c:v>101.8396153807368</c:v>
                </c:pt>
                <c:pt idx="12">
                  <c:v>103.20135964417516</c:v>
                </c:pt>
                <c:pt idx="13">
                  <c:v>105.0994078298162</c:v>
                </c:pt>
                <c:pt idx="14">
                  <c:v>105.25984183136366</c:v>
                </c:pt>
                <c:pt idx="15">
                  <c:v>105.61270601541247</c:v>
                </c:pt>
                <c:pt idx="16">
                  <c:v>105.53777880882909</c:v>
                </c:pt>
                <c:pt idx="17">
                  <c:v>106.26653986871844</c:v>
                </c:pt>
                <c:pt idx="18">
                  <c:v>106.83398075808046</c:v>
                </c:pt>
                <c:pt idx="19">
                  <c:v>107.80342085210057</c:v>
                </c:pt>
                <c:pt idx="20">
                  <c:v>108.63110572902289</c:v>
                </c:pt>
                <c:pt idx="21">
                  <c:v>109.4922985943829</c:v>
                </c:pt>
                <c:pt idx="22">
                  <c:v>110.81149150257048</c:v>
                </c:pt>
                <c:pt idx="23">
                  <c:v>112.21386261053892</c:v>
                </c:pt>
                <c:pt idx="24">
                  <c:v>113.61458175749172</c:v>
                </c:pt>
                <c:pt idx="25">
                  <c:v>114.59572798816917</c:v>
                </c:pt>
                <c:pt idx="26">
                  <c:v>115.91363979905439</c:v>
                </c:pt>
                <c:pt idx="27">
                  <c:v>116.90171044455478</c:v>
                </c:pt>
                <c:pt idx="28">
                  <c:v>117.34399541642382</c:v>
                </c:pt>
              </c:numCache>
            </c:numRef>
          </c:val>
          <c:smooth val="0"/>
          <c:extLst>
            <c:ext xmlns:c16="http://schemas.microsoft.com/office/drawing/2014/chart" uri="{C3380CC4-5D6E-409C-BE32-E72D297353CC}">
              <c16:uniqueId val="{00000000-F8A9-44E4-9977-B79698A98509}"/>
            </c:ext>
          </c:extLst>
        </c:ser>
        <c:ser>
          <c:idx val="1"/>
          <c:order val="1"/>
          <c:tx>
            <c:strRef>
              <c:f>'Figure 3.8'!$A$25</c:f>
              <c:strCache>
                <c:ptCount val="1"/>
                <c:pt idx="0">
                  <c:v>Denmark</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3.8'!$B$25:$AD$25</c:f>
              <c:numCache>
                <c:formatCode>0</c:formatCode>
                <c:ptCount val="29"/>
                <c:pt idx="0">
                  <c:v>128.00153305834402</c:v>
                </c:pt>
                <c:pt idx="1">
                  <c:v>128.48939835959709</c:v>
                </c:pt>
                <c:pt idx="2">
                  <c:v>129.57190934577613</c:v>
                </c:pt>
                <c:pt idx="3">
                  <c:v>130.96546462040544</c:v>
                </c:pt>
                <c:pt idx="4">
                  <c:v>131.88599694706599</c:v>
                </c:pt>
                <c:pt idx="5">
                  <c:v>133.61310088892722</c:v>
                </c:pt>
                <c:pt idx="6">
                  <c:v>134.90024325078159</c:v>
                </c:pt>
                <c:pt idx="7">
                  <c:v>135.94112832350476</c:v>
                </c:pt>
                <c:pt idx="8">
                  <c:v>136.91602890086335</c:v>
                </c:pt>
                <c:pt idx="9">
                  <c:v>137.93583862576978</c:v>
                </c:pt>
                <c:pt idx="10">
                  <c:v>139.31345001898765</c:v>
                </c:pt>
                <c:pt idx="11">
                  <c:v>141.91963495256255</c:v>
                </c:pt>
                <c:pt idx="12">
                  <c:v>144.18923960049085</c:v>
                </c:pt>
                <c:pt idx="13">
                  <c:v>145.34974033888435</c:v>
                </c:pt>
                <c:pt idx="14">
                  <c:v>145.26187386951275</c:v>
                </c:pt>
                <c:pt idx="15">
                  <c:v>144.70965021289175</c:v>
                </c:pt>
                <c:pt idx="16">
                  <c:v>144.08663913500416</c:v>
                </c:pt>
                <c:pt idx="17">
                  <c:v>144.05603352808234</c:v>
                </c:pt>
                <c:pt idx="18">
                  <c:v>144.13894693704452</c:v>
                </c:pt>
                <c:pt idx="19">
                  <c:v>144.56142315009055</c:v>
                </c:pt>
                <c:pt idx="20">
                  <c:v>144.92977119872643</c:v>
                </c:pt>
                <c:pt idx="21">
                  <c:v>145.34121593741017</c:v>
                </c:pt>
                <c:pt idx="22">
                  <c:v>146.33539806522057</c:v>
                </c:pt>
                <c:pt idx="23">
                  <c:v>147.76357462736911</c:v>
                </c:pt>
                <c:pt idx="24">
                  <c:v>148.96457696680432</c:v>
                </c:pt>
                <c:pt idx="25">
                  <c:v>150.53681559768106</c:v>
                </c:pt>
                <c:pt idx="26">
                  <c:v>152.97565344102657</c:v>
                </c:pt>
                <c:pt idx="27">
                  <c:v>154.8519601867396</c:v>
                </c:pt>
                <c:pt idx="28">
                  <c:v>155.71750855519304</c:v>
                </c:pt>
              </c:numCache>
            </c:numRef>
          </c:val>
          <c:smooth val="0"/>
          <c:extLst>
            <c:ext xmlns:c16="http://schemas.microsoft.com/office/drawing/2014/chart" uri="{C3380CC4-5D6E-409C-BE32-E72D297353CC}">
              <c16:uniqueId val="{00000001-F8A9-44E4-9977-B79698A98509}"/>
            </c:ext>
          </c:extLst>
        </c:ser>
        <c:ser>
          <c:idx val="2"/>
          <c:order val="2"/>
          <c:tx>
            <c:strRef>
              <c:f>'Figure 3.8'!$A$26</c:f>
              <c:strCache>
                <c:ptCount val="1"/>
                <c:pt idx="0">
                  <c:v>Germany</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3.8'!$B$26:$AD$26</c:f>
              <c:numCache>
                <c:formatCode>0</c:formatCode>
                <c:ptCount val="29"/>
                <c:pt idx="0">
                  <c:v>93.537916022426828</c:v>
                </c:pt>
                <c:pt idx="1">
                  <c:v>95.110407860303823</c:v>
                </c:pt>
                <c:pt idx="2">
                  <c:v>96.64498663015371</c:v>
                </c:pt>
                <c:pt idx="3">
                  <c:v>98.415227227767048</c:v>
                </c:pt>
                <c:pt idx="4">
                  <c:v>100.47035233889737</c:v>
                </c:pt>
                <c:pt idx="5">
                  <c:v>102.13711749655182</c:v>
                </c:pt>
                <c:pt idx="6">
                  <c:v>103.48027596555974</c:v>
                </c:pt>
                <c:pt idx="7">
                  <c:v>104.10266778597348</c:v>
                </c:pt>
                <c:pt idx="8">
                  <c:v>104.7033100919494</c:v>
                </c:pt>
                <c:pt idx="9">
                  <c:v>105.26667150602097</c:v>
                </c:pt>
                <c:pt idx="10">
                  <c:v>105.83574842969192</c:v>
                </c:pt>
                <c:pt idx="11">
                  <c:v>106.79503546877869</c:v>
                </c:pt>
                <c:pt idx="12">
                  <c:v>107.92937065371852</c:v>
                </c:pt>
                <c:pt idx="13">
                  <c:v>108.96192391925852</c:v>
                </c:pt>
                <c:pt idx="14">
                  <c:v>109.44922972700931</c:v>
                </c:pt>
                <c:pt idx="15">
                  <c:v>110.22789872411464</c:v>
                </c:pt>
                <c:pt idx="16">
                  <c:v>113.09426153515246</c:v>
                </c:pt>
                <c:pt idx="17">
                  <c:v>113.57150379880467</c:v>
                </c:pt>
                <c:pt idx="18">
                  <c:v>113.75322380059171</c:v>
                </c:pt>
                <c:pt idx="19">
                  <c:v>114.0603500199084</c:v>
                </c:pt>
                <c:pt idx="20">
                  <c:v>114.0727581428979</c:v>
                </c:pt>
                <c:pt idx="21">
                  <c:v>113.4636980934652</c:v>
                </c:pt>
                <c:pt idx="22">
                  <c:v>113.74747788922745</c:v>
                </c:pt>
                <c:pt idx="23">
                  <c:v>114.26440348336047</c:v>
                </c:pt>
                <c:pt idx="24">
                  <c:v>114.77988715696449</c:v>
                </c:pt>
                <c:pt idx="25">
                  <c:v>115.30048843701418</c:v>
                </c:pt>
                <c:pt idx="26">
                  <c:v>115.63043010590664</c:v>
                </c:pt>
                <c:pt idx="27">
                  <c:v>115.94002454962283</c:v>
                </c:pt>
                <c:pt idx="28">
                  <c:v>114.52631315661088</c:v>
                </c:pt>
              </c:numCache>
            </c:numRef>
          </c:val>
          <c:smooth val="0"/>
          <c:extLst>
            <c:ext xmlns:c16="http://schemas.microsoft.com/office/drawing/2014/chart" uri="{C3380CC4-5D6E-409C-BE32-E72D297353CC}">
              <c16:uniqueId val="{00000002-F8A9-44E4-9977-B79698A98509}"/>
            </c:ext>
          </c:extLst>
        </c:ser>
        <c:ser>
          <c:idx val="3"/>
          <c:order val="3"/>
          <c:tx>
            <c:strRef>
              <c:f>'Figure 3.8'!$A$27</c:f>
              <c:strCache>
                <c:ptCount val="1"/>
                <c:pt idx="0">
                  <c:v>Ireland</c:v>
                </c:pt>
              </c:strCache>
            </c:strRef>
          </c:tx>
          <c:spPr>
            <a:ln w="28575" cap="rnd">
              <a:solidFill>
                <a:srgbClr val="3B7F23"/>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3.8'!$B$27:$AD$27</c:f>
              <c:numCache>
                <c:formatCode>0</c:formatCode>
                <c:ptCount val="29"/>
                <c:pt idx="0">
                  <c:v>53.079598138718339</c:v>
                </c:pt>
                <c:pt idx="1">
                  <c:v>54.8417080060009</c:v>
                </c:pt>
                <c:pt idx="2">
                  <c:v>57.00029486579939</c:v>
                </c:pt>
                <c:pt idx="3">
                  <c:v>59.455491539072739</c:v>
                </c:pt>
                <c:pt idx="4">
                  <c:v>62.380389755158426</c:v>
                </c:pt>
                <c:pt idx="5">
                  <c:v>65.247290186719255</c:v>
                </c:pt>
                <c:pt idx="6">
                  <c:v>68.034357553859678</c:v>
                </c:pt>
                <c:pt idx="7">
                  <c:v>70.662226414807677</c:v>
                </c:pt>
                <c:pt idx="8">
                  <c:v>73.49555782883759</c:v>
                </c:pt>
                <c:pt idx="9">
                  <c:v>76.715086122410227</c:v>
                </c:pt>
                <c:pt idx="10">
                  <c:v>80.052967068053974</c:v>
                </c:pt>
                <c:pt idx="11">
                  <c:v>83.270301314023044</c:v>
                </c:pt>
                <c:pt idx="12">
                  <c:v>85.666234469542204</c:v>
                </c:pt>
                <c:pt idx="13">
                  <c:v>87.831104576156477</c:v>
                </c:pt>
                <c:pt idx="14">
                  <c:v>89.062330145153268</c:v>
                </c:pt>
                <c:pt idx="15">
                  <c:v>89.274562744048637</c:v>
                </c:pt>
                <c:pt idx="16">
                  <c:v>89.056364702383419</c:v>
                </c:pt>
                <c:pt idx="17">
                  <c:v>89.081292048022007</c:v>
                </c:pt>
                <c:pt idx="18">
                  <c:v>89.521260849423967</c:v>
                </c:pt>
                <c:pt idx="19">
                  <c:v>90.191847165255055</c:v>
                </c:pt>
                <c:pt idx="20">
                  <c:v>93.995684542855912</c:v>
                </c:pt>
                <c:pt idx="21">
                  <c:v>94.551899261784911</c:v>
                </c:pt>
                <c:pt idx="22">
                  <c:v>94.792726315846792</c:v>
                </c:pt>
                <c:pt idx="23">
                  <c:v>95.195197317879661</c:v>
                </c:pt>
                <c:pt idx="24">
                  <c:v>96.46425547515922</c:v>
                </c:pt>
                <c:pt idx="25">
                  <c:v>95.616876992233102</c:v>
                </c:pt>
                <c:pt idx="26">
                  <c:v>96.108817425230157</c:v>
                </c:pt>
                <c:pt idx="27">
                  <c:v>95.857948486333555</c:v>
                </c:pt>
                <c:pt idx="28">
                  <c:v>95.93039806313395</c:v>
                </c:pt>
              </c:numCache>
            </c:numRef>
          </c:val>
          <c:smooth val="0"/>
          <c:extLst>
            <c:ext xmlns:c16="http://schemas.microsoft.com/office/drawing/2014/chart" uri="{C3380CC4-5D6E-409C-BE32-E72D297353CC}">
              <c16:uniqueId val="{00000003-F8A9-44E4-9977-B79698A98509}"/>
            </c:ext>
          </c:extLst>
        </c:ser>
        <c:ser>
          <c:idx val="4"/>
          <c:order val="4"/>
          <c:tx>
            <c:strRef>
              <c:f>'Figure 3.8'!$A$28</c:f>
              <c:strCache>
                <c:ptCount val="1"/>
                <c:pt idx="0">
                  <c:v>Greece</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3.8'!$B$28:$AD$28</c:f>
              <c:numCache>
                <c:formatCode>0</c:formatCode>
                <c:ptCount val="29"/>
                <c:pt idx="0">
                  <c:v>36.465023211430022</c:v>
                </c:pt>
                <c:pt idx="1">
                  <c:v>37.248076467568268</c:v>
                </c:pt>
                <c:pt idx="2">
                  <c:v>38.03873776056242</c:v>
                </c:pt>
                <c:pt idx="3">
                  <c:v>39.284763752834742</c:v>
                </c:pt>
                <c:pt idx="4">
                  <c:v>40.566264549067292</c:v>
                </c:pt>
                <c:pt idx="5">
                  <c:v>41.964045340470669</c:v>
                </c:pt>
                <c:pt idx="6">
                  <c:v>43.329224494413943</c:v>
                </c:pt>
                <c:pt idx="7">
                  <c:v>44.445474094424881</c:v>
                </c:pt>
                <c:pt idx="8">
                  <c:v>46.152016761071366</c:v>
                </c:pt>
                <c:pt idx="9">
                  <c:v>47.824703170432358</c:v>
                </c:pt>
                <c:pt idx="10">
                  <c:v>48.918113472560222</c:v>
                </c:pt>
                <c:pt idx="11">
                  <c:v>50.68837760102123</c:v>
                </c:pt>
                <c:pt idx="12">
                  <c:v>52.763145876661198</c:v>
                </c:pt>
                <c:pt idx="13">
                  <c:v>54.459039048861769</c:v>
                </c:pt>
                <c:pt idx="14">
                  <c:v>55.502357197033355</c:v>
                </c:pt>
                <c:pt idx="15">
                  <c:v>55.574038951591263</c:v>
                </c:pt>
                <c:pt idx="16">
                  <c:v>54.700760343607421</c:v>
                </c:pt>
                <c:pt idx="17">
                  <c:v>53.859393206418744</c:v>
                </c:pt>
                <c:pt idx="18">
                  <c:v>53.066978442993495</c:v>
                </c:pt>
                <c:pt idx="19">
                  <c:v>52.351432582272203</c:v>
                </c:pt>
                <c:pt idx="20">
                  <c:v>51.63787718900447</c:v>
                </c:pt>
                <c:pt idx="21">
                  <c:v>50.967910229356242</c:v>
                </c:pt>
                <c:pt idx="22">
                  <c:v>50.179208340712322</c:v>
                </c:pt>
                <c:pt idx="23">
                  <c:v>49.280976504876321</c:v>
                </c:pt>
                <c:pt idx="24">
                  <c:v>48.314934665622467</c:v>
                </c:pt>
                <c:pt idx="25">
                  <c:v>47.459748576418583</c:v>
                </c:pt>
                <c:pt idx="26">
                  <c:v>47.065579186547488</c:v>
                </c:pt>
              </c:numCache>
            </c:numRef>
          </c:val>
          <c:smooth val="0"/>
          <c:extLst>
            <c:ext xmlns:c16="http://schemas.microsoft.com/office/drawing/2014/chart" uri="{C3380CC4-5D6E-409C-BE32-E72D297353CC}">
              <c16:uniqueId val="{00000004-F8A9-44E4-9977-B79698A98509}"/>
            </c:ext>
          </c:extLst>
        </c:ser>
        <c:ser>
          <c:idx val="5"/>
          <c:order val="5"/>
          <c:tx>
            <c:strRef>
              <c:f>'Figure 3.8'!$A$29</c:f>
              <c:strCache>
                <c:ptCount val="1"/>
                <c:pt idx="0">
                  <c:v>France</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3.8'!$B$29:$AD$29</c:f>
              <c:numCache>
                <c:formatCode>0</c:formatCode>
                <c:ptCount val="29"/>
                <c:pt idx="0">
                  <c:v>82.809302697579454</c:v>
                </c:pt>
                <c:pt idx="1">
                  <c:v>83.799434017138154</c:v>
                </c:pt>
                <c:pt idx="2">
                  <c:v>84.761465393201604</c:v>
                </c:pt>
                <c:pt idx="3">
                  <c:v>85.912110883538205</c:v>
                </c:pt>
                <c:pt idx="4">
                  <c:v>87.308877694873303</c:v>
                </c:pt>
                <c:pt idx="5">
                  <c:v>88.693570876892238</c:v>
                </c:pt>
                <c:pt idx="6">
                  <c:v>89.957004272678375</c:v>
                </c:pt>
                <c:pt idx="7">
                  <c:v>90.958804791010479</c:v>
                </c:pt>
                <c:pt idx="8">
                  <c:v>92.033715909624348</c:v>
                </c:pt>
                <c:pt idx="9">
                  <c:v>93.208691913973681</c:v>
                </c:pt>
                <c:pt idx="10">
                  <c:v>94.317580190295587</c:v>
                </c:pt>
                <c:pt idx="11">
                  <c:v>95.650390833348965</c:v>
                </c:pt>
                <c:pt idx="12">
                  <c:v>97.238992528328808</c:v>
                </c:pt>
                <c:pt idx="13">
                  <c:v>98.769936685084772</c:v>
                </c:pt>
                <c:pt idx="14">
                  <c:v>99.66443319095724</c:v>
                </c:pt>
                <c:pt idx="15">
                  <c:v>100.61257811304301</c:v>
                </c:pt>
                <c:pt idx="16">
                  <c:v>101.59924508209389</c:v>
                </c:pt>
                <c:pt idx="17">
                  <c:v>102.495959410379</c:v>
                </c:pt>
                <c:pt idx="18">
                  <c:v>103.31422012230119</c:v>
                </c:pt>
                <c:pt idx="19">
                  <c:v>103.69306099599824</c:v>
                </c:pt>
                <c:pt idx="20">
                  <c:v>104.42337751998615</c:v>
                </c:pt>
                <c:pt idx="21">
                  <c:v>105.42722587644711</c:v>
                </c:pt>
                <c:pt idx="22">
                  <c:v>106.59161971049284</c:v>
                </c:pt>
                <c:pt idx="23">
                  <c:v>107.72911509978545</c:v>
                </c:pt>
                <c:pt idx="24">
                  <c:v>109.12423295157335</c:v>
                </c:pt>
                <c:pt idx="25">
                  <c:v>109.98830277074572</c:v>
                </c:pt>
                <c:pt idx="26">
                  <c:v>111.0807783922954</c:v>
                </c:pt>
                <c:pt idx="27">
                  <c:v>112.0853195190795</c:v>
                </c:pt>
                <c:pt idx="28">
                  <c:v>112.82252057145753</c:v>
                </c:pt>
              </c:numCache>
            </c:numRef>
          </c:val>
          <c:smooth val="0"/>
          <c:extLst>
            <c:ext xmlns:c16="http://schemas.microsoft.com/office/drawing/2014/chart" uri="{C3380CC4-5D6E-409C-BE32-E72D297353CC}">
              <c16:uniqueId val="{00000005-F8A9-44E4-9977-B79698A98509}"/>
            </c:ext>
          </c:extLst>
        </c:ser>
        <c:ser>
          <c:idx val="6"/>
          <c:order val="6"/>
          <c:tx>
            <c:strRef>
              <c:f>'Figure 3.8'!$A$30</c:f>
              <c:strCache>
                <c:ptCount val="1"/>
                <c:pt idx="0">
                  <c:v>Italy</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3.8'!$B$30:$AD$30</c:f>
              <c:numCache>
                <c:formatCode>0</c:formatCode>
                <c:ptCount val="29"/>
                <c:pt idx="0">
                  <c:v>78.975715606010013</c:v>
                </c:pt>
                <c:pt idx="1">
                  <c:v>80.223312856367741</c:v>
                </c:pt>
                <c:pt idx="2">
                  <c:v>81.44639836681543</c:v>
                </c:pt>
                <c:pt idx="3">
                  <c:v>82.780471077630082</c:v>
                </c:pt>
                <c:pt idx="4">
                  <c:v>84.275011228870227</c:v>
                </c:pt>
                <c:pt idx="5">
                  <c:v>86.005569507608115</c:v>
                </c:pt>
                <c:pt idx="6">
                  <c:v>87.710312578365475</c:v>
                </c:pt>
                <c:pt idx="7">
                  <c:v>89.544290821495338</c:v>
                </c:pt>
                <c:pt idx="8">
                  <c:v>91.022593078380922</c:v>
                </c:pt>
                <c:pt idx="9">
                  <c:v>92.142102306425329</c:v>
                </c:pt>
                <c:pt idx="10">
                  <c:v>93.204881582820775</c:v>
                </c:pt>
                <c:pt idx="11">
                  <c:v>94.634381858678069</c:v>
                </c:pt>
                <c:pt idx="12">
                  <c:v>96.082768225966376</c:v>
                </c:pt>
                <c:pt idx="13">
                  <c:v>96.743460572052086</c:v>
                </c:pt>
                <c:pt idx="14">
                  <c:v>96.877669994667471</c:v>
                </c:pt>
                <c:pt idx="15">
                  <c:v>97.162350156849584</c:v>
                </c:pt>
                <c:pt idx="16">
                  <c:v>97.306201716879158</c:v>
                </c:pt>
                <c:pt idx="17">
                  <c:v>97.076701436555922</c:v>
                </c:pt>
                <c:pt idx="18">
                  <c:v>96.100592865299816</c:v>
                </c:pt>
                <c:pt idx="19">
                  <c:v>93.756517894212863</c:v>
                </c:pt>
                <c:pt idx="20">
                  <c:v>93.17133940521893</c:v>
                </c:pt>
                <c:pt idx="21">
                  <c:v>92.932415630742398</c:v>
                </c:pt>
                <c:pt idx="22">
                  <c:v>92.722067350179543</c:v>
                </c:pt>
                <c:pt idx="23">
                  <c:v>92.686193084571329</c:v>
                </c:pt>
                <c:pt idx="24">
                  <c:v>93.570260920395881</c:v>
                </c:pt>
                <c:pt idx="25">
                  <c:v>93.365795970751094</c:v>
                </c:pt>
                <c:pt idx="26">
                  <c:v>94.380261952262202</c:v>
                </c:pt>
                <c:pt idx="27">
                  <c:v>95.381584181760175</c:v>
                </c:pt>
                <c:pt idx="28">
                  <c:v>99.653215751709979</c:v>
                </c:pt>
              </c:numCache>
            </c:numRef>
          </c:val>
          <c:smooth val="0"/>
          <c:extLst>
            <c:ext xmlns:c16="http://schemas.microsoft.com/office/drawing/2014/chart" uri="{C3380CC4-5D6E-409C-BE32-E72D297353CC}">
              <c16:uniqueId val="{00000006-F8A9-44E4-9977-B79698A98509}"/>
            </c:ext>
          </c:extLst>
        </c:ser>
        <c:ser>
          <c:idx val="7"/>
          <c:order val="7"/>
          <c:tx>
            <c:strRef>
              <c:f>'Figure 3.8'!$A$31</c:f>
              <c:strCache>
                <c:ptCount val="1"/>
                <c:pt idx="0">
                  <c:v>Luxembourg</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3.8'!$B$31:$AD$31</c:f>
              <c:numCache>
                <c:formatCode>0</c:formatCode>
                <c:ptCount val="29"/>
                <c:pt idx="0">
                  <c:v>124.70947861456921</c:v>
                </c:pt>
                <c:pt idx="1">
                  <c:v>126.70748299319726</c:v>
                </c:pt>
                <c:pt idx="2">
                  <c:v>129.10783255367639</c:v>
                </c:pt>
                <c:pt idx="3">
                  <c:v>132.34972159696719</c:v>
                </c:pt>
                <c:pt idx="4">
                  <c:v>137.40914940914939</c:v>
                </c:pt>
                <c:pt idx="5">
                  <c:v>141.94995387453875</c:v>
                </c:pt>
                <c:pt idx="6">
                  <c:v>146.8109339407745</c:v>
                </c:pt>
                <c:pt idx="7">
                  <c:v>151.52167548699472</c:v>
                </c:pt>
                <c:pt idx="8">
                  <c:v>156.67633281284853</c:v>
                </c:pt>
                <c:pt idx="9">
                  <c:v>161.04514682609457</c:v>
                </c:pt>
                <c:pt idx="10">
                  <c:v>164.11725169655051</c:v>
                </c:pt>
                <c:pt idx="11">
                  <c:v>166.75534976528823</c:v>
                </c:pt>
                <c:pt idx="12">
                  <c:v>171.45197159939269</c:v>
                </c:pt>
                <c:pt idx="13">
                  <c:v>177.11818337780772</c:v>
                </c:pt>
                <c:pt idx="14">
                  <c:v>179.21945288753801</c:v>
                </c:pt>
                <c:pt idx="15">
                  <c:v>181.72570936888781</c:v>
                </c:pt>
                <c:pt idx="16">
                  <c:v>185.88621444201314</c:v>
                </c:pt>
                <c:pt idx="17">
                  <c:v>187.22994819501844</c:v>
                </c:pt>
                <c:pt idx="18">
                  <c:v>188.70212405430516</c:v>
                </c:pt>
                <c:pt idx="19">
                  <c:v>190.66238538786203</c:v>
                </c:pt>
                <c:pt idx="20">
                  <c:v>191.24126489009836</c:v>
                </c:pt>
                <c:pt idx="21">
                  <c:v>192.33734028171853</c:v>
                </c:pt>
                <c:pt idx="22">
                  <c:v>193.17517315170815</c:v>
                </c:pt>
                <c:pt idx="23">
                  <c:v>194.43609272348237</c:v>
                </c:pt>
                <c:pt idx="24">
                  <c:v>196.74715830420237</c:v>
                </c:pt>
                <c:pt idx="25">
                  <c:v>198.08723095695947</c:v>
                </c:pt>
                <c:pt idx="26">
                  <c:v>198.71977061112599</c:v>
                </c:pt>
                <c:pt idx="27">
                  <c:v>200.19089025824411</c:v>
                </c:pt>
                <c:pt idx="28">
                  <c:v>200.13407807702373</c:v>
                </c:pt>
              </c:numCache>
            </c:numRef>
          </c:val>
          <c:smooth val="0"/>
          <c:extLst>
            <c:ext xmlns:c16="http://schemas.microsoft.com/office/drawing/2014/chart" uri="{C3380CC4-5D6E-409C-BE32-E72D297353CC}">
              <c16:uniqueId val="{00000007-F8A9-44E4-9977-B79698A98509}"/>
            </c:ext>
          </c:extLst>
        </c:ser>
        <c:ser>
          <c:idx val="8"/>
          <c:order val="8"/>
          <c:tx>
            <c:strRef>
              <c:f>'Figure 3.8'!$A$32</c:f>
              <c:strCache>
                <c:ptCount val="1"/>
                <c:pt idx="0">
                  <c:v>Netherlands</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3.8'!$B$32:$AD$32</c:f>
              <c:numCache>
                <c:formatCode>0</c:formatCode>
                <c:ptCount val="29"/>
                <c:pt idx="0">
                  <c:v>93.933515308035027</c:v>
                </c:pt>
                <c:pt idx="1">
                  <c:v>95.27953892015104</c:v>
                </c:pt>
                <c:pt idx="2">
                  <c:v>96.763200766847689</c:v>
                </c:pt>
                <c:pt idx="3">
                  <c:v>98.449852921185581</c:v>
                </c:pt>
                <c:pt idx="4">
                  <c:v>100.39119999873098</c:v>
                </c:pt>
                <c:pt idx="5">
                  <c:v>102.22880808373702</c:v>
                </c:pt>
                <c:pt idx="6">
                  <c:v>103.74519416466113</c:v>
                </c:pt>
                <c:pt idx="7">
                  <c:v>104.82264051831433</c:v>
                </c:pt>
                <c:pt idx="8">
                  <c:v>105.82476335445662</c:v>
                </c:pt>
                <c:pt idx="9">
                  <c:v>106.78878599820689</c:v>
                </c:pt>
                <c:pt idx="10">
                  <c:v>107.97843013466724</c:v>
                </c:pt>
                <c:pt idx="11">
                  <c:v>109.60814144057169</c:v>
                </c:pt>
                <c:pt idx="12">
                  <c:v>111.64564697182881</c:v>
                </c:pt>
                <c:pt idx="13">
                  <c:v>113.73947686368371</c:v>
                </c:pt>
                <c:pt idx="14">
                  <c:v>114.81880725500091</c:v>
                </c:pt>
                <c:pt idx="15">
                  <c:v>115.1723841264691</c:v>
                </c:pt>
                <c:pt idx="16">
                  <c:v>115.80088112254477</c:v>
                </c:pt>
                <c:pt idx="17">
                  <c:v>115.87507325012007</c:v>
                </c:pt>
                <c:pt idx="18">
                  <c:v>115.85948392614235</c:v>
                </c:pt>
                <c:pt idx="19">
                  <c:v>115.91708954549415</c:v>
                </c:pt>
                <c:pt idx="20">
                  <c:v>116.25476917382129</c:v>
                </c:pt>
                <c:pt idx="21">
                  <c:v>116.98821847068635</c:v>
                </c:pt>
                <c:pt idx="22">
                  <c:v>117.86867517017086</c:v>
                </c:pt>
                <c:pt idx="23">
                  <c:v>118.94739004826471</c:v>
                </c:pt>
                <c:pt idx="24">
                  <c:v>120.41170425252903</c:v>
                </c:pt>
                <c:pt idx="25">
                  <c:v>121.42255229545054</c:v>
                </c:pt>
                <c:pt idx="26">
                  <c:v>122.97735418586623</c:v>
                </c:pt>
                <c:pt idx="27">
                  <c:v>124.36000170999721</c:v>
                </c:pt>
                <c:pt idx="28">
                  <c:v>124.83463439006192</c:v>
                </c:pt>
              </c:numCache>
            </c:numRef>
          </c:val>
          <c:smooth val="0"/>
          <c:extLst>
            <c:ext xmlns:c16="http://schemas.microsoft.com/office/drawing/2014/chart" uri="{C3380CC4-5D6E-409C-BE32-E72D297353CC}">
              <c16:uniqueId val="{00000008-F8A9-44E4-9977-B79698A98509}"/>
            </c:ext>
          </c:extLst>
        </c:ser>
        <c:ser>
          <c:idx val="9"/>
          <c:order val="9"/>
          <c:tx>
            <c:strRef>
              <c:f>'Figure 3.8'!$A$33</c:f>
              <c:strCache>
                <c:ptCount val="1"/>
                <c:pt idx="0">
                  <c:v>Austria</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3.8'!$B$33:$AD$33</c:f>
              <c:numCache>
                <c:formatCode>0</c:formatCode>
                <c:ptCount val="29"/>
                <c:pt idx="0">
                  <c:v>105.46507963943804</c:v>
                </c:pt>
                <c:pt idx="1">
                  <c:v>108.14722169447333</c:v>
                </c:pt>
                <c:pt idx="2">
                  <c:v>110.96180448227901</c:v>
                </c:pt>
                <c:pt idx="3">
                  <c:v>113.59492196575737</c:v>
                </c:pt>
                <c:pt idx="4">
                  <c:v>116.02889134065298</c:v>
                </c:pt>
                <c:pt idx="5">
                  <c:v>118.54005892889769</c:v>
                </c:pt>
                <c:pt idx="6">
                  <c:v>120.70586187714018</c:v>
                </c:pt>
                <c:pt idx="7">
                  <c:v>122.24372615840981</c:v>
                </c:pt>
                <c:pt idx="8">
                  <c:v>124.17534569513894</c:v>
                </c:pt>
                <c:pt idx="9">
                  <c:v>125.59778094712817</c:v>
                </c:pt>
                <c:pt idx="10">
                  <c:v>126.71901083710638</c:v>
                </c:pt>
                <c:pt idx="11">
                  <c:v>127.84920050136301</c:v>
                </c:pt>
                <c:pt idx="12">
                  <c:v>129.60731301666161</c:v>
                </c:pt>
                <c:pt idx="13">
                  <c:v>131.43109602095038</c:v>
                </c:pt>
                <c:pt idx="14">
                  <c:v>132.48232784079383</c:v>
                </c:pt>
                <c:pt idx="15">
                  <c:v>133.32101240438561</c:v>
                </c:pt>
                <c:pt idx="16">
                  <c:v>134.41124257387676</c:v>
                </c:pt>
                <c:pt idx="17">
                  <c:v>135.30113327341505</c:v>
                </c:pt>
                <c:pt idx="18">
                  <c:v>135.95104509539911</c:v>
                </c:pt>
                <c:pt idx="19">
                  <c:v>136.34765848600333</c:v>
                </c:pt>
                <c:pt idx="20">
                  <c:v>136.51351217238215</c:v>
                </c:pt>
                <c:pt idx="21">
                  <c:v>136.18291469507798</c:v>
                </c:pt>
                <c:pt idx="22">
                  <c:v>136.75686335079817</c:v>
                </c:pt>
                <c:pt idx="23">
                  <c:v>137.88763137637977</c:v>
                </c:pt>
                <c:pt idx="24">
                  <c:v>139.36790357583305</c:v>
                </c:pt>
                <c:pt idx="25">
                  <c:v>140.32768442064901</c:v>
                </c:pt>
                <c:pt idx="26">
                  <c:v>142.26092014655427</c:v>
                </c:pt>
                <c:pt idx="27">
                  <c:v>143.52065819876736</c:v>
                </c:pt>
                <c:pt idx="28">
                  <c:v>142.96149315985068</c:v>
                </c:pt>
              </c:numCache>
            </c:numRef>
          </c:val>
          <c:smooth val="0"/>
          <c:extLst>
            <c:ext xmlns:c16="http://schemas.microsoft.com/office/drawing/2014/chart" uri="{C3380CC4-5D6E-409C-BE32-E72D297353CC}">
              <c16:uniqueId val="{00000009-F8A9-44E4-9977-B79698A98509}"/>
            </c:ext>
          </c:extLst>
        </c:ser>
        <c:ser>
          <c:idx val="10"/>
          <c:order val="10"/>
          <c:tx>
            <c:strRef>
              <c:f>'Figure 3.8'!$A$34</c:f>
              <c:strCache>
                <c:ptCount val="1"/>
                <c:pt idx="0">
                  <c:v>Finland</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3.8'!$B$34:$AD$34</c:f>
              <c:numCache>
                <c:formatCode>0</c:formatCode>
                <c:ptCount val="29"/>
                <c:pt idx="0">
                  <c:v>96.088632634561279</c:v>
                </c:pt>
                <c:pt idx="1">
                  <c:v>96.463080823932643</c:v>
                </c:pt>
                <c:pt idx="2">
                  <c:v>97.371188858060293</c:v>
                </c:pt>
                <c:pt idx="3">
                  <c:v>98.698087112414569</c:v>
                </c:pt>
                <c:pt idx="4">
                  <c:v>100.07140024722628</c:v>
                </c:pt>
                <c:pt idx="5">
                  <c:v>101.62877743361344</c:v>
                </c:pt>
                <c:pt idx="6">
                  <c:v>103.22214426817395</c:v>
                </c:pt>
                <c:pt idx="7">
                  <c:v>104.42645586508773</c:v>
                </c:pt>
                <c:pt idx="8">
                  <c:v>105.68248629783754</c:v>
                </c:pt>
                <c:pt idx="9">
                  <c:v>107.15084605876316</c:v>
                </c:pt>
                <c:pt idx="10">
                  <c:v>108.61664156455385</c:v>
                </c:pt>
                <c:pt idx="11">
                  <c:v>110.03577150381119</c:v>
                </c:pt>
                <c:pt idx="12">
                  <c:v>112.12246456526539</c:v>
                </c:pt>
                <c:pt idx="13">
                  <c:v>113.97444082464924</c:v>
                </c:pt>
                <c:pt idx="14">
                  <c:v>114.66184682315011</c:v>
                </c:pt>
                <c:pt idx="15">
                  <c:v>115.47334944492378</c:v>
                </c:pt>
                <c:pt idx="16">
                  <c:v>116.74386580335597</c:v>
                </c:pt>
                <c:pt idx="17">
                  <c:v>117.95612029547881</c:v>
                </c:pt>
                <c:pt idx="18">
                  <c:v>118.77765275747173</c:v>
                </c:pt>
                <c:pt idx="19">
                  <c:v>119.4060099756571</c:v>
                </c:pt>
                <c:pt idx="20">
                  <c:v>120.14760169181611</c:v>
                </c:pt>
                <c:pt idx="21">
                  <c:v>121.67715025291093</c:v>
                </c:pt>
                <c:pt idx="22">
                  <c:v>123.58735136410044</c:v>
                </c:pt>
                <c:pt idx="23">
                  <c:v>125.73387531220922</c:v>
                </c:pt>
                <c:pt idx="24">
                  <c:v>127.56968705049857</c:v>
                </c:pt>
                <c:pt idx="25">
                  <c:v>129.272317191562</c:v>
                </c:pt>
                <c:pt idx="26">
                  <c:v>130.92387084229571</c:v>
                </c:pt>
                <c:pt idx="27">
                  <c:v>132.43453195346058</c:v>
                </c:pt>
                <c:pt idx="28">
                  <c:v>133.0271910164864</c:v>
                </c:pt>
              </c:numCache>
            </c:numRef>
          </c:val>
          <c:smooth val="0"/>
          <c:extLst>
            <c:ext xmlns:c16="http://schemas.microsoft.com/office/drawing/2014/chart" uri="{C3380CC4-5D6E-409C-BE32-E72D297353CC}">
              <c16:uniqueId val="{0000000A-F8A9-44E4-9977-B79698A98509}"/>
            </c:ext>
          </c:extLst>
        </c:ser>
        <c:ser>
          <c:idx val="11"/>
          <c:order val="11"/>
          <c:tx>
            <c:strRef>
              <c:f>'Figure 3.8'!$A$35</c:f>
              <c:strCache>
                <c:ptCount val="1"/>
                <c:pt idx="0">
                  <c:v>Sweden</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3.8'!$B$35:$AD$35</c:f>
              <c:numCache>
                <c:formatCode>0</c:formatCode>
                <c:ptCount val="29"/>
                <c:pt idx="0">
                  <c:v>95.792820205932571</c:v>
                </c:pt>
                <c:pt idx="1">
                  <c:v>97.705209710986026</c:v>
                </c:pt>
                <c:pt idx="2">
                  <c:v>100.17965969581769</c:v>
                </c:pt>
                <c:pt idx="3">
                  <c:v>101.98892923242114</c:v>
                </c:pt>
                <c:pt idx="4">
                  <c:v>104.30341250295618</c:v>
                </c:pt>
                <c:pt idx="5">
                  <c:v>106.77507209336285</c:v>
                </c:pt>
                <c:pt idx="6">
                  <c:v>108.71011051480208</c:v>
                </c:pt>
                <c:pt idx="7">
                  <c:v>110.63895366639697</c:v>
                </c:pt>
                <c:pt idx="8">
                  <c:v>112.53523738623488</c:v>
                </c:pt>
                <c:pt idx="9">
                  <c:v>114.21516165367039</c:v>
                </c:pt>
                <c:pt idx="10">
                  <c:v>116.0611257395084</c:v>
                </c:pt>
                <c:pt idx="11">
                  <c:v>118.11797007698711</c:v>
                </c:pt>
                <c:pt idx="12">
                  <c:v>120.19778439256132</c:v>
                </c:pt>
                <c:pt idx="13">
                  <c:v>122.64198550200823</c:v>
                </c:pt>
                <c:pt idx="14">
                  <c:v>125.27120039903429</c:v>
                </c:pt>
                <c:pt idx="15">
                  <c:v>126.31136570113405</c:v>
                </c:pt>
                <c:pt idx="16">
                  <c:v>127.56431102949691</c:v>
                </c:pt>
                <c:pt idx="17">
                  <c:v>129.11708551907623</c:v>
                </c:pt>
                <c:pt idx="18">
                  <c:v>130.38267590480555</c:v>
                </c:pt>
                <c:pt idx="19">
                  <c:v>131.33001149627407</c:v>
                </c:pt>
                <c:pt idx="20">
                  <c:v>132.16230454312989</c:v>
                </c:pt>
                <c:pt idx="21">
                  <c:v>133.15678980149971</c:v>
                </c:pt>
                <c:pt idx="22">
                  <c:v>134.32515740379358</c:v>
                </c:pt>
                <c:pt idx="23">
                  <c:v>135.73228782473777</c:v>
                </c:pt>
                <c:pt idx="24">
                  <c:v>137.19864303529212</c:v>
                </c:pt>
                <c:pt idx="25">
                  <c:v>138.88270534390941</c:v>
                </c:pt>
                <c:pt idx="26">
                  <c:v>140.96155856443045</c:v>
                </c:pt>
                <c:pt idx="27">
                  <c:v>142.90982696100374</c:v>
                </c:pt>
              </c:numCache>
            </c:numRef>
          </c:val>
          <c:smooth val="0"/>
          <c:extLst>
            <c:ext xmlns:c16="http://schemas.microsoft.com/office/drawing/2014/chart" uri="{C3380CC4-5D6E-409C-BE32-E72D297353CC}">
              <c16:uniqueId val="{0000000B-F8A9-44E4-9977-B79698A98509}"/>
            </c:ext>
          </c:extLst>
        </c:ser>
        <c:ser>
          <c:idx val="12"/>
          <c:order val="12"/>
          <c:tx>
            <c:strRef>
              <c:f>'Figure 3.8'!$A$36</c:f>
              <c:strCache>
                <c:ptCount val="1"/>
                <c:pt idx="0">
                  <c:v>Norway</c:v>
                </c:pt>
              </c:strCache>
            </c:strRef>
          </c:tx>
          <c:spPr>
            <a:ln w="12700" cap="rnd">
              <a:solidFill>
                <a:schemeClr val="bg1">
                  <a:lumMod val="50000"/>
                  <a:alpha val="2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3.8'!$B$36:$AD$36</c:f>
              <c:numCache>
                <c:formatCode>0</c:formatCode>
                <c:ptCount val="29"/>
                <c:pt idx="0">
                  <c:v>155.32321009288452</c:v>
                </c:pt>
                <c:pt idx="1">
                  <c:v>157.43722421067301</c:v>
                </c:pt>
                <c:pt idx="2">
                  <c:v>160.72985857945682</c:v>
                </c:pt>
                <c:pt idx="3">
                  <c:v>164.55925492558288</c:v>
                </c:pt>
                <c:pt idx="4">
                  <c:v>167.60098071481323</c:v>
                </c:pt>
                <c:pt idx="5">
                  <c:v>169.49460946384471</c:v>
                </c:pt>
                <c:pt idx="6">
                  <c:v>171.29163154533563</c:v>
                </c:pt>
                <c:pt idx="7">
                  <c:v>172.71825831011307</c:v>
                </c:pt>
                <c:pt idx="8">
                  <c:v>173.9176565796445</c:v>
                </c:pt>
                <c:pt idx="9">
                  <c:v>176.4079924726764</c:v>
                </c:pt>
                <c:pt idx="10">
                  <c:v>180.12794475815298</c:v>
                </c:pt>
                <c:pt idx="11">
                  <c:v>184.52532089541467</c:v>
                </c:pt>
                <c:pt idx="12">
                  <c:v>190.06608227835392</c:v>
                </c:pt>
                <c:pt idx="13">
                  <c:v>194.2867378019497</c:v>
                </c:pt>
                <c:pt idx="14">
                  <c:v>196.63295446873806</c:v>
                </c:pt>
                <c:pt idx="15">
                  <c:v>197.60250660790146</c:v>
                </c:pt>
                <c:pt idx="16">
                  <c:v>199.33185036293477</c:v>
                </c:pt>
                <c:pt idx="17">
                  <c:v>201.86523114321074</c:v>
                </c:pt>
                <c:pt idx="18">
                  <c:v>204.95112620081068</c:v>
                </c:pt>
                <c:pt idx="19">
                  <c:v>207.38533693895707</c:v>
                </c:pt>
                <c:pt idx="20">
                  <c:v>209.16835372319727</c:v>
                </c:pt>
                <c:pt idx="21">
                  <c:v>211.31223047246968</c:v>
                </c:pt>
                <c:pt idx="22">
                  <c:v>213.9470100414259</c:v>
                </c:pt>
                <c:pt idx="23">
                  <c:v>216.8857880447971</c:v>
                </c:pt>
                <c:pt idx="24">
                  <c:v>221.25420309852532</c:v>
                </c:pt>
                <c:pt idx="25">
                  <c:v>224.04364723022289</c:v>
                </c:pt>
                <c:pt idx="26">
                  <c:v>227.22772268045463</c:v>
                </c:pt>
                <c:pt idx="27">
                  <c:v>229.85827433473358</c:v>
                </c:pt>
              </c:numCache>
            </c:numRef>
          </c:val>
          <c:smooth val="0"/>
          <c:extLst>
            <c:ext xmlns:c16="http://schemas.microsoft.com/office/drawing/2014/chart" uri="{C3380CC4-5D6E-409C-BE32-E72D297353CC}">
              <c16:uniqueId val="{0000000C-F8A9-44E4-9977-B79698A98509}"/>
            </c:ext>
          </c:extLst>
        </c:ser>
        <c:ser>
          <c:idx val="13"/>
          <c:order val="13"/>
          <c:tx>
            <c:strRef>
              <c:f>'Figure 3.8'!$A$37</c:f>
              <c:strCache>
                <c:ptCount val="1"/>
                <c:pt idx="0">
                  <c:v>Spain</c:v>
                </c:pt>
              </c:strCache>
            </c:strRef>
          </c:tx>
          <c:spPr>
            <a:ln w="12700" cap="rnd">
              <a:solidFill>
                <a:schemeClr val="bg1">
                  <a:lumMod val="85000"/>
                </a:scheme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3.8'!$B$37:$AD$37</c:f>
              <c:numCache>
                <c:formatCode>0</c:formatCode>
                <c:ptCount val="29"/>
                <c:pt idx="0">
                  <c:v>54.294648757158413</c:v>
                </c:pt>
                <c:pt idx="1">
                  <c:v>55.633096192273513</c:v>
                </c:pt>
                <c:pt idx="2">
                  <c:v>57.080246193465335</c:v>
                </c:pt>
                <c:pt idx="3">
                  <c:v>58.819766582587349</c:v>
                </c:pt>
                <c:pt idx="4">
                  <c:v>60.849508410768976</c:v>
                </c:pt>
                <c:pt idx="5">
                  <c:v>63.093200322153223</c:v>
                </c:pt>
                <c:pt idx="6">
                  <c:v>65.347362244868464</c:v>
                </c:pt>
                <c:pt idx="7">
                  <c:v>67.37410673810956</c:v>
                </c:pt>
                <c:pt idx="8">
                  <c:v>68.846293227013064</c:v>
                </c:pt>
                <c:pt idx="9">
                  <c:v>70.519507737373033</c:v>
                </c:pt>
                <c:pt idx="10">
                  <c:v>72.347460424944018</c:v>
                </c:pt>
                <c:pt idx="11">
                  <c:v>74.418510750666002</c:v>
                </c:pt>
                <c:pt idx="12">
                  <c:v>76.454449833342494</c:v>
                </c:pt>
                <c:pt idx="13">
                  <c:v>77.905922009705534</c:v>
                </c:pt>
                <c:pt idx="14">
                  <c:v>78.84768863039865</c:v>
                </c:pt>
                <c:pt idx="15">
                  <c:v>79.914714812879794</c:v>
                </c:pt>
                <c:pt idx="16">
                  <c:v>80.67409867158446</c:v>
                </c:pt>
                <c:pt idx="17">
                  <c:v>81.09044686214996</c:v>
                </c:pt>
                <c:pt idx="18">
                  <c:v>81.698343323441321</c:v>
                </c:pt>
                <c:pt idx="19">
                  <c:v>82.610585665923907</c:v>
                </c:pt>
                <c:pt idx="20">
                  <c:v>83.314580018133654</c:v>
                </c:pt>
                <c:pt idx="21">
                  <c:v>83.990152561905603</c:v>
                </c:pt>
                <c:pt idx="22">
                  <c:v>84.755475538784978</c:v>
                </c:pt>
                <c:pt idx="23">
                  <c:v>85.613224546457801</c:v>
                </c:pt>
                <c:pt idx="24">
                  <c:v>86.365496688544198</c:v>
                </c:pt>
                <c:pt idx="25">
                  <c:v>86.457973776812736</c:v>
                </c:pt>
                <c:pt idx="26">
                  <c:v>87.197613773965742</c:v>
                </c:pt>
                <c:pt idx="27">
                  <c:v>87.799582454310752</c:v>
                </c:pt>
              </c:numCache>
            </c:numRef>
          </c:val>
          <c:smooth val="0"/>
          <c:extLst>
            <c:ext xmlns:c16="http://schemas.microsoft.com/office/drawing/2014/chart" uri="{C3380CC4-5D6E-409C-BE32-E72D297353CC}">
              <c16:uniqueId val="{0000000D-F8A9-44E4-9977-B79698A98509}"/>
            </c:ext>
          </c:extLst>
        </c:ser>
        <c:ser>
          <c:idx val="14"/>
          <c:order val="14"/>
          <c:tx>
            <c:strRef>
              <c:f>'Figure 3.8'!$A$38</c:f>
              <c:strCache>
                <c:ptCount val="1"/>
                <c:pt idx="0">
                  <c:v>High-income average</c:v>
                </c:pt>
              </c:strCache>
            </c:strRef>
          </c:tx>
          <c:spPr>
            <a:ln w="31750" cap="rnd">
              <a:solidFill>
                <a:srgbClr val="0070C0">
                  <a:alpha val="91000"/>
                </a:srgbClr>
              </a:solidFill>
              <a:round/>
            </a:ln>
            <a:effectLst/>
          </c:spPr>
          <c:marker>
            <c:symbol val="none"/>
          </c:marker>
          <c:cat>
            <c:numRef>
              <c:f>'Figure 3.8'!$B$23:$AD$23</c:f>
              <c:numCache>
                <c:formatCode>General</c:formatCod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numCache>
            </c:numRef>
          </c:cat>
          <c:val>
            <c:numRef>
              <c:f>'Figure 3.8'!$B$38:$AD$38</c:f>
              <c:numCache>
                <c:formatCode>0</c:formatCode>
                <c:ptCount val="29"/>
                <c:pt idx="0">
                  <c:v>91.803431635937386</c:v>
                </c:pt>
                <c:pt idx="1">
                  <c:v>93.243569473204985</c:v>
                </c:pt>
                <c:pt idx="2">
                  <c:v>94.974776559443598</c:v>
                </c:pt>
                <c:pt idx="3">
                  <c:v>96.921550269572208</c:v>
                </c:pt>
                <c:pt idx="4">
                  <c:v>99.06196091746817</c:v>
                </c:pt>
                <c:pt idx="5">
                  <c:v>101.17595798165183</c:v>
                </c:pt>
                <c:pt idx="6">
                  <c:v>103.13885161622628</c:v>
                </c:pt>
                <c:pt idx="7">
                  <c:v>104.78298770901191</c:v>
                </c:pt>
                <c:pt idx="8">
                  <c:v>106.44127527310874</c:v>
                </c:pt>
                <c:pt idx="9">
                  <c:v>108.09259706348142</c:v>
                </c:pt>
                <c:pt idx="10">
                  <c:v>109.88165598479145</c:v>
                </c:pt>
                <c:pt idx="11">
                  <c:v>111.86485731023222</c:v>
                </c:pt>
                <c:pt idx="12">
                  <c:v>114.18691597544921</c:v>
                </c:pt>
                <c:pt idx="13">
                  <c:v>116.30803252649061</c:v>
                </c:pt>
                <c:pt idx="14">
                  <c:v>117.3580010185965</c:v>
                </c:pt>
                <c:pt idx="15">
                  <c:v>118.04963052746663</c:v>
                </c:pt>
                <c:pt idx="16">
                  <c:v>118.98526538069689</c:v>
                </c:pt>
                <c:pt idx="17">
                  <c:v>119.63160441681789</c:v>
                </c:pt>
                <c:pt idx="18">
                  <c:v>120.21797535986508</c:v>
                </c:pt>
                <c:pt idx="19">
                  <c:v>120.71979501114353</c:v>
                </c:pt>
                <c:pt idx="20">
                  <c:v>121.40459285287797</c:v>
                </c:pt>
                <c:pt idx="21">
                  <c:v>121.98724715427555</c:v>
                </c:pt>
                <c:pt idx="22">
                  <c:v>122.82826394250228</c:v>
                </c:pt>
                <c:pt idx="23">
                  <c:v>123.8835437574793</c:v>
                </c:pt>
                <c:pt idx="24">
                  <c:v>125.26768042138829</c:v>
                </c:pt>
                <c:pt idx="25">
                  <c:v>126.09699053918422</c:v>
                </c:pt>
                <c:pt idx="26">
                  <c:v>127.38742650764401</c:v>
                </c:pt>
                <c:pt idx="27">
                  <c:v>128.51127803036823</c:v>
                </c:pt>
                <c:pt idx="28">
                  <c:v>128.89890079246766</c:v>
                </c:pt>
              </c:numCache>
            </c:numRef>
          </c:val>
          <c:smooth val="0"/>
          <c:extLst>
            <c:ext xmlns:c16="http://schemas.microsoft.com/office/drawing/2014/chart" uri="{C3380CC4-5D6E-409C-BE32-E72D297353CC}">
              <c16:uniqueId val="{0000000E-F8A9-44E4-9977-B79698A98509}"/>
            </c:ext>
          </c:extLst>
        </c:ser>
        <c:dLbls>
          <c:showLegendKey val="0"/>
          <c:showVal val="0"/>
          <c:showCatName val="0"/>
          <c:showSerName val="0"/>
          <c:showPercent val="0"/>
          <c:showBubbleSize val="0"/>
        </c:dLbls>
        <c:smooth val="0"/>
        <c:axId val="1363600032"/>
        <c:axId val="1363591872"/>
      </c:lineChart>
      <c:catAx>
        <c:axId val="1363600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363591872"/>
        <c:crosses val="autoZero"/>
        <c:auto val="1"/>
        <c:lblAlgn val="ctr"/>
        <c:lblOffset val="100"/>
        <c:tickLblSkip val="14"/>
        <c:noMultiLvlLbl val="0"/>
      </c:catAx>
      <c:valAx>
        <c:axId val="1363591872"/>
        <c:scaling>
          <c:orientation val="minMax"/>
        </c:scaling>
        <c:delete val="0"/>
        <c:axPos val="l"/>
        <c:numFmt formatCode="0" sourceLinked="1"/>
        <c:majorTickMark val="none"/>
        <c:minorTickMark val="none"/>
        <c:tickLblPos val="nextTo"/>
        <c:spPr>
          <a:noFill/>
          <a:ln>
            <a:noFill/>
          </a:ln>
          <a:effectLst/>
        </c:spPr>
        <c:txPr>
          <a:bodyPr rot="-60000000" vert="horz"/>
          <a:lstStyle/>
          <a:p>
            <a:pPr>
              <a:defRPr/>
            </a:pPr>
            <a:endParaRPr lang="en-US"/>
          </a:p>
        </c:txPr>
        <c:crossAx val="1363600032"/>
        <c:crosses val="autoZero"/>
        <c:crossBetween val="between"/>
      </c:valAx>
    </c:plotArea>
    <c:plotVisOnly val="1"/>
    <c:dispBlanksAs val="gap"/>
    <c:showDLblsOverMax val="0"/>
    <c:extLst/>
  </c:chart>
  <c:spPr>
    <a:noFill/>
    <a:ln w="9525" cap="flat" cmpd="sng" algn="ctr">
      <a:noFill/>
      <a:round/>
    </a:ln>
    <a:effectLst/>
  </c:spPr>
  <c:txPr>
    <a:bodyPr/>
    <a:lstStyle/>
    <a:p>
      <a:pPr>
        <a:defRPr>
          <a:latin typeface="Futura LT bt"/>
        </a:defRPr>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6">
                  <a:lumMod val="75000"/>
                </a:schemeClr>
              </a:solidFill>
              <a:round/>
            </a:ln>
            <a:effectLst/>
          </c:spPr>
          <c:marker>
            <c:symbol val="none"/>
          </c:marker>
          <c:cat>
            <c:numRef>
              <c:f>'Figure 3.9'!$O$44:$AD$44</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'Figure 3.9'!$O$48:$AD$48</c:f>
              <c:numCache>
                <c:formatCode>0.0</c:formatCode>
                <c:ptCount val="16"/>
                <c:pt idx="0" formatCode="General">
                  <c:v>100</c:v>
                </c:pt>
                <c:pt idx="1">
                  <c:v>90.480050831489237</c:v>
                </c:pt>
                <c:pt idx="2">
                  <c:v>79.005718542538503</c:v>
                </c:pt>
                <c:pt idx="3">
                  <c:v>68.320150741657713</c:v>
                </c:pt>
                <c:pt idx="4">
                  <c:v>61.65509081746675</c:v>
                </c:pt>
                <c:pt idx="5">
                  <c:v>56.644245305755788</c:v>
                </c:pt>
                <c:pt idx="6">
                  <c:v>54.334918165684364</c:v>
                </c:pt>
                <c:pt idx="7">
                  <c:v>56.157840538112659</c:v>
                </c:pt>
                <c:pt idx="8">
                  <c:v>59.819022370237271</c:v>
                </c:pt>
                <c:pt idx="9">
                  <c:v>65.382003023597207</c:v>
                </c:pt>
                <c:pt idx="10">
                  <c:v>68.451611489669361</c:v>
                </c:pt>
                <c:pt idx="11">
                  <c:v>74.128524791306063</c:v>
                </c:pt>
                <c:pt idx="12">
                  <c:v>77.160886045441586</c:v>
                </c:pt>
                <c:pt idx="13">
                  <c:v>81.194539996932576</c:v>
                </c:pt>
                <c:pt idx="14">
                  <c:v>81.30409062027563</c:v>
                </c:pt>
                <c:pt idx="15">
                  <c:v>82.728248723735234</c:v>
                </c:pt>
              </c:numCache>
            </c:numRef>
          </c:val>
          <c:smooth val="0"/>
          <c:extLst>
            <c:ext xmlns:c16="http://schemas.microsoft.com/office/drawing/2014/chart" uri="{C3380CC4-5D6E-409C-BE32-E72D297353CC}">
              <c16:uniqueId val="{00000000-5810-4830-BCB6-D75D3CB0812C}"/>
            </c:ext>
          </c:extLst>
        </c:ser>
        <c:ser>
          <c:idx val="1"/>
          <c:order val="1"/>
          <c:spPr>
            <a:ln w="28575" cap="rnd">
              <a:solidFill>
                <a:schemeClr val="accent4">
                  <a:lumMod val="50000"/>
                </a:schemeClr>
              </a:solidFill>
              <a:round/>
            </a:ln>
            <a:effectLst/>
          </c:spPr>
          <c:marker>
            <c:symbol val="none"/>
          </c:marker>
          <c:cat>
            <c:numRef>
              <c:f>'Figure 3.9'!$O$44:$AD$44</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'Figure 3.9'!$O$60:$AD$60</c:f>
              <c:numCache>
                <c:formatCode>0.0</c:formatCode>
                <c:ptCount val="16"/>
                <c:pt idx="0" formatCode="General">
                  <c:v>100</c:v>
                </c:pt>
                <c:pt idx="1">
                  <c:v>99.888662620546171</c:v>
                </c:pt>
                <c:pt idx="2">
                  <c:v>99.04360171015999</c:v>
                </c:pt>
                <c:pt idx="3">
                  <c:v>99.459932845859598</c:v>
                </c:pt>
                <c:pt idx="4">
                  <c:v>99.555772331716511</c:v>
                </c:pt>
                <c:pt idx="5">
                  <c:v>99.877484205043714</c:v>
                </c:pt>
                <c:pt idx="6">
                  <c:v>100.10701417949107</c:v>
                </c:pt>
                <c:pt idx="7">
                  <c:v>100.73462576175038</c:v>
                </c:pt>
                <c:pt idx="8">
                  <c:v>102.17804141592093</c:v>
                </c:pt>
                <c:pt idx="9">
                  <c:v>104.61771581960051</c:v>
                </c:pt>
                <c:pt idx="10">
                  <c:v>107.68277355981085</c:v>
                </c:pt>
                <c:pt idx="11">
                  <c:v>111.14085982846379</c:v>
                </c:pt>
                <c:pt idx="12">
                  <c:v>113.39083031323885</c:v>
                </c:pt>
                <c:pt idx="13">
                  <c:v>116.22215909084588</c:v>
                </c:pt>
                <c:pt idx="14">
                  <c:v>118.99931160238781</c:v>
                </c:pt>
                <c:pt idx="15">
                  <c:v>121.37158496168385</c:v>
                </c:pt>
              </c:numCache>
            </c:numRef>
          </c:val>
          <c:smooth val="0"/>
          <c:extLst>
            <c:ext xmlns:c16="http://schemas.microsoft.com/office/drawing/2014/chart" uri="{C3380CC4-5D6E-409C-BE32-E72D297353CC}">
              <c16:uniqueId val="{00000001-5810-4830-BCB6-D75D3CB0812C}"/>
            </c:ext>
          </c:extLst>
        </c:ser>
        <c:dLbls>
          <c:showLegendKey val="0"/>
          <c:showVal val="0"/>
          <c:showCatName val="0"/>
          <c:showSerName val="0"/>
          <c:showPercent val="0"/>
          <c:showBubbleSize val="0"/>
        </c:dLbls>
        <c:smooth val="0"/>
        <c:axId val="1474690783"/>
        <c:axId val="1474707103"/>
      </c:lineChart>
      <c:catAx>
        <c:axId val="1474690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a:ea typeface="+mn-ea"/>
                <a:cs typeface="+mn-cs"/>
              </a:defRPr>
            </a:pPr>
            <a:endParaRPr lang="en-US"/>
          </a:p>
        </c:txPr>
        <c:crossAx val="1474707103"/>
        <c:crosses val="autoZero"/>
        <c:auto val="1"/>
        <c:lblAlgn val="ctr"/>
        <c:lblOffset val="100"/>
        <c:tickLblSkip val="15"/>
        <c:noMultiLvlLbl val="0"/>
      </c:catAx>
      <c:valAx>
        <c:axId val="1474707103"/>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a:ea typeface="+mn-ea"/>
                <a:cs typeface="+mn-cs"/>
              </a:defRPr>
            </a:pPr>
            <a:endParaRPr lang="en-US"/>
          </a:p>
        </c:txPr>
        <c:crossAx val="1474690783"/>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latin typeface="Futura lt bt"/>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492147396759884E-2"/>
          <c:y val="5.3895149436550709E-2"/>
          <c:w val="0.8685621558807427"/>
          <c:h val="0.83308784099194855"/>
        </c:manualLayout>
      </c:layout>
      <c:areaChart>
        <c:grouping val="standard"/>
        <c:varyColors val="0"/>
        <c:ser>
          <c:idx val="0"/>
          <c:order val="0"/>
          <c:tx>
            <c:strRef>
              <c:f>'Figure 1.3'!$B$26</c:f>
              <c:strCache>
                <c:ptCount val="1"/>
                <c:pt idx="0">
                  <c:v>EPOP</c:v>
                </c:pt>
              </c:strCache>
            </c:strRef>
          </c:tx>
          <c:spPr>
            <a:solidFill>
              <a:srgbClr val="E0B28A"/>
            </a:solidFill>
            <a:ln w="25400">
              <a:noFill/>
            </a:ln>
            <a:effectLst/>
          </c:spPr>
          <c:cat>
            <c:numRef>
              <c:f>'Figure 1.3'!$A$27:$A$285</c:f>
              <c:numCache>
                <c:formatCode>m/d/yyyy</c:formatCode>
                <c:ptCount val="259"/>
                <c:pt idx="0">
                  <c:v>21916</c:v>
                </c:pt>
                <c:pt idx="1">
                  <c:v>22007</c:v>
                </c:pt>
                <c:pt idx="2">
                  <c:v>22098</c:v>
                </c:pt>
                <c:pt idx="3">
                  <c:v>22190</c:v>
                </c:pt>
                <c:pt idx="4">
                  <c:v>22282</c:v>
                </c:pt>
                <c:pt idx="5">
                  <c:v>22372</c:v>
                </c:pt>
                <c:pt idx="6">
                  <c:v>22463</c:v>
                </c:pt>
                <c:pt idx="7">
                  <c:v>22555</c:v>
                </c:pt>
                <c:pt idx="8">
                  <c:v>22647</c:v>
                </c:pt>
                <c:pt idx="9">
                  <c:v>22737</c:v>
                </c:pt>
                <c:pt idx="10">
                  <c:v>22828</c:v>
                </c:pt>
                <c:pt idx="11">
                  <c:v>22920</c:v>
                </c:pt>
                <c:pt idx="12">
                  <c:v>23012</c:v>
                </c:pt>
                <c:pt idx="13">
                  <c:v>23102</c:v>
                </c:pt>
                <c:pt idx="14">
                  <c:v>23193</c:v>
                </c:pt>
                <c:pt idx="15">
                  <c:v>23285</c:v>
                </c:pt>
                <c:pt idx="16">
                  <c:v>23377</c:v>
                </c:pt>
                <c:pt idx="17">
                  <c:v>23468</c:v>
                </c:pt>
                <c:pt idx="18">
                  <c:v>23559</c:v>
                </c:pt>
                <c:pt idx="19">
                  <c:v>23651</c:v>
                </c:pt>
                <c:pt idx="20">
                  <c:v>23743</c:v>
                </c:pt>
                <c:pt idx="21">
                  <c:v>23833</c:v>
                </c:pt>
                <c:pt idx="22">
                  <c:v>23924</c:v>
                </c:pt>
                <c:pt idx="23">
                  <c:v>24016</c:v>
                </c:pt>
                <c:pt idx="24">
                  <c:v>24108</c:v>
                </c:pt>
                <c:pt idx="25">
                  <c:v>24198</c:v>
                </c:pt>
                <c:pt idx="26">
                  <c:v>24289</c:v>
                </c:pt>
                <c:pt idx="27">
                  <c:v>24381</c:v>
                </c:pt>
                <c:pt idx="28">
                  <c:v>24473</c:v>
                </c:pt>
                <c:pt idx="29">
                  <c:v>24563</c:v>
                </c:pt>
                <c:pt idx="30">
                  <c:v>24654</c:v>
                </c:pt>
                <c:pt idx="31">
                  <c:v>24746</c:v>
                </c:pt>
                <c:pt idx="32">
                  <c:v>24838</c:v>
                </c:pt>
                <c:pt idx="33">
                  <c:v>24929</c:v>
                </c:pt>
                <c:pt idx="34">
                  <c:v>25020</c:v>
                </c:pt>
                <c:pt idx="35">
                  <c:v>25112</c:v>
                </c:pt>
                <c:pt idx="36">
                  <c:v>25204</c:v>
                </c:pt>
                <c:pt idx="37">
                  <c:v>25294</c:v>
                </c:pt>
                <c:pt idx="38">
                  <c:v>25385</c:v>
                </c:pt>
                <c:pt idx="39">
                  <c:v>25477</c:v>
                </c:pt>
                <c:pt idx="40">
                  <c:v>25569</c:v>
                </c:pt>
                <c:pt idx="41">
                  <c:v>25659</c:v>
                </c:pt>
                <c:pt idx="42">
                  <c:v>25750</c:v>
                </c:pt>
                <c:pt idx="43">
                  <c:v>25842</c:v>
                </c:pt>
                <c:pt idx="44">
                  <c:v>25934</c:v>
                </c:pt>
                <c:pt idx="45">
                  <c:v>26024</c:v>
                </c:pt>
                <c:pt idx="46">
                  <c:v>26115</c:v>
                </c:pt>
                <c:pt idx="47">
                  <c:v>26207</c:v>
                </c:pt>
                <c:pt idx="48">
                  <c:v>26299</c:v>
                </c:pt>
                <c:pt idx="49">
                  <c:v>26390</c:v>
                </c:pt>
                <c:pt idx="50">
                  <c:v>26481</c:v>
                </c:pt>
                <c:pt idx="51">
                  <c:v>26573</c:v>
                </c:pt>
                <c:pt idx="52">
                  <c:v>26665</c:v>
                </c:pt>
                <c:pt idx="53">
                  <c:v>26755</c:v>
                </c:pt>
                <c:pt idx="54">
                  <c:v>26846</c:v>
                </c:pt>
                <c:pt idx="55">
                  <c:v>26938</c:v>
                </c:pt>
                <c:pt idx="56">
                  <c:v>27030</c:v>
                </c:pt>
                <c:pt idx="57">
                  <c:v>27120</c:v>
                </c:pt>
                <c:pt idx="58">
                  <c:v>27211</c:v>
                </c:pt>
                <c:pt idx="59">
                  <c:v>27303</c:v>
                </c:pt>
                <c:pt idx="60">
                  <c:v>27395</c:v>
                </c:pt>
                <c:pt idx="61">
                  <c:v>27485</c:v>
                </c:pt>
                <c:pt idx="62">
                  <c:v>27576</c:v>
                </c:pt>
                <c:pt idx="63">
                  <c:v>27668</c:v>
                </c:pt>
                <c:pt idx="64">
                  <c:v>27760</c:v>
                </c:pt>
                <c:pt idx="65">
                  <c:v>27851</c:v>
                </c:pt>
                <c:pt idx="66">
                  <c:v>27942</c:v>
                </c:pt>
                <c:pt idx="67">
                  <c:v>28034</c:v>
                </c:pt>
                <c:pt idx="68">
                  <c:v>28126</c:v>
                </c:pt>
                <c:pt idx="69">
                  <c:v>28216</c:v>
                </c:pt>
                <c:pt idx="70">
                  <c:v>28307</c:v>
                </c:pt>
                <c:pt idx="71">
                  <c:v>28399</c:v>
                </c:pt>
                <c:pt idx="72">
                  <c:v>28491</c:v>
                </c:pt>
                <c:pt idx="73">
                  <c:v>28581</c:v>
                </c:pt>
                <c:pt idx="74">
                  <c:v>28672</c:v>
                </c:pt>
                <c:pt idx="75">
                  <c:v>28764</c:v>
                </c:pt>
                <c:pt idx="76">
                  <c:v>28856</c:v>
                </c:pt>
                <c:pt idx="77">
                  <c:v>28946</c:v>
                </c:pt>
                <c:pt idx="78">
                  <c:v>29037</c:v>
                </c:pt>
                <c:pt idx="79">
                  <c:v>29129</c:v>
                </c:pt>
                <c:pt idx="80">
                  <c:v>29221</c:v>
                </c:pt>
                <c:pt idx="81">
                  <c:v>29312</c:v>
                </c:pt>
                <c:pt idx="82">
                  <c:v>29403</c:v>
                </c:pt>
                <c:pt idx="83">
                  <c:v>29495</c:v>
                </c:pt>
                <c:pt idx="84">
                  <c:v>29587</c:v>
                </c:pt>
                <c:pt idx="85">
                  <c:v>29677</c:v>
                </c:pt>
                <c:pt idx="86">
                  <c:v>29768</c:v>
                </c:pt>
                <c:pt idx="87">
                  <c:v>29860</c:v>
                </c:pt>
                <c:pt idx="88">
                  <c:v>29952</c:v>
                </c:pt>
                <c:pt idx="89">
                  <c:v>30042</c:v>
                </c:pt>
                <c:pt idx="90">
                  <c:v>30133</c:v>
                </c:pt>
                <c:pt idx="91">
                  <c:v>30225</c:v>
                </c:pt>
                <c:pt idx="92">
                  <c:v>30317</c:v>
                </c:pt>
                <c:pt idx="93">
                  <c:v>30407</c:v>
                </c:pt>
                <c:pt idx="94">
                  <c:v>30498</c:v>
                </c:pt>
                <c:pt idx="95">
                  <c:v>30590</c:v>
                </c:pt>
                <c:pt idx="96">
                  <c:v>30682</c:v>
                </c:pt>
                <c:pt idx="97">
                  <c:v>30773</c:v>
                </c:pt>
                <c:pt idx="98">
                  <c:v>30864</c:v>
                </c:pt>
                <c:pt idx="99">
                  <c:v>30956</c:v>
                </c:pt>
                <c:pt idx="100">
                  <c:v>31048</c:v>
                </c:pt>
                <c:pt idx="101">
                  <c:v>31138</c:v>
                </c:pt>
                <c:pt idx="102">
                  <c:v>31229</c:v>
                </c:pt>
                <c:pt idx="103">
                  <c:v>31321</c:v>
                </c:pt>
                <c:pt idx="104">
                  <c:v>31413</c:v>
                </c:pt>
                <c:pt idx="105">
                  <c:v>31503</c:v>
                </c:pt>
                <c:pt idx="106">
                  <c:v>31594</c:v>
                </c:pt>
                <c:pt idx="107">
                  <c:v>31686</c:v>
                </c:pt>
                <c:pt idx="108">
                  <c:v>31778</c:v>
                </c:pt>
                <c:pt idx="109">
                  <c:v>31868</c:v>
                </c:pt>
                <c:pt idx="110">
                  <c:v>31959</c:v>
                </c:pt>
                <c:pt idx="111">
                  <c:v>32051</c:v>
                </c:pt>
                <c:pt idx="112">
                  <c:v>32143</c:v>
                </c:pt>
                <c:pt idx="113">
                  <c:v>32234</c:v>
                </c:pt>
                <c:pt idx="114">
                  <c:v>32325</c:v>
                </c:pt>
                <c:pt idx="115">
                  <c:v>32417</c:v>
                </c:pt>
                <c:pt idx="116">
                  <c:v>32509</c:v>
                </c:pt>
                <c:pt idx="117">
                  <c:v>32599</c:v>
                </c:pt>
                <c:pt idx="118">
                  <c:v>32690</c:v>
                </c:pt>
                <c:pt idx="119">
                  <c:v>32782</c:v>
                </c:pt>
                <c:pt idx="120">
                  <c:v>32874</c:v>
                </c:pt>
                <c:pt idx="121">
                  <c:v>32964</c:v>
                </c:pt>
                <c:pt idx="122">
                  <c:v>33055</c:v>
                </c:pt>
                <c:pt idx="123">
                  <c:v>33147</c:v>
                </c:pt>
                <c:pt idx="124">
                  <c:v>33239</c:v>
                </c:pt>
                <c:pt idx="125">
                  <c:v>33329</c:v>
                </c:pt>
                <c:pt idx="126">
                  <c:v>33420</c:v>
                </c:pt>
                <c:pt idx="127">
                  <c:v>33512</c:v>
                </c:pt>
                <c:pt idx="128">
                  <c:v>33604</c:v>
                </c:pt>
                <c:pt idx="129">
                  <c:v>33695</c:v>
                </c:pt>
                <c:pt idx="130">
                  <c:v>33786</c:v>
                </c:pt>
                <c:pt idx="131">
                  <c:v>33878</c:v>
                </c:pt>
                <c:pt idx="132">
                  <c:v>33970</c:v>
                </c:pt>
                <c:pt idx="133">
                  <c:v>34060</c:v>
                </c:pt>
                <c:pt idx="134">
                  <c:v>34151</c:v>
                </c:pt>
                <c:pt idx="135">
                  <c:v>34243</c:v>
                </c:pt>
                <c:pt idx="136">
                  <c:v>34335</c:v>
                </c:pt>
                <c:pt idx="137">
                  <c:v>34425</c:v>
                </c:pt>
                <c:pt idx="138">
                  <c:v>34516</c:v>
                </c:pt>
                <c:pt idx="139">
                  <c:v>34608</c:v>
                </c:pt>
                <c:pt idx="140">
                  <c:v>34700</c:v>
                </c:pt>
                <c:pt idx="141">
                  <c:v>34790</c:v>
                </c:pt>
                <c:pt idx="142">
                  <c:v>34881</c:v>
                </c:pt>
                <c:pt idx="143">
                  <c:v>34973</c:v>
                </c:pt>
                <c:pt idx="144">
                  <c:v>35065</c:v>
                </c:pt>
                <c:pt idx="145">
                  <c:v>35156</c:v>
                </c:pt>
                <c:pt idx="146">
                  <c:v>35247</c:v>
                </c:pt>
                <c:pt idx="147">
                  <c:v>35339</c:v>
                </c:pt>
                <c:pt idx="148">
                  <c:v>35431</c:v>
                </c:pt>
                <c:pt idx="149">
                  <c:v>35521</c:v>
                </c:pt>
                <c:pt idx="150">
                  <c:v>35612</c:v>
                </c:pt>
                <c:pt idx="151">
                  <c:v>35704</c:v>
                </c:pt>
                <c:pt idx="152">
                  <c:v>35796</c:v>
                </c:pt>
                <c:pt idx="153">
                  <c:v>35886</c:v>
                </c:pt>
                <c:pt idx="154">
                  <c:v>35977</c:v>
                </c:pt>
                <c:pt idx="155">
                  <c:v>36069</c:v>
                </c:pt>
                <c:pt idx="156">
                  <c:v>36161</c:v>
                </c:pt>
                <c:pt idx="157">
                  <c:v>36251</c:v>
                </c:pt>
                <c:pt idx="158">
                  <c:v>36342</c:v>
                </c:pt>
                <c:pt idx="159">
                  <c:v>36434</c:v>
                </c:pt>
                <c:pt idx="160">
                  <c:v>36526</c:v>
                </c:pt>
                <c:pt idx="161">
                  <c:v>36617</c:v>
                </c:pt>
                <c:pt idx="162">
                  <c:v>36708</c:v>
                </c:pt>
                <c:pt idx="163">
                  <c:v>36800</c:v>
                </c:pt>
                <c:pt idx="164">
                  <c:v>36892</c:v>
                </c:pt>
                <c:pt idx="165">
                  <c:v>36982</c:v>
                </c:pt>
                <c:pt idx="166">
                  <c:v>37073</c:v>
                </c:pt>
                <c:pt idx="167">
                  <c:v>37165</c:v>
                </c:pt>
                <c:pt idx="168">
                  <c:v>37257</c:v>
                </c:pt>
                <c:pt idx="169">
                  <c:v>37347</c:v>
                </c:pt>
                <c:pt idx="170">
                  <c:v>37438</c:v>
                </c:pt>
                <c:pt idx="171">
                  <c:v>37530</c:v>
                </c:pt>
                <c:pt idx="172">
                  <c:v>37622</c:v>
                </c:pt>
                <c:pt idx="173">
                  <c:v>37712</c:v>
                </c:pt>
                <c:pt idx="174">
                  <c:v>37803</c:v>
                </c:pt>
                <c:pt idx="175">
                  <c:v>37895</c:v>
                </c:pt>
                <c:pt idx="176">
                  <c:v>37987</c:v>
                </c:pt>
                <c:pt idx="177">
                  <c:v>38078</c:v>
                </c:pt>
                <c:pt idx="178">
                  <c:v>38169</c:v>
                </c:pt>
                <c:pt idx="179">
                  <c:v>38261</c:v>
                </c:pt>
                <c:pt idx="180">
                  <c:v>38353</c:v>
                </c:pt>
                <c:pt idx="181">
                  <c:v>38443</c:v>
                </c:pt>
                <c:pt idx="182">
                  <c:v>38534</c:v>
                </c:pt>
                <c:pt idx="183">
                  <c:v>38626</c:v>
                </c:pt>
                <c:pt idx="184">
                  <c:v>38718</c:v>
                </c:pt>
                <c:pt idx="185">
                  <c:v>38808</c:v>
                </c:pt>
                <c:pt idx="186">
                  <c:v>38899</c:v>
                </c:pt>
                <c:pt idx="187">
                  <c:v>38991</c:v>
                </c:pt>
                <c:pt idx="188">
                  <c:v>39083</c:v>
                </c:pt>
                <c:pt idx="189">
                  <c:v>39173</c:v>
                </c:pt>
                <c:pt idx="190">
                  <c:v>39264</c:v>
                </c:pt>
                <c:pt idx="191">
                  <c:v>39356</c:v>
                </c:pt>
                <c:pt idx="192">
                  <c:v>39448</c:v>
                </c:pt>
                <c:pt idx="193">
                  <c:v>39539</c:v>
                </c:pt>
                <c:pt idx="194">
                  <c:v>39630</c:v>
                </c:pt>
                <c:pt idx="195">
                  <c:v>39722</c:v>
                </c:pt>
                <c:pt idx="196">
                  <c:v>39814</c:v>
                </c:pt>
                <c:pt idx="197">
                  <c:v>39904</c:v>
                </c:pt>
                <c:pt idx="198">
                  <c:v>39995</c:v>
                </c:pt>
                <c:pt idx="199">
                  <c:v>40087</c:v>
                </c:pt>
                <c:pt idx="200">
                  <c:v>40179</c:v>
                </c:pt>
                <c:pt idx="201">
                  <c:v>40269</c:v>
                </c:pt>
                <c:pt idx="202">
                  <c:v>40360</c:v>
                </c:pt>
                <c:pt idx="203">
                  <c:v>40452</c:v>
                </c:pt>
                <c:pt idx="204">
                  <c:v>40544</c:v>
                </c:pt>
                <c:pt idx="205">
                  <c:v>40634</c:v>
                </c:pt>
                <c:pt idx="206">
                  <c:v>40725</c:v>
                </c:pt>
                <c:pt idx="207">
                  <c:v>40817</c:v>
                </c:pt>
                <c:pt idx="208">
                  <c:v>40909</c:v>
                </c:pt>
                <c:pt idx="209">
                  <c:v>41000</c:v>
                </c:pt>
                <c:pt idx="210">
                  <c:v>41091</c:v>
                </c:pt>
                <c:pt idx="211">
                  <c:v>41183</c:v>
                </c:pt>
                <c:pt idx="212">
                  <c:v>41275</c:v>
                </c:pt>
                <c:pt idx="213">
                  <c:v>41365</c:v>
                </c:pt>
                <c:pt idx="214">
                  <c:v>41456</c:v>
                </c:pt>
                <c:pt idx="215">
                  <c:v>41548</c:v>
                </c:pt>
                <c:pt idx="216">
                  <c:v>41640</c:v>
                </c:pt>
                <c:pt idx="217">
                  <c:v>41730</c:v>
                </c:pt>
                <c:pt idx="218">
                  <c:v>41821</c:v>
                </c:pt>
                <c:pt idx="219">
                  <c:v>41913</c:v>
                </c:pt>
                <c:pt idx="220">
                  <c:v>42005</c:v>
                </c:pt>
                <c:pt idx="221">
                  <c:v>42095</c:v>
                </c:pt>
                <c:pt idx="222">
                  <c:v>42186</c:v>
                </c:pt>
                <c:pt idx="223">
                  <c:v>42278</c:v>
                </c:pt>
                <c:pt idx="224">
                  <c:v>42370</c:v>
                </c:pt>
                <c:pt idx="225">
                  <c:v>42461</c:v>
                </c:pt>
                <c:pt idx="226">
                  <c:v>42552</c:v>
                </c:pt>
                <c:pt idx="227">
                  <c:v>42644</c:v>
                </c:pt>
                <c:pt idx="228">
                  <c:v>42736</c:v>
                </c:pt>
                <c:pt idx="229">
                  <c:v>42826</c:v>
                </c:pt>
                <c:pt idx="230">
                  <c:v>42917</c:v>
                </c:pt>
                <c:pt idx="231">
                  <c:v>43009</c:v>
                </c:pt>
                <c:pt idx="232">
                  <c:v>43101</c:v>
                </c:pt>
                <c:pt idx="233">
                  <c:v>43191</c:v>
                </c:pt>
                <c:pt idx="234">
                  <c:v>43282</c:v>
                </c:pt>
                <c:pt idx="235">
                  <c:v>43374</c:v>
                </c:pt>
                <c:pt idx="236">
                  <c:v>43466</c:v>
                </c:pt>
                <c:pt idx="237">
                  <c:v>43556</c:v>
                </c:pt>
                <c:pt idx="238">
                  <c:v>43647</c:v>
                </c:pt>
                <c:pt idx="239">
                  <c:v>43739</c:v>
                </c:pt>
                <c:pt idx="240">
                  <c:v>43831</c:v>
                </c:pt>
                <c:pt idx="241">
                  <c:v>43922</c:v>
                </c:pt>
                <c:pt idx="242">
                  <c:v>44013</c:v>
                </c:pt>
                <c:pt idx="243">
                  <c:v>44105</c:v>
                </c:pt>
                <c:pt idx="244">
                  <c:v>44197</c:v>
                </c:pt>
                <c:pt idx="245">
                  <c:v>44287</c:v>
                </c:pt>
                <c:pt idx="246">
                  <c:v>44378</c:v>
                </c:pt>
                <c:pt idx="247">
                  <c:v>44470</c:v>
                </c:pt>
                <c:pt idx="248">
                  <c:v>44562</c:v>
                </c:pt>
                <c:pt idx="249">
                  <c:v>44652</c:v>
                </c:pt>
                <c:pt idx="250">
                  <c:v>44743</c:v>
                </c:pt>
                <c:pt idx="251">
                  <c:v>44835</c:v>
                </c:pt>
                <c:pt idx="252">
                  <c:v>44927</c:v>
                </c:pt>
                <c:pt idx="253">
                  <c:v>45017</c:v>
                </c:pt>
                <c:pt idx="254">
                  <c:v>45108</c:v>
                </c:pt>
                <c:pt idx="255">
                  <c:v>45200</c:v>
                </c:pt>
                <c:pt idx="256">
                  <c:v>45292</c:v>
                </c:pt>
                <c:pt idx="257">
                  <c:v>45383</c:v>
                </c:pt>
                <c:pt idx="258">
                  <c:v>45474</c:v>
                </c:pt>
              </c:numCache>
            </c:numRef>
          </c:cat>
          <c:val>
            <c:numRef>
              <c:f>'Figure 1.3'!$B$27:$B$285</c:f>
              <c:numCache>
                <c:formatCode>General</c:formatCode>
                <c:ptCount val="259"/>
                <c:pt idx="0">
                  <c:v>68.328192665360731</c:v>
                </c:pt>
                <c:pt idx="1">
                  <c:v>68.328192665360731</c:v>
                </c:pt>
                <c:pt idx="2">
                  <c:v>68.328192665360731</c:v>
                </c:pt>
                <c:pt idx="3">
                  <c:v>68.328192665360731</c:v>
                </c:pt>
                <c:pt idx="4">
                  <c:v>68.367381040369253</c:v>
                </c:pt>
                <c:pt idx="5">
                  <c:v>68.408634752853928</c:v>
                </c:pt>
                <c:pt idx="6">
                  <c:v>68.453896912057303</c:v>
                </c:pt>
                <c:pt idx="7">
                  <c:v>68.505092573608536</c:v>
                </c:pt>
                <c:pt idx="8">
                  <c:v>68.584511747189097</c:v>
                </c:pt>
                <c:pt idx="9">
                  <c:v>68.66536949818574</c:v>
                </c:pt>
                <c:pt idx="10">
                  <c:v>68.741372915530476</c:v>
                </c:pt>
                <c:pt idx="11">
                  <c:v>68.8062861458653</c:v>
                </c:pt>
                <c:pt idx="12">
                  <c:v>68.828080049078011</c:v>
                </c:pt>
                <c:pt idx="13">
                  <c:v>68.836911152527179</c:v>
                </c:pt>
                <c:pt idx="14">
                  <c:v>68.836991220999337</c:v>
                </c:pt>
                <c:pt idx="15">
                  <c:v>68.832512539345686</c:v>
                </c:pt>
                <c:pt idx="16">
                  <c:v>68.85308993906331</c:v>
                </c:pt>
                <c:pt idx="17">
                  <c:v>68.867199731239808</c:v>
                </c:pt>
                <c:pt idx="18">
                  <c:v>68.868852850414257</c:v>
                </c:pt>
                <c:pt idx="19">
                  <c:v>68.852082636043889</c:v>
                </c:pt>
                <c:pt idx="20">
                  <c:v>68.784268792154265</c:v>
                </c:pt>
                <c:pt idx="21">
                  <c:v>68.696851402239474</c:v>
                </c:pt>
                <c:pt idx="22">
                  <c:v>68.594535919381556</c:v>
                </c:pt>
                <c:pt idx="23">
                  <c:v>68.482017586750899</c:v>
                </c:pt>
                <c:pt idx="24">
                  <c:v>68.382359363155828</c:v>
                </c:pt>
                <c:pt idx="25">
                  <c:v>68.274494822796157</c:v>
                </c:pt>
                <c:pt idx="26">
                  <c:v>68.155775408415664</c:v>
                </c:pt>
                <c:pt idx="27">
                  <c:v>68.023570176770278</c:v>
                </c:pt>
                <c:pt idx="28">
                  <c:v>67.835534562331418</c:v>
                </c:pt>
                <c:pt idx="29">
                  <c:v>67.644803090240416</c:v>
                </c:pt>
                <c:pt idx="30">
                  <c:v>67.464591545402058</c:v>
                </c:pt>
                <c:pt idx="31">
                  <c:v>67.30803662251445</c:v>
                </c:pt>
                <c:pt idx="32">
                  <c:v>67.247447091108185</c:v>
                </c:pt>
                <c:pt idx="33">
                  <c:v>67.212736247117377</c:v>
                </c:pt>
                <c:pt idx="34">
                  <c:v>67.193283583339266</c:v>
                </c:pt>
                <c:pt idx="35">
                  <c:v>67.178517949033704</c:v>
                </c:pt>
                <c:pt idx="36">
                  <c:v>67.174208695203333</c:v>
                </c:pt>
                <c:pt idx="37">
                  <c:v>67.147056209807744</c:v>
                </c:pt>
                <c:pt idx="38">
                  <c:v>67.080203456801982</c:v>
                </c:pt>
                <c:pt idx="39">
                  <c:v>66.956928395891907</c:v>
                </c:pt>
                <c:pt idx="40">
                  <c:v>66.666444521652906</c:v>
                </c:pt>
                <c:pt idx="41">
                  <c:v>66.324599174894686</c:v>
                </c:pt>
                <c:pt idx="42">
                  <c:v>65.95261489617431</c:v>
                </c:pt>
                <c:pt idx="43">
                  <c:v>65.571612053783639</c:v>
                </c:pt>
                <c:pt idx="44">
                  <c:v>65.249872153715529</c:v>
                </c:pt>
                <c:pt idx="45">
                  <c:v>64.941757818027256</c:v>
                </c:pt>
                <c:pt idx="46">
                  <c:v>64.64910114215408</c:v>
                </c:pt>
                <c:pt idx="47">
                  <c:v>64.373690471625281</c:v>
                </c:pt>
                <c:pt idx="48">
                  <c:v>64.107562065249866</c:v>
                </c:pt>
                <c:pt idx="49">
                  <c:v>63.866095046527235</c:v>
                </c:pt>
                <c:pt idx="50">
                  <c:v>63.654664679929972</c:v>
                </c:pt>
                <c:pt idx="51">
                  <c:v>63.478484566805079</c:v>
                </c:pt>
                <c:pt idx="52">
                  <c:v>63.385003439496131</c:v>
                </c:pt>
                <c:pt idx="53">
                  <c:v>63.319478053908746</c:v>
                </c:pt>
                <c:pt idx="54">
                  <c:v>63.270147505174513</c:v>
                </c:pt>
                <c:pt idx="55">
                  <c:v>63.225453361895021</c:v>
                </c:pt>
                <c:pt idx="56">
                  <c:v>63.197920550419099</c:v>
                </c:pt>
                <c:pt idx="57">
                  <c:v>63.142801528267057</c:v>
                </c:pt>
                <c:pt idx="58">
                  <c:v>63.039838218033871</c:v>
                </c:pt>
                <c:pt idx="59">
                  <c:v>62.869157646783997</c:v>
                </c:pt>
                <c:pt idx="60">
                  <c:v>62.504419382822192</c:v>
                </c:pt>
                <c:pt idx="61">
                  <c:v>62.076900068230408</c:v>
                </c:pt>
                <c:pt idx="62">
                  <c:v>61.609528387694773</c:v>
                </c:pt>
                <c:pt idx="63">
                  <c:v>61.124765549219248</c:v>
                </c:pt>
                <c:pt idx="64">
                  <c:v>60.597230389466581</c:v>
                </c:pt>
                <c:pt idx="65">
                  <c:v>60.115146662995606</c:v>
                </c:pt>
                <c:pt idx="66">
                  <c:v>59.71823956281478</c:v>
                </c:pt>
                <c:pt idx="67">
                  <c:v>59.445573516864378</c:v>
                </c:pt>
                <c:pt idx="68">
                  <c:v>59.584441767309713</c:v>
                </c:pt>
                <c:pt idx="69">
                  <c:v>59.822834984098741</c:v>
                </c:pt>
                <c:pt idx="70">
                  <c:v>60.10061424448871</c:v>
                </c:pt>
                <c:pt idx="71">
                  <c:v>60.35854426435089</c:v>
                </c:pt>
                <c:pt idx="72">
                  <c:v>60.247805837097665</c:v>
                </c:pt>
                <c:pt idx="73">
                  <c:v>60.119495127436792</c:v>
                </c:pt>
                <c:pt idx="74">
                  <c:v>60.030987588078638</c:v>
                </c:pt>
                <c:pt idx="75">
                  <c:v>60.038717098692601</c:v>
                </c:pt>
                <c:pt idx="76">
                  <c:v>60.57197186662755</c:v>
                </c:pt>
                <c:pt idx="77">
                  <c:v>61.159790159749967</c:v>
                </c:pt>
                <c:pt idx="78">
                  <c:v>61.70954489032507</c:v>
                </c:pt>
                <c:pt idx="79">
                  <c:v>62.130071167420418</c:v>
                </c:pt>
                <c:pt idx="80">
                  <c:v>61.954322971458417</c:v>
                </c:pt>
                <c:pt idx="81">
                  <c:v>61.623924336857989</c:v>
                </c:pt>
                <c:pt idx="82">
                  <c:v>61.199557300149188</c:v>
                </c:pt>
                <c:pt idx="83">
                  <c:v>60.74109082817359</c:v>
                </c:pt>
                <c:pt idx="84">
                  <c:v>60.468408282436251</c:v>
                </c:pt>
                <c:pt idx="85">
                  <c:v>60.21393108113346</c:v>
                </c:pt>
                <c:pt idx="86">
                  <c:v>59.971928125967523</c:v>
                </c:pt>
                <c:pt idx="87">
                  <c:v>59.736720293056791</c:v>
                </c:pt>
                <c:pt idx="88">
                  <c:v>59.495503417466225</c:v>
                </c:pt>
                <c:pt idx="89">
                  <c:v>59.252731699789251</c:v>
                </c:pt>
                <c:pt idx="90">
                  <c:v>59.005742763512693</c:v>
                </c:pt>
                <c:pt idx="91">
                  <c:v>58.75192123022137</c:v>
                </c:pt>
                <c:pt idx="92">
                  <c:v>58.500347947112033</c:v>
                </c:pt>
                <c:pt idx="93">
                  <c:v>58.500347947112033</c:v>
                </c:pt>
                <c:pt idx="94">
                  <c:v>58.500347947112033</c:v>
                </c:pt>
                <c:pt idx="95">
                  <c:v>58.500347947112033</c:v>
                </c:pt>
                <c:pt idx="96">
                  <c:v>58.165719598121079</c:v>
                </c:pt>
                <c:pt idx="97">
                  <c:v>57.832680932498256</c:v>
                </c:pt>
                <c:pt idx="98">
                  <c:v>57.502821633611688</c:v>
                </c:pt>
                <c:pt idx="99">
                  <c:v>57.177731384829507</c:v>
                </c:pt>
                <c:pt idx="100">
                  <c:v>56.7954125347947</c:v>
                </c:pt>
                <c:pt idx="101">
                  <c:v>56.446477035490588</c:v>
                </c:pt>
                <c:pt idx="102">
                  <c:v>56.157949504175349</c:v>
                </c:pt>
                <c:pt idx="103">
                  <c:v>55.956854558107153</c:v>
                </c:pt>
                <c:pt idx="104">
                  <c:v>55.981494650313145</c:v>
                </c:pt>
                <c:pt idx="105">
                  <c:v>56.103105427974938</c:v>
                </c:pt>
                <c:pt idx="106">
                  <c:v>56.304200374043134</c:v>
                </c:pt>
                <c:pt idx="107">
                  <c:v>56.567292971468326</c:v>
                </c:pt>
                <c:pt idx="108">
                  <c:v>56.890793536882377</c:v>
                </c:pt>
                <c:pt idx="109">
                  <c:v>57.234959986082103</c:v>
                </c:pt>
                <c:pt idx="110">
                  <c:v>57.575947068545567</c:v>
                </c:pt>
                <c:pt idx="111">
                  <c:v>57.88990953375086</c:v>
                </c:pt>
                <c:pt idx="112">
                  <c:v>58.057621129088375</c:v>
                </c:pt>
                <c:pt idx="113">
                  <c:v>58.18877000695894</c:v>
                </c:pt>
                <c:pt idx="114">
                  <c:v>58.297663317675713</c:v>
                </c:pt>
                <c:pt idx="115">
                  <c:v>58.398608211551839</c:v>
                </c:pt>
                <c:pt idx="116">
                  <c:v>58.474118171537924</c:v>
                </c:pt>
                <c:pt idx="117">
                  <c:v>58.58301148225469</c:v>
                </c:pt>
                <c:pt idx="118">
                  <c:v>58.752312760960322</c:v>
                </c:pt>
                <c:pt idx="119">
                  <c:v>59.009046624912997</c:v>
                </c:pt>
                <c:pt idx="120">
                  <c:v>59.622664405010418</c:v>
                </c:pt>
                <c:pt idx="121">
                  <c:v>60.28079331941543</c:v>
                </c:pt>
                <c:pt idx="122">
                  <c:v>60.913487299930395</c:v>
                </c:pt>
                <c:pt idx="123">
                  <c:v>61.450800278357676</c:v>
                </c:pt>
                <c:pt idx="124">
                  <c:v>61.528694763395947</c:v>
                </c:pt>
                <c:pt idx="125">
                  <c:v>61.488952679192749</c:v>
                </c:pt>
                <c:pt idx="126">
                  <c:v>61.379264526791914</c:v>
                </c:pt>
                <c:pt idx="127">
                  <c:v>61.247320807237294</c:v>
                </c:pt>
                <c:pt idx="128">
                  <c:v>61.25606406576199</c:v>
                </c:pt>
                <c:pt idx="129">
                  <c:v>61.291831941544871</c:v>
                </c:pt>
                <c:pt idx="130">
                  <c:v>61.356214117954053</c:v>
                </c:pt>
                <c:pt idx="131">
                  <c:v>61.450800278357669</c:v>
                </c:pt>
                <c:pt idx="132">
                  <c:v>61.561283272442573</c:v>
                </c:pt>
                <c:pt idx="133">
                  <c:v>61.711508350730675</c:v>
                </c:pt>
                <c:pt idx="134">
                  <c:v>61.909423930062623</c:v>
                </c:pt>
                <c:pt idx="135">
                  <c:v>62.162978427279043</c:v>
                </c:pt>
                <c:pt idx="136">
                  <c:v>62.523836551844106</c:v>
                </c:pt>
                <c:pt idx="137">
                  <c:v>62.938743910925524</c:v>
                </c:pt>
                <c:pt idx="138">
                  <c:v>63.398162404314533</c:v>
                </c:pt>
                <c:pt idx="139">
                  <c:v>63.892553931802354</c:v>
                </c:pt>
                <c:pt idx="140">
                  <c:v>64.424303018441194</c:v>
                </c:pt>
                <c:pt idx="141">
                  <c:v>64.967179888656929</c:v>
                </c:pt>
                <c:pt idx="142">
                  <c:v>65.506877392136403</c:v>
                </c:pt>
                <c:pt idx="143">
                  <c:v>66.02908837856647</c:v>
                </c:pt>
                <c:pt idx="144">
                  <c:v>66.48771203027141</c:v>
                </c:pt>
                <c:pt idx="145">
                  <c:v>66.912952331245663</c:v>
                </c:pt>
                <c:pt idx="146">
                  <c:v>67.303219598121089</c:v>
                </c:pt>
                <c:pt idx="147">
                  <c:v>67.65692414752958</c:v>
                </c:pt>
                <c:pt idx="148">
                  <c:v>67.86517266875434</c:v>
                </c:pt>
                <c:pt idx="149">
                  <c:v>68.076600556715377</c:v>
                </c:pt>
                <c:pt idx="150">
                  <c:v>68.332539578983997</c:v>
                </c:pt>
                <c:pt idx="151">
                  <c:v>68.674321503131523</c:v>
                </c:pt>
                <c:pt idx="152">
                  <c:v>69.341988517745293</c:v>
                </c:pt>
                <c:pt idx="153">
                  <c:v>70.098677800974244</c:v>
                </c:pt>
                <c:pt idx="154">
                  <c:v>70.906236951983303</c:v>
                </c:pt>
                <c:pt idx="155">
                  <c:v>71.726513569937381</c:v>
                </c:pt>
                <c:pt idx="156">
                  <c:v>72.425974251913715</c:v>
                </c:pt>
                <c:pt idx="157">
                  <c:v>73.099999999999994</c:v>
                </c:pt>
                <c:pt idx="158">
                  <c:v>73.599999999999994</c:v>
                </c:pt>
                <c:pt idx="159">
                  <c:v>74.2</c:v>
                </c:pt>
                <c:pt idx="160">
                  <c:v>74.5</c:v>
                </c:pt>
                <c:pt idx="161">
                  <c:v>75.3</c:v>
                </c:pt>
                <c:pt idx="162">
                  <c:v>75.5</c:v>
                </c:pt>
                <c:pt idx="163">
                  <c:v>75.8</c:v>
                </c:pt>
                <c:pt idx="164">
                  <c:v>75.8</c:v>
                </c:pt>
                <c:pt idx="165">
                  <c:v>76.3</c:v>
                </c:pt>
                <c:pt idx="166">
                  <c:v>76.599999999999994</c:v>
                </c:pt>
                <c:pt idx="167">
                  <c:v>76.599999999999994</c:v>
                </c:pt>
                <c:pt idx="168">
                  <c:v>76.099999999999994</c:v>
                </c:pt>
                <c:pt idx="169">
                  <c:v>76.5</c:v>
                </c:pt>
                <c:pt idx="170">
                  <c:v>75.900000000000006</c:v>
                </c:pt>
                <c:pt idx="171">
                  <c:v>75.7</c:v>
                </c:pt>
                <c:pt idx="172">
                  <c:v>75.7</c:v>
                </c:pt>
                <c:pt idx="173">
                  <c:v>76</c:v>
                </c:pt>
                <c:pt idx="174">
                  <c:v>75.7</c:v>
                </c:pt>
                <c:pt idx="175">
                  <c:v>76.3</c:v>
                </c:pt>
                <c:pt idx="176">
                  <c:v>76.5</c:v>
                </c:pt>
                <c:pt idx="177">
                  <c:v>76.7</c:v>
                </c:pt>
                <c:pt idx="178">
                  <c:v>76.900000000000006</c:v>
                </c:pt>
                <c:pt idx="179">
                  <c:v>77.3</c:v>
                </c:pt>
                <c:pt idx="180">
                  <c:v>77.599999999999994</c:v>
                </c:pt>
                <c:pt idx="181">
                  <c:v>78</c:v>
                </c:pt>
                <c:pt idx="182">
                  <c:v>78.099999999999994</c:v>
                </c:pt>
                <c:pt idx="183">
                  <c:v>78.099999999999994</c:v>
                </c:pt>
                <c:pt idx="184">
                  <c:v>78.2</c:v>
                </c:pt>
                <c:pt idx="185">
                  <c:v>78.2</c:v>
                </c:pt>
                <c:pt idx="186">
                  <c:v>78.3</c:v>
                </c:pt>
                <c:pt idx="187">
                  <c:v>78.400000000000006</c:v>
                </c:pt>
                <c:pt idx="188">
                  <c:v>78.599999999999994</c:v>
                </c:pt>
                <c:pt idx="189">
                  <c:v>78.7</c:v>
                </c:pt>
                <c:pt idx="190">
                  <c:v>78.7</c:v>
                </c:pt>
                <c:pt idx="191">
                  <c:v>78.400000000000006</c:v>
                </c:pt>
                <c:pt idx="192">
                  <c:v>78.3</c:v>
                </c:pt>
                <c:pt idx="193">
                  <c:v>77.900000000000006</c:v>
                </c:pt>
                <c:pt idx="194">
                  <c:v>76.900000000000006</c:v>
                </c:pt>
                <c:pt idx="195">
                  <c:v>76.3</c:v>
                </c:pt>
                <c:pt idx="196">
                  <c:v>73.3</c:v>
                </c:pt>
                <c:pt idx="197">
                  <c:v>72.400000000000006</c:v>
                </c:pt>
                <c:pt idx="198">
                  <c:v>71.900000000000006</c:v>
                </c:pt>
                <c:pt idx="199">
                  <c:v>71.400000000000006</c:v>
                </c:pt>
                <c:pt idx="200">
                  <c:v>70.8</c:v>
                </c:pt>
                <c:pt idx="201">
                  <c:v>70.5</c:v>
                </c:pt>
                <c:pt idx="202">
                  <c:v>70</c:v>
                </c:pt>
                <c:pt idx="203">
                  <c:v>69.400000000000006</c:v>
                </c:pt>
                <c:pt idx="204">
                  <c:v>68.8</c:v>
                </c:pt>
                <c:pt idx="205">
                  <c:v>69.5</c:v>
                </c:pt>
                <c:pt idx="206">
                  <c:v>68.900000000000006</c:v>
                </c:pt>
                <c:pt idx="207">
                  <c:v>69.400000000000006</c:v>
                </c:pt>
                <c:pt idx="208">
                  <c:v>69</c:v>
                </c:pt>
                <c:pt idx="209">
                  <c:v>69.400000000000006</c:v>
                </c:pt>
                <c:pt idx="210">
                  <c:v>69.5</c:v>
                </c:pt>
                <c:pt idx="211">
                  <c:v>69.900000000000006</c:v>
                </c:pt>
                <c:pt idx="212">
                  <c:v>70.099999999999994</c:v>
                </c:pt>
                <c:pt idx="213">
                  <c:v>71</c:v>
                </c:pt>
                <c:pt idx="214">
                  <c:v>71.599999999999994</c:v>
                </c:pt>
                <c:pt idx="215">
                  <c:v>72.400000000000006</c:v>
                </c:pt>
                <c:pt idx="216">
                  <c:v>72.400000000000006</c:v>
                </c:pt>
                <c:pt idx="217">
                  <c:v>72.900000000000006</c:v>
                </c:pt>
                <c:pt idx="218">
                  <c:v>73</c:v>
                </c:pt>
                <c:pt idx="219">
                  <c:v>74.099999999999994</c:v>
                </c:pt>
                <c:pt idx="220">
                  <c:v>73.900000000000006</c:v>
                </c:pt>
                <c:pt idx="221">
                  <c:v>74.599999999999994</c:v>
                </c:pt>
                <c:pt idx="222">
                  <c:v>74.7</c:v>
                </c:pt>
                <c:pt idx="223">
                  <c:v>75.5</c:v>
                </c:pt>
                <c:pt idx="224">
                  <c:v>75.099999999999994</c:v>
                </c:pt>
                <c:pt idx="225">
                  <c:v>75.400000000000006</c:v>
                </c:pt>
                <c:pt idx="226">
                  <c:v>76</c:v>
                </c:pt>
                <c:pt idx="227">
                  <c:v>76.900000000000006</c:v>
                </c:pt>
                <c:pt idx="228">
                  <c:v>77.2</c:v>
                </c:pt>
                <c:pt idx="229">
                  <c:v>77.3</c:v>
                </c:pt>
                <c:pt idx="230">
                  <c:v>78.599999999999994</c:v>
                </c:pt>
                <c:pt idx="231">
                  <c:v>79</c:v>
                </c:pt>
                <c:pt idx="232">
                  <c:v>79</c:v>
                </c:pt>
                <c:pt idx="233">
                  <c:v>79.099999999999994</c:v>
                </c:pt>
                <c:pt idx="234">
                  <c:v>79</c:v>
                </c:pt>
                <c:pt idx="235">
                  <c:v>79.599999999999994</c:v>
                </c:pt>
                <c:pt idx="236">
                  <c:v>80.3</c:v>
                </c:pt>
                <c:pt idx="237">
                  <c:v>79.8</c:v>
                </c:pt>
                <c:pt idx="238">
                  <c:v>79.7</c:v>
                </c:pt>
                <c:pt idx="239">
                  <c:v>80.5</c:v>
                </c:pt>
                <c:pt idx="240">
                  <c:v>80.5</c:v>
                </c:pt>
                <c:pt idx="241">
                  <c:v>77</c:v>
                </c:pt>
                <c:pt idx="242">
                  <c:v>78.2</c:v>
                </c:pt>
                <c:pt idx="243">
                  <c:v>79</c:v>
                </c:pt>
                <c:pt idx="244">
                  <c:v>76.3</c:v>
                </c:pt>
                <c:pt idx="245">
                  <c:v>79.599999999999994</c:v>
                </c:pt>
                <c:pt idx="246">
                  <c:v>81.2</c:v>
                </c:pt>
                <c:pt idx="247">
                  <c:v>82.5</c:v>
                </c:pt>
                <c:pt idx="248">
                  <c:v>82.4</c:v>
                </c:pt>
                <c:pt idx="249">
                  <c:v>83.1</c:v>
                </c:pt>
                <c:pt idx="250">
                  <c:v>82.7</c:v>
                </c:pt>
                <c:pt idx="251">
                  <c:v>82.9</c:v>
                </c:pt>
                <c:pt idx="252">
                  <c:v>83.3</c:v>
                </c:pt>
                <c:pt idx="253">
                  <c:v>83.9</c:v>
                </c:pt>
                <c:pt idx="254">
                  <c:v>83.5</c:v>
                </c:pt>
                <c:pt idx="255">
                  <c:v>83.8</c:v>
                </c:pt>
                <c:pt idx="256">
                  <c:v>83.6</c:v>
                </c:pt>
                <c:pt idx="257">
                  <c:v>84.3</c:v>
                </c:pt>
                <c:pt idx="258">
                  <c:v>84.7</c:v>
                </c:pt>
              </c:numCache>
            </c:numRef>
          </c:val>
          <c:extLst>
            <c:ext xmlns:c16="http://schemas.microsoft.com/office/drawing/2014/chart" uri="{C3380CC4-5D6E-409C-BE32-E72D297353CC}">
              <c16:uniqueId val="{00000000-966F-4CFA-B6A1-E72F033B8504}"/>
            </c:ext>
          </c:extLst>
        </c:ser>
        <c:dLbls>
          <c:showLegendKey val="0"/>
          <c:showVal val="0"/>
          <c:showCatName val="0"/>
          <c:showSerName val="0"/>
          <c:showPercent val="0"/>
          <c:showBubbleSize val="0"/>
        </c:dLbls>
        <c:axId val="126541775"/>
        <c:axId val="1733870752"/>
      </c:areaChart>
      <c:dateAx>
        <c:axId val="126541775"/>
        <c:scaling>
          <c:orientation val="minMax"/>
        </c:scaling>
        <c:delete val="0"/>
        <c:axPos val="b"/>
        <c:numFmt formatCode="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65000"/>
                  </a:schemeClr>
                </a:solidFill>
                <a:latin typeface="Futura LT" panose="02000303000000000000" pitchFamily="2" charset="0"/>
                <a:ea typeface="+mn-ea"/>
                <a:cs typeface="+mn-cs"/>
              </a:defRPr>
            </a:pPr>
            <a:endParaRPr lang="en-US"/>
          </a:p>
        </c:txPr>
        <c:crossAx val="1733870752"/>
        <c:crosses val="autoZero"/>
        <c:auto val="1"/>
        <c:lblOffset val="100"/>
        <c:baseTimeUnit val="months"/>
        <c:majorUnit val="16"/>
        <c:majorTimeUnit val="years"/>
      </c:dateAx>
      <c:valAx>
        <c:axId val="1733870752"/>
        <c:scaling>
          <c:orientation val="minMax"/>
          <c:max val="100"/>
        </c:scaling>
        <c:delete val="0"/>
        <c:axPos val="l"/>
        <c:numFmt formatCode="General" sourceLinked="1"/>
        <c:majorTickMark val="none"/>
        <c:minorTickMark val="none"/>
        <c:tickLblPos val="low"/>
        <c:spPr>
          <a:noFill/>
          <a:ln>
            <a:noFill/>
          </a:ln>
          <a:effectLst/>
        </c:spPr>
        <c:txPr>
          <a:bodyPr rot="-60000000" spcFirstLastPara="1" vertOverflow="ellipsis" vert="horz" wrap="square" anchor="ctr" anchorCtr="1"/>
          <a:lstStyle/>
          <a:p>
            <a:pPr>
              <a:defRPr sz="800" b="0" i="0" u="none" strike="noStrike" kern="1200" baseline="0">
                <a:solidFill>
                  <a:schemeClr val="bg1">
                    <a:lumMod val="65000"/>
                  </a:schemeClr>
                </a:solidFill>
                <a:latin typeface="Futura LT" panose="02000303000000000000" pitchFamily="2" charset="0"/>
                <a:ea typeface="+mn-ea"/>
                <a:cs typeface="+mn-cs"/>
              </a:defRPr>
            </a:pPr>
            <a:endParaRPr lang="en-US"/>
          </a:p>
        </c:txPr>
        <c:crossAx val="12654177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bg1">
              <a:lumMod val="65000"/>
            </a:schemeClr>
          </a:solidFill>
          <a:latin typeface="Futura Lt BT" panose="020B0402020204020303" pitchFamily="34" charset="0"/>
        </a:defRPr>
      </a:pPr>
      <a:endParaRPr lang="en-US"/>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479516558850241E-2"/>
          <c:y val="2.5219069549496296E-2"/>
          <c:w val="0.65999369738058022"/>
          <c:h val="0.83318815884036479"/>
        </c:manualLayout>
      </c:layout>
      <c:areaChart>
        <c:grouping val="stacked"/>
        <c:varyColors val="0"/>
        <c:ser>
          <c:idx val="3"/>
          <c:order val="0"/>
          <c:tx>
            <c:strRef>
              <c:f>'Figure 1.4'!$C$24</c:f>
              <c:strCache>
                <c:ptCount val="1"/>
                <c:pt idx="0">
                  <c:v>Public admin</c:v>
                </c:pt>
              </c:strCache>
            </c:strRef>
          </c:tx>
          <c:spPr>
            <a:solidFill>
              <a:schemeClr val="accent6"/>
            </a:solidFill>
            <a:ln w="1905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1.4'!$C$25:$C$49</c:f>
              <c:numCache>
                <c:formatCode>General</c:formatCode>
                <c:ptCount val="25"/>
                <c:pt idx="0">
                  <c:v>0</c:v>
                </c:pt>
                <c:pt idx="1">
                  <c:v>0.70000000000000284</c:v>
                </c:pt>
                <c:pt idx="2">
                  <c:v>5.2999999999999972</c:v>
                </c:pt>
                <c:pt idx="3">
                  <c:v>6.5</c:v>
                </c:pt>
                <c:pt idx="4">
                  <c:v>4.5</c:v>
                </c:pt>
                <c:pt idx="5">
                  <c:v>6.7999999999999972</c:v>
                </c:pt>
                <c:pt idx="6">
                  <c:v>9.9000000000000057</c:v>
                </c:pt>
                <c:pt idx="7">
                  <c:v>11.299999999999997</c:v>
                </c:pt>
                <c:pt idx="8">
                  <c:v>14.799999999999997</c:v>
                </c:pt>
                <c:pt idx="9">
                  <c:v>18.800000000000011</c:v>
                </c:pt>
                <c:pt idx="10">
                  <c:v>17.800000000000011</c:v>
                </c:pt>
                <c:pt idx="11">
                  <c:v>25.599999999999994</c:v>
                </c:pt>
                <c:pt idx="12">
                  <c:v>26.5</c:v>
                </c:pt>
                <c:pt idx="13">
                  <c:v>17.599999999999994</c:v>
                </c:pt>
                <c:pt idx="14">
                  <c:v>26.800000000000011</c:v>
                </c:pt>
                <c:pt idx="15">
                  <c:v>29.699999999999989</c:v>
                </c:pt>
                <c:pt idx="16">
                  <c:v>31.599999999999994</c:v>
                </c:pt>
                <c:pt idx="17">
                  <c:v>31.800000000000011</c:v>
                </c:pt>
                <c:pt idx="18">
                  <c:v>28.599999999999994</c:v>
                </c:pt>
                <c:pt idx="19">
                  <c:v>31.300000000000011</c:v>
                </c:pt>
                <c:pt idx="20">
                  <c:v>34.400000000000006</c:v>
                </c:pt>
                <c:pt idx="21">
                  <c:v>37.800000000000011</c:v>
                </c:pt>
                <c:pt idx="22">
                  <c:v>45.300000000000011</c:v>
                </c:pt>
                <c:pt idx="23">
                  <c:v>40.199999999999989</c:v>
                </c:pt>
                <c:pt idx="24">
                  <c:v>40.400000000000006</c:v>
                </c:pt>
              </c:numCache>
            </c:numRef>
          </c:val>
          <c:extLst>
            <c:ext xmlns:c16="http://schemas.microsoft.com/office/drawing/2014/chart" uri="{C3380CC4-5D6E-409C-BE32-E72D297353CC}">
              <c16:uniqueId val="{00000000-C917-4B11-A849-D7D0DAE2EC5A}"/>
            </c:ext>
          </c:extLst>
        </c:ser>
        <c:ser>
          <c:idx val="4"/>
          <c:order val="1"/>
          <c:tx>
            <c:strRef>
              <c:f>'Figure 1.4'!$D$24</c:f>
              <c:strCache>
                <c:ptCount val="1"/>
                <c:pt idx="0">
                  <c:v>Education</c:v>
                </c:pt>
              </c:strCache>
            </c:strRef>
          </c:tx>
          <c:spPr>
            <a:solidFill>
              <a:schemeClr val="accent6">
                <a:lumMod val="60000"/>
                <a:lumOff val="40000"/>
              </a:schemeClr>
            </a:solidFill>
            <a:ln w="1905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1.4'!$D$25:$D$49</c:f>
              <c:numCache>
                <c:formatCode>General</c:formatCode>
                <c:ptCount val="25"/>
                <c:pt idx="0">
                  <c:v>0</c:v>
                </c:pt>
                <c:pt idx="1">
                  <c:v>0.69999999999998863</c:v>
                </c:pt>
                <c:pt idx="2">
                  <c:v>7.6999999999999886</c:v>
                </c:pt>
                <c:pt idx="3">
                  <c:v>11.599999999999994</c:v>
                </c:pt>
                <c:pt idx="4">
                  <c:v>12.699999999999989</c:v>
                </c:pt>
                <c:pt idx="5">
                  <c:v>-1.0999999999999943</c:v>
                </c:pt>
                <c:pt idx="6">
                  <c:v>8.1999999999999886</c:v>
                </c:pt>
                <c:pt idx="7">
                  <c:v>15.799999999999983</c:v>
                </c:pt>
                <c:pt idx="8">
                  <c:v>29.400000000000006</c:v>
                </c:pt>
                <c:pt idx="9">
                  <c:v>35.199999999999989</c:v>
                </c:pt>
                <c:pt idx="10">
                  <c:v>36.400000000000006</c:v>
                </c:pt>
                <c:pt idx="11">
                  <c:v>36</c:v>
                </c:pt>
                <c:pt idx="12">
                  <c:v>36</c:v>
                </c:pt>
                <c:pt idx="13">
                  <c:v>38.900000000000006</c:v>
                </c:pt>
                <c:pt idx="14">
                  <c:v>35.5</c:v>
                </c:pt>
                <c:pt idx="15">
                  <c:v>30.199999999999989</c:v>
                </c:pt>
                <c:pt idx="16">
                  <c:v>33.5</c:v>
                </c:pt>
                <c:pt idx="17">
                  <c:v>39.199999999999989</c:v>
                </c:pt>
                <c:pt idx="18">
                  <c:v>47.400000000000006</c:v>
                </c:pt>
                <c:pt idx="19">
                  <c:v>55.900000000000006</c:v>
                </c:pt>
                <c:pt idx="20">
                  <c:v>50.199999999999989</c:v>
                </c:pt>
                <c:pt idx="21">
                  <c:v>50.799999999999983</c:v>
                </c:pt>
                <c:pt idx="22">
                  <c:v>52.900000000000006</c:v>
                </c:pt>
                <c:pt idx="23">
                  <c:v>60.699999999999989</c:v>
                </c:pt>
                <c:pt idx="24">
                  <c:v>71.5</c:v>
                </c:pt>
              </c:numCache>
            </c:numRef>
          </c:val>
          <c:extLst>
            <c:ext xmlns:c16="http://schemas.microsoft.com/office/drawing/2014/chart" uri="{C3380CC4-5D6E-409C-BE32-E72D297353CC}">
              <c16:uniqueId val="{00000001-C917-4B11-A849-D7D0DAE2EC5A}"/>
            </c:ext>
          </c:extLst>
        </c:ser>
        <c:ser>
          <c:idx val="5"/>
          <c:order val="2"/>
          <c:tx>
            <c:strRef>
              <c:f>'Figure 1.4'!$E$24</c:f>
              <c:strCache>
                <c:ptCount val="1"/>
                <c:pt idx="0">
                  <c:v>Health and social work</c:v>
                </c:pt>
              </c:strCache>
            </c:strRef>
          </c:tx>
          <c:spPr>
            <a:solidFill>
              <a:schemeClr val="accent6">
                <a:lumMod val="40000"/>
                <a:lumOff val="60000"/>
              </a:schemeClr>
            </a:solidFill>
            <a:ln w="1905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1.4'!$E$25:$E$49</c:f>
              <c:numCache>
                <c:formatCode>General</c:formatCode>
                <c:ptCount val="25"/>
                <c:pt idx="0">
                  <c:v>0</c:v>
                </c:pt>
                <c:pt idx="1">
                  <c:v>-1.6999999999999886</c:v>
                </c:pt>
                <c:pt idx="2">
                  <c:v>2.8000000000000114</c:v>
                </c:pt>
                <c:pt idx="3">
                  <c:v>5.1000000000000227</c:v>
                </c:pt>
                <c:pt idx="4">
                  <c:v>4.1999999999999886</c:v>
                </c:pt>
                <c:pt idx="5">
                  <c:v>-7</c:v>
                </c:pt>
                <c:pt idx="6">
                  <c:v>2.6000000000000227</c:v>
                </c:pt>
                <c:pt idx="7">
                  <c:v>3.3000000000000114</c:v>
                </c:pt>
                <c:pt idx="8">
                  <c:v>9.4000000000000341</c:v>
                </c:pt>
                <c:pt idx="9">
                  <c:v>19.900000000000034</c:v>
                </c:pt>
                <c:pt idx="10">
                  <c:v>23.600000000000023</c:v>
                </c:pt>
                <c:pt idx="11">
                  <c:v>35.300000000000011</c:v>
                </c:pt>
                <c:pt idx="12">
                  <c:v>44.100000000000023</c:v>
                </c:pt>
                <c:pt idx="13">
                  <c:v>48</c:v>
                </c:pt>
                <c:pt idx="14">
                  <c:v>54.800000000000011</c:v>
                </c:pt>
                <c:pt idx="15">
                  <c:v>51.699999999999989</c:v>
                </c:pt>
                <c:pt idx="16">
                  <c:v>65.100000000000023</c:v>
                </c:pt>
                <c:pt idx="17">
                  <c:v>65.800000000000011</c:v>
                </c:pt>
                <c:pt idx="18">
                  <c:v>71.400000000000034</c:v>
                </c:pt>
                <c:pt idx="19">
                  <c:v>73.199999999999989</c:v>
                </c:pt>
                <c:pt idx="20">
                  <c:v>64.199999999999989</c:v>
                </c:pt>
                <c:pt idx="21">
                  <c:v>84.400000000000034</c:v>
                </c:pt>
                <c:pt idx="22">
                  <c:v>87.800000000000011</c:v>
                </c:pt>
                <c:pt idx="23">
                  <c:v>90.400000000000034</c:v>
                </c:pt>
                <c:pt idx="24">
                  <c:v>77.300000000000011</c:v>
                </c:pt>
              </c:numCache>
            </c:numRef>
          </c:val>
          <c:extLst>
            <c:ext xmlns:c16="http://schemas.microsoft.com/office/drawing/2014/chart" uri="{C3380CC4-5D6E-409C-BE32-E72D297353CC}">
              <c16:uniqueId val="{00000002-C917-4B11-A849-D7D0DAE2EC5A}"/>
            </c:ext>
          </c:extLst>
        </c:ser>
        <c:ser>
          <c:idx val="1"/>
          <c:order val="3"/>
          <c:tx>
            <c:strRef>
              <c:f>'Figure 1.4'!$F$24</c:f>
              <c:strCache>
                <c:ptCount val="1"/>
                <c:pt idx="0">
                  <c:v>Basic pharmaceutical products and preparations (21)</c:v>
                </c:pt>
              </c:strCache>
            </c:strRef>
          </c:tx>
          <c:spPr>
            <a:solidFill>
              <a:schemeClr val="accent4"/>
            </a:solidFill>
            <a:ln w="1905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1.4'!$F$25:$F$49</c:f>
              <c:numCache>
                <c:formatCode>General</c:formatCode>
                <c:ptCount val="25"/>
                <c:pt idx="0">
                  <c:v>0</c:v>
                </c:pt>
                <c:pt idx="1">
                  <c:v>1.6000000000000014</c:v>
                </c:pt>
                <c:pt idx="2">
                  <c:v>4.4000000000000057</c:v>
                </c:pt>
                <c:pt idx="3">
                  <c:v>2.9000000000000057</c:v>
                </c:pt>
                <c:pt idx="4">
                  <c:v>6.5</c:v>
                </c:pt>
                <c:pt idx="5">
                  <c:v>14.100000000000001</c:v>
                </c:pt>
                <c:pt idx="6">
                  <c:v>10.199999999999996</c:v>
                </c:pt>
                <c:pt idx="7">
                  <c:v>11.299999999999997</c:v>
                </c:pt>
                <c:pt idx="8">
                  <c:v>14.899999999999999</c:v>
                </c:pt>
                <c:pt idx="9">
                  <c:v>18.499999999999986</c:v>
                </c:pt>
                <c:pt idx="10">
                  <c:v>20.199999999999989</c:v>
                </c:pt>
                <c:pt idx="11">
                  <c:v>24.699999999999989</c:v>
                </c:pt>
                <c:pt idx="12">
                  <c:v>22.699999999999989</c:v>
                </c:pt>
                <c:pt idx="13">
                  <c:v>24.899999999999991</c:v>
                </c:pt>
                <c:pt idx="14">
                  <c:v>24.199999999999989</c:v>
                </c:pt>
                <c:pt idx="15">
                  <c:v>22.299999999999983</c:v>
                </c:pt>
                <c:pt idx="16">
                  <c:v>25.799999999999976</c:v>
                </c:pt>
                <c:pt idx="17">
                  <c:v>24.299999999999983</c:v>
                </c:pt>
                <c:pt idx="18">
                  <c:v>29.799999999999983</c:v>
                </c:pt>
                <c:pt idx="19">
                  <c:v>24.599999999999994</c:v>
                </c:pt>
                <c:pt idx="20">
                  <c:v>21.499999999999986</c:v>
                </c:pt>
                <c:pt idx="21">
                  <c:v>28.799999999999983</c:v>
                </c:pt>
                <c:pt idx="22">
                  <c:v>26.199999999999989</c:v>
                </c:pt>
                <c:pt idx="23">
                  <c:v>22.399999999999991</c:v>
                </c:pt>
                <c:pt idx="24">
                  <c:v>26.799999999999983</c:v>
                </c:pt>
              </c:numCache>
            </c:numRef>
          </c:val>
          <c:extLst>
            <c:ext xmlns:c16="http://schemas.microsoft.com/office/drawing/2014/chart" uri="{C3380CC4-5D6E-409C-BE32-E72D297353CC}">
              <c16:uniqueId val="{00000003-C917-4B11-A849-D7D0DAE2EC5A}"/>
            </c:ext>
          </c:extLst>
        </c:ser>
        <c:ser>
          <c:idx val="2"/>
          <c:order val="4"/>
          <c:tx>
            <c:strRef>
              <c:f>'Figure 1.4'!$G$24</c:f>
              <c:strCache>
                <c:ptCount val="1"/>
                <c:pt idx="0">
                  <c:v>Computer programming</c:v>
                </c:pt>
              </c:strCache>
            </c:strRef>
          </c:tx>
          <c:spPr>
            <a:solidFill>
              <a:schemeClr val="accent4">
                <a:lumMod val="60000"/>
                <a:lumOff val="40000"/>
              </a:schemeClr>
            </a:solidFill>
            <a:ln w="1905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1.4'!$G$25:$G$49</c:f>
              <c:numCache>
                <c:formatCode>General</c:formatCode>
                <c:ptCount val="25"/>
                <c:pt idx="0">
                  <c:v>0</c:v>
                </c:pt>
                <c:pt idx="1">
                  <c:v>-1.5999999999999943</c:v>
                </c:pt>
                <c:pt idx="2">
                  <c:v>9.8000000000000114</c:v>
                </c:pt>
                <c:pt idx="3">
                  <c:v>8.8000000000000114</c:v>
                </c:pt>
                <c:pt idx="4">
                  <c:v>9.5</c:v>
                </c:pt>
                <c:pt idx="5">
                  <c:v>13.800000000000011</c:v>
                </c:pt>
                <c:pt idx="6">
                  <c:v>7.1000000000000085</c:v>
                </c:pt>
                <c:pt idx="7">
                  <c:v>13.900000000000006</c:v>
                </c:pt>
                <c:pt idx="8">
                  <c:v>16.200000000000003</c:v>
                </c:pt>
                <c:pt idx="9">
                  <c:v>18.200000000000003</c:v>
                </c:pt>
                <c:pt idx="10">
                  <c:v>31.5</c:v>
                </c:pt>
                <c:pt idx="11">
                  <c:v>45.599999999999994</c:v>
                </c:pt>
                <c:pt idx="12">
                  <c:v>47.3</c:v>
                </c:pt>
                <c:pt idx="13">
                  <c:v>46.799999999999983</c:v>
                </c:pt>
                <c:pt idx="14">
                  <c:v>38.399999999999977</c:v>
                </c:pt>
                <c:pt idx="15">
                  <c:v>44.499999999999972</c:v>
                </c:pt>
                <c:pt idx="16">
                  <c:v>49.399999999999977</c:v>
                </c:pt>
                <c:pt idx="17">
                  <c:v>49.599999999999966</c:v>
                </c:pt>
                <c:pt idx="18">
                  <c:v>56.499999999999957</c:v>
                </c:pt>
                <c:pt idx="19">
                  <c:v>53.69999999999996</c:v>
                </c:pt>
                <c:pt idx="20">
                  <c:v>58.899999999999949</c:v>
                </c:pt>
                <c:pt idx="21">
                  <c:v>62.899999999999949</c:v>
                </c:pt>
                <c:pt idx="22">
                  <c:v>66.999999999999943</c:v>
                </c:pt>
                <c:pt idx="23">
                  <c:v>56.999999999999943</c:v>
                </c:pt>
                <c:pt idx="24">
                  <c:v>57.799999999999955</c:v>
                </c:pt>
              </c:numCache>
            </c:numRef>
          </c:val>
          <c:extLst>
            <c:ext xmlns:c16="http://schemas.microsoft.com/office/drawing/2014/chart" uri="{C3380CC4-5D6E-409C-BE32-E72D297353CC}">
              <c16:uniqueId val="{00000004-C917-4B11-A849-D7D0DAE2EC5A}"/>
            </c:ext>
          </c:extLst>
        </c:ser>
        <c:ser>
          <c:idx val="10"/>
          <c:order val="5"/>
          <c:tx>
            <c:strRef>
              <c:f>'Figure 1.4'!$H$24</c:f>
              <c:strCache>
                <c:ptCount val="1"/>
                <c:pt idx="0">
                  <c:v>Financial services</c:v>
                </c:pt>
              </c:strCache>
            </c:strRef>
          </c:tx>
          <c:spPr>
            <a:solidFill>
              <a:schemeClr val="accent4">
                <a:lumMod val="40000"/>
                <a:lumOff val="60000"/>
              </a:schemeClr>
            </a:solidFill>
            <a:ln w="1905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1.4'!$H$25:$H$49</c:f>
              <c:numCache>
                <c:formatCode>General</c:formatCode>
                <c:ptCount val="25"/>
                <c:pt idx="0">
                  <c:v>0</c:v>
                </c:pt>
                <c:pt idx="1">
                  <c:v>-0.39999999999999147</c:v>
                </c:pt>
                <c:pt idx="2">
                  <c:v>3.3000000000000114</c:v>
                </c:pt>
                <c:pt idx="3">
                  <c:v>4.9000000000000057</c:v>
                </c:pt>
                <c:pt idx="4">
                  <c:v>9</c:v>
                </c:pt>
                <c:pt idx="5">
                  <c:v>17.700000000000017</c:v>
                </c:pt>
                <c:pt idx="6">
                  <c:v>13.300000000000011</c:v>
                </c:pt>
                <c:pt idx="7">
                  <c:v>14.600000000000009</c:v>
                </c:pt>
                <c:pt idx="8">
                  <c:v>12.900000000000006</c:v>
                </c:pt>
                <c:pt idx="9">
                  <c:v>19.800000000000011</c:v>
                </c:pt>
                <c:pt idx="10">
                  <c:v>30.200000000000017</c:v>
                </c:pt>
                <c:pt idx="11">
                  <c:v>23</c:v>
                </c:pt>
                <c:pt idx="12">
                  <c:v>26.800000000000011</c:v>
                </c:pt>
                <c:pt idx="13">
                  <c:v>19.5</c:v>
                </c:pt>
                <c:pt idx="14">
                  <c:v>19</c:v>
                </c:pt>
                <c:pt idx="15">
                  <c:v>24.400000000000006</c:v>
                </c:pt>
                <c:pt idx="16">
                  <c:v>22.900000000000006</c:v>
                </c:pt>
                <c:pt idx="17">
                  <c:v>26.5</c:v>
                </c:pt>
                <c:pt idx="18">
                  <c:v>24.5</c:v>
                </c:pt>
                <c:pt idx="19">
                  <c:v>24.300000000000011</c:v>
                </c:pt>
                <c:pt idx="20">
                  <c:v>23.700000000000017</c:v>
                </c:pt>
                <c:pt idx="21">
                  <c:v>22.800000000000011</c:v>
                </c:pt>
                <c:pt idx="22">
                  <c:v>26.900000000000006</c:v>
                </c:pt>
                <c:pt idx="23">
                  <c:v>30.300000000000011</c:v>
                </c:pt>
                <c:pt idx="24">
                  <c:v>38.800000000000011</c:v>
                </c:pt>
              </c:numCache>
            </c:numRef>
          </c:val>
          <c:extLst>
            <c:ext xmlns:c16="http://schemas.microsoft.com/office/drawing/2014/chart" uri="{C3380CC4-5D6E-409C-BE32-E72D297353CC}">
              <c16:uniqueId val="{00000005-C917-4B11-A849-D7D0DAE2EC5A}"/>
            </c:ext>
          </c:extLst>
        </c:ser>
        <c:ser>
          <c:idx val="0"/>
          <c:order val="6"/>
          <c:tx>
            <c:strRef>
              <c:f>'Figure 1.4'!$I$24</c:f>
              <c:strCache>
                <c:ptCount val="1"/>
                <c:pt idx="0">
                  <c:v>Agriculture, forestry and fishing (A)</c:v>
                </c:pt>
              </c:strCache>
            </c:strRef>
          </c:tx>
          <c:spPr>
            <a:solidFill>
              <a:schemeClr val="tx1">
                <a:lumMod val="65000"/>
                <a:lumOff val="35000"/>
              </a:schemeClr>
            </a:solidFill>
            <a:ln w="9525">
              <a:solidFill>
                <a:schemeClr val="bg1">
                  <a:lumMod val="65000"/>
                </a:schemeClr>
              </a:solid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1.4'!$I$25:$I$49</c:f>
              <c:numCache>
                <c:formatCode>General</c:formatCode>
                <c:ptCount val="25"/>
                <c:pt idx="0">
                  <c:v>0</c:v>
                </c:pt>
                <c:pt idx="1">
                  <c:v>-1.7000000000000028</c:v>
                </c:pt>
                <c:pt idx="2">
                  <c:v>-1.9000000000000057</c:v>
                </c:pt>
                <c:pt idx="3">
                  <c:v>3.0999999999999943</c:v>
                </c:pt>
                <c:pt idx="4">
                  <c:v>4.5999999999999943</c:v>
                </c:pt>
                <c:pt idx="5">
                  <c:v>-3.7000000000000028</c:v>
                </c:pt>
                <c:pt idx="6">
                  <c:v>-2.9000000000000057</c:v>
                </c:pt>
                <c:pt idx="7">
                  <c:v>2.0999999999999943</c:v>
                </c:pt>
                <c:pt idx="8">
                  <c:v>4.4000000000000057</c:v>
                </c:pt>
                <c:pt idx="9">
                  <c:v>7.7000000000000028</c:v>
                </c:pt>
                <c:pt idx="10">
                  <c:v>5.0999999999999943</c:v>
                </c:pt>
                <c:pt idx="11">
                  <c:v>4</c:v>
                </c:pt>
                <c:pt idx="12">
                  <c:v>2.7999999999999972</c:v>
                </c:pt>
                <c:pt idx="13">
                  <c:v>6.5999999999999943</c:v>
                </c:pt>
                <c:pt idx="14">
                  <c:v>-8.7000000000000028</c:v>
                </c:pt>
                <c:pt idx="15">
                  <c:v>-1.4000000000000057</c:v>
                </c:pt>
                <c:pt idx="16">
                  <c:v>-1</c:v>
                </c:pt>
                <c:pt idx="17">
                  <c:v>0.40000000000000568</c:v>
                </c:pt>
                <c:pt idx="18">
                  <c:v>7.0999999999999943</c:v>
                </c:pt>
                <c:pt idx="19">
                  <c:v>8.5</c:v>
                </c:pt>
                <c:pt idx="20">
                  <c:v>5.9000000000000057</c:v>
                </c:pt>
                <c:pt idx="21">
                  <c:v>3.5</c:v>
                </c:pt>
                <c:pt idx="22">
                  <c:v>4.5999999999999943</c:v>
                </c:pt>
                <c:pt idx="23">
                  <c:v>3.7000000000000028</c:v>
                </c:pt>
                <c:pt idx="24">
                  <c:v>5</c:v>
                </c:pt>
              </c:numCache>
            </c:numRef>
          </c:val>
          <c:extLst>
            <c:ext xmlns:c16="http://schemas.microsoft.com/office/drawing/2014/chart" uri="{C3380CC4-5D6E-409C-BE32-E72D297353CC}">
              <c16:uniqueId val="{00000006-C917-4B11-A849-D7D0DAE2EC5A}"/>
            </c:ext>
          </c:extLst>
        </c:ser>
        <c:ser>
          <c:idx val="6"/>
          <c:order val="7"/>
          <c:tx>
            <c:strRef>
              <c:f>'Figure 1.4'!$J$24</c:f>
              <c:strCache>
                <c:ptCount val="1"/>
                <c:pt idx="0">
                  <c:v>Construction (F)</c:v>
                </c:pt>
              </c:strCache>
            </c:strRef>
          </c:tx>
          <c:spPr>
            <a:solidFill>
              <a:schemeClr val="tx1">
                <a:lumMod val="50000"/>
                <a:lumOff val="50000"/>
                <a:alpha val="55000"/>
              </a:schemeClr>
            </a:solidFill>
            <a:ln w="9525">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1.4'!$J$25:$J$49</c:f>
              <c:numCache>
                <c:formatCode>General</c:formatCode>
                <c:ptCount val="25"/>
                <c:pt idx="0">
                  <c:v>0</c:v>
                </c:pt>
                <c:pt idx="1">
                  <c:v>0</c:v>
                </c:pt>
                <c:pt idx="2">
                  <c:v>2</c:v>
                </c:pt>
                <c:pt idx="3">
                  <c:v>1.5</c:v>
                </c:pt>
                <c:pt idx="4">
                  <c:v>2.8000000000000114</c:v>
                </c:pt>
                <c:pt idx="5">
                  <c:v>-19.799999999999983</c:v>
                </c:pt>
                <c:pt idx="6">
                  <c:v>-14</c:v>
                </c:pt>
                <c:pt idx="7">
                  <c:v>-10.399999999999977</c:v>
                </c:pt>
                <c:pt idx="8">
                  <c:v>-19.899999999999991</c:v>
                </c:pt>
                <c:pt idx="9">
                  <c:v>-16.5</c:v>
                </c:pt>
                <c:pt idx="10">
                  <c:v>-1.0999999999999943</c:v>
                </c:pt>
                <c:pt idx="11">
                  <c:v>14.300000000000011</c:v>
                </c:pt>
                <c:pt idx="12">
                  <c:v>19.300000000000011</c:v>
                </c:pt>
                <c:pt idx="13">
                  <c:v>24.900000000000006</c:v>
                </c:pt>
                <c:pt idx="14">
                  <c:v>22.700000000000017</c:v>
                </c:pt>
                <c:pt idx="15">
                  <c:v>18.700000000000017</c:v>
                </c:pt>
                <c:pt idx="16">
                  <c:v>19.300000000000011</c:v>
                </c:pt>
                <c:pt idx="17">
                  <c:v>26.300000000000011</c:v>
                </c:pt>
                <c:pt idx="18">
                  <c:v>18.700000000000017</c:v>
                </c:pt>
                <c:pt idx="19">
                  <c:v>14.800000000000011</c:v>
                </c:pt>
                <c:pt idx="20">
                  <c:v>28.600000000000023</c:v>
                </c:pt>
                <c:pt idx="21">
                  <c:v>14.300000000000011</c:v>
                </c:pt>
                <c:pt idx="22">
                  <c:v>25.300000000000011</c:v>
                </c:pt>
                <c:pt idx="23">
                  <c:v>29.800000000000011</c:v>
                </c:pt>
                <c:pt idx="24">
                  <c:v>34.800000000000011</c:v>
                </c:pt>
              </c:numCache>
            </c:numRef>
          </c:val>
          <c:extLst>
            <c:ext xmlns:c16="http://schemas.microsoft.com/office/drawing/2014/chart" uri="{C3380CC4-5D6E-409C-BE32-E72D297353CC}">
              <c16:uniqueId val="{00000007-C917-4B11-A849-D7D0DAE2EC5A}"/>
            </c:ext>
          </c:extLst>
        </c:ser>
        <c:ser>
          <c:idx val="7"/>
          <c:order val="8"/>
          <c:tx>
            <c:strRef>
              <c:f>'Figure 1.4'!$K$24</c:f>
              <c:strCache>
                <c:ptCount val="1"/>
                <c:pt idx="0">
                  <c:v>Wholesale and retail trade, repair of motor vehicles and motorcycles (G)</c:v>
                </c:pt>
              </c:strCache>
            </c:strRef>
          </c:tx>
          <c:spPr>
            <a:solidFill>
              <a:schemeClr val="tx1">
                <a:lumMod val="50000"/>
                <a:lumOff val="50000"/>
                <a:alpha val="54000"/>
              </a:schemeClr>
            </a:solidFill>
            <a:ln w="9525">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1.4'!$K$25:$K$49</c:f>
              <c:numCache>
                <c:formatCode>General</c:formatCode>
                <c:ptCount val="25"/>
                <c:pt idx="0">
                  <c:v>0</c:v>
                </c:pt>
                <c:pt idx="1">
                  <c:v>-5.3000000000000114</c:v>
                </c:pt>
                <c:pt idx="2">
                  <c:v>-5.4000000000000341</c:v>
                </c:pt>
                <c:pt idx="3">
                  <c:v>-1.4000000000000341</c:v>
                </c:pt>
                <c:pt idx="4">
                  <c:v>6.3999999999999773</c:v>
                </c:pt>
                <c:pt idx="5">
                  <c:v>-29.400000000000034</c:v>
                </c:pt>
                <c:pt idx="6">
                  <c:v>-3.9000000000000341</c:v>
                </c:pt>
                <c:pt idx="7">
                  <c:v>3.1999999999999886</c:v>
                </c:pt>
                <c:pt idx="8">
                  <c:v>0</c:v>
                </c:pt>
                <c:pt idx="9">
                  <c:v>2.5999999999999659</c:v>
                </c:pt>
                <c:pt idx="10">
                  <c:v>4</c:v>
                </c:pt>
                <c:pt idx="11">
                  <c:v>-0.20000000000004547</c:v>
                </c:pt>
                <c:pt idx="12">
                  <c:v>0.39999999999997726</c:v>
                </c:pt>
                <c:pt idx="13">
                  <c:v>22.799999999999955</c:v>
                </c:pt>
                <c:pt idx="14">
                  <c:v>8.5999999999999659</c:v>
                </c:pt>
                <c:pt idx="15">
                  <c:v>13.399999999999977</c:v>
                </c:pt>
                <c:pt idx="16">
                  <c:v>28.199999999999989</c:v>
                </c:pt>
                <c:pt idx="17">
                  <c:v>37.399999999999977</c:v>
                </c:pt>
                <c:pt idx="18">
                  <c:v>13.599999999999966</c:v>
                </c:pt>
                <c:pt idx="19">
                  <c:v>32.399999999999977</c:v>
                </c:pt>
                <c:pt idx="20">
                  <c:v>22.599999999999966</c:v>
                </c:pt>
                <c:pt idx="21">
                  <c:v>12.599999999999966</c:v>
                </c:pt>
                <c:pt idx="22">
                  <c:v>13</c:v>
                </c:pt>
                <c:pt idx="23">
                  <c:v>14.599999999999966</c:v>
                </c:pt>
                <c:pt idx="24">
                  <c:v>14.399999999999977</c:v>
                </c:pt>
              </c:numCache>
            </c:numRef>
          </c:val>
          <c:extLst>
            <c:ext xmlns:c16="http://schemas.microsoft.com/office/drawing/2014/chart" uri="{C3380CC4-5D6E-409C-BE32-E72D297353CC}">
              <c16:uniqueId val="{00000008-C917-4B11-A849-D7D0DAE2EC5A}"/>
            </c:ext>
          </c:extLst>
        </c:ser>
        <c:ser>
          <c:idx val="8"/>
          <c:order val="9"/>
          <c:tx>
            <c:strRef>
              <c:f>'Figure 1.4'!$L$24</c:f>
              <c:strCache>
                <c:ptCount val="1"/>
                <c:pt idx="0">
                  <c:v>Transportation and storage (H)</c:v>
                </c:pt>
              </c:strCache>
            </c:strRef>
          </c:tx>
          <c:spPr>
            <a:solidFill>
              <a:srgbClr val="9F9F9F"/>
            </a:solidFill>
            <a:ln w="9525">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1.4'!$L$25:$L$49</c:f>
              <c:numCache>
                <c:formatCode>General</c:formatCode>
                <c:ptCount val="25"/>
                <c:pt idx="0">
                  <c:v>0</c:v>
                </c:pt>
                <c:pt idx="1">
                  <c:v>-0.40000000000000568</c:v>
                </c:pt>
                <c:pt idx="2">
                  <c:v>-1.7000000000000028</c:v>
                </c:pt>
                <c:pt idx="3">
                  <c:v>0.59999999999999432</c:v>
                </c:pt>
                <c:pt idx="4">
                  <c:v>-1.9000000000000057</c:v>
                </c:pt>
                <c:pt idx="5">
                  <c:v>-15.400000000000006</c:v>
                </c:pt>
                <c:pt idx="6">
                  <c:v>-5.5999999999999943</c:v>
                </c:pt>
                <c:pt idx="7">
                  <c:v>-9.9999999999994316E-2</c:v>
                </c:pt>
                <c:pt idx="8">
                  <c:v>-13.5</c:v>
                </c:pt>
                <c:pt idx="9">
                  <c:v>-4.9000000000000057</c:v>
                </c:pt>
                <c:pt idx="10">
                  <c:v>4.0999999999999943</c:v>
                </c:pt>
                <c:pt idx="11">
                  <c:v>-0.20000000000000284</c:v>
                </c:pt>
                <c:pt idx="12">
                  <c:v>10</c:v>
                </c:pt>
                <c:pt idx="13">
                  <c:v>5.7999999999999972</c:v>
                </c:pt>
                <c:pt idx="14">
                  <c:v>4.4000000000000057</c:v>
                </c:pt>
                <c:pt idx="15">
                  <c:v>7.4000000000000057</c:v>
                </c:pt>
                <c:pt idx="16">
                  <c:v>8.0999999999999943</c:v>
                </c:pt>
                <c:pt idx="17">
                  <c:v>9.5999999999999943</c:v>
                </c:pt>
                <c:pt idx="18">
                  <c:v>9.7000000000000028</c:v>
                </c:pt>
                <c:pt idx="19">
                  <c:v>2.0999999999999943</c:v>
                </c:pt>
                <c:pt idx="20">
                  <c:v>6.9000000000000057</c:v>
                </c:pt>
                <c:pt idx="21">
                  <c:v>12.5</c:v>
                </c:pt>
                <c:pt idx="22">
                  <c:v>11.299999999999997</c:v>
                </c:pt>
                <c:pt idx="23">
                  <c:v>14.5</c:v>
                </c:pt>
                <c:pt idx="24">
                  <c:v>7.9000000000000057</c:v>
                </c:pt>
              </c:numCache>
            </c:numRef>
          </c:val>
          <c:extLst>
            <c:ext xmlns:c16="http://schemas.microsoft.com/office/drawing/2014/chart" uri="{C3380CC4-5D6E-409C-BE32-E72D297353CC}">
              <c16:uniqueId val="{00000009-C917-4B11-A849-D7D0DAE2EC5A}"/>
            </c:ext>
          </c:extLst>
        </c:ser>
        <c:ser>
          <c:idx val="9"/>
          <c:order val="10"/>
          <c:tx>
            <c:strRef>
              <c:f>'Figure 1.4'!$M$24</c:f>
              <c:strCache>
                <c:ptCount val="1"/>
                <c:pt idx="0">
                  <c:v>Accommodation and food service activities (I)</c:v>
                </c:pt>
              </c:strCache>
            </c:strRef>
          </c:tx>
          <c:spPr>
            <a:solidFill>
              <a:schemeClr val="bg1">
                <a:lumMod val="65000"/>
                <a:alpha val="63000"/>
              </a:schemeClr>
            </a:solidFill>
            <a:ln w="9525">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1.4'!$M$25:$M$49</c:f>
              <c:numCache>
                <c:formatCode>General</c:formatCode>
                <c:ptCount val="25"/>
                <c:pt idx="0">
                  <c:v>0</c:v>
                </c:pt>
                <c:pt idx="1">
                  <c:v>-9.9999999999994316E-2</c:v>
                </c:pt>
                <c:pt idx="2">
                  <c:v>-7.3000000000000114</c:v>
                </c:pt>
                <c:pt idx="3">
                  <c:v>0.59999999999999432</c:v>
                </c:pt>
                <c:pt idx="4">
                  <c:v>-4.0999999999999943</c:v>
                </c:pt>
                <c:pt idx="5">
                  <c:v>-71.2</c:v>
                </c:pt>
                <c:pt idx="6">
                  <c:v>-47.5</c:v>
                </c:pt>
                <c:pt idx="7">
                  <c:v>-53.300000000000011</c:v>
                </c:pt>
                <c:pt idx="8">
                  <c:v>-74.300000000000011</c:v>
                </c:pt>
                <c:pt idx="9">
                  <c:v>-61.600000000000009</c:v>
                </c:pt>
                <c:pt idx="10">
                  <c:v>-8</c:v>
                </c:pt>
                <c:pt idx="11">
                  <c:v>-16.800000000000011</c:v>
                </c:pt>
                <c:pt idx="12">
                  <c:v>-12.400000000000006</c:v>
                </c:pt>
                <c:pt idx="13">
                  <c:v>-14.5</c:v>
                </c:pt>
                <c:pt idx="14">
                  <c:v>-15.099999999999994</c:v>
                </c:pt>
                <c:pt idx="15">
                  <c:v>-8.3000000000000114</c:v>
                </c:pt>
                <c:pt idx="16">
                  <c:v>-3.0999999999999943</c:v>
                </c:pt>
                <c:pt idx="17">
                  <c:v>-4.7000000000000171</c:v>
                </c:pt>
                <c:pt idx="18">
                  <c:v>-3.9000000000000057</c:v>
                </c:pt>
                <c:pt idx="19">
                  <c:v>3.5999999999999943</c:v>
                </c:pt>
                <c:pt idx="20">
                  <c:v>-2</c:v>
                </c:pt>
                <c:pt idx="21">
                  <c:v>1.5</c:v>
                </c:pt>
                <c:pt idx="22">
                  <c:v>13.199999999999989</c:v>
                </c:pt>
                <c:pt idx="23">
                  <c:v>4.5</c:v>
                </c:pt>
                <c:pt idx="24">
                  <c:v>9.5999999999999943</c:v>
                </c:pt>
              </c:numCache>
            </c:numRef>
          </c:val>
          <c:extLst>
            <c:ext xmlns:c16="http://schemas.microsoft.com/office/drawing/2014/chart" uri="{C3380CC4-5D6E-409C-BE32-E72D297353CC}">
              <c16:uniqueId val="{0000000A-C917-4B11-A849-D7D0DAE2EC5A}"/>
            </c:ext>
          </c:extLst>
        </c:ser>
        <c:ser>
          <c:idx val="11"/>
          <c:order val="11"/>
          <c:tx>
            <c:strRef>
              <c:f>'Figure 1.4'!$N$24</c:f>
              <c:strCache>
                <c:ptCount val="1"/>
                <c:pt idx="0">
                  <c:v>Rest of ICT</c:v>
                </c:pt>
              </c:strCache>
            </c:strRef>
          </c:tx>
          <c:spPr>
            <a:solidFill>
              <a:schemeClr val="accent3">
                <a:alpha val="42000"/>
              </a:schemeClr>
            </a:solidFill>
            <a:ln w="2540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1.4'!$N$25:$N$49</c:f>
              <c:numCache>
                <c:formatCode>0.0</c:formatCode>
                <c:ptCount val="25"/>
                <c:pt idx="0">
                  <c:v>0</c:v>
                </c:pt>
                <c:pt idx="1">
                  <c:v>2.0999999999999943</c:v>
                </c:pt>
                <c:pt idx="2">
                  <c:v>-0.80000000000001137</c:v>
                </c:pt>
                <c:pt idx="3">
                  <c:v>9.9999999999994316E-2</c:v>
                </c:pt>
                <c:pt idx="4">
                  <c:v>0.79999999999998295</c:v>
                </c:pt>
                <c:pt idx="5">
                  <c:v>2.9999999999999716</c:v>
                </c:pt>
                <c:pt idx="6">
                  <c:v>-0.9000000000000199</c:v>
                </c:pt>
                <c:pt idx="7">
                  <c:v>7.2999999999999829</c:v>
                </c:pt>
                <c:pt idx="8">
                  <c:v>8.3999999999999915</c:v>
                </c:pt>
                <c:pt idx="9">
                  <c:v>6.9999999999999858</c:v>
                </c:pt>
                <c:pt idx="10">
                  <c:v>-2.7000000000000171</c:v>
                </c:pt>
                <c:pt idx="11">
                  <c:v>8.3000000000000114</c:v>
                </c:pt>
                <c:pt idx="12">
                  <c:v>3.4999999999999858</c:v>
                </c:pt>
                <c:pt idx="13">
                  <c:v>3.8000000000000114</c:v>
                </c:pt>
                <c:pt idx="14">
                  <c:v>2.6000000000000227</c:v>
                </c:pt>
                <c:pt idx="15">
                  <c:v>5.0000000000000284</c:v>
                </c:pt>
                <c:pt idx="16">
                  <c:v>4.6000000000000227</c:v>
                </c:pt>
                <c:pt idx="17">
                  <c:v>6.7000000000000171</c:v>
                </c:pt>
                <c:pt idx="18">
                  <c:v>-0.29999999999996874</c:v>
                </c:pt>
                <c:pt idx="19">
                  <c:v>-2.9999999999999716</c:v>
                </c:pt>
                <c:pt idx="20">
                  <c:v>-2.0999999999999659</c:v>
                </c:pt>
                <c:pt idx="21">
                  <c:v>4.6000000000000512</c:v>
                </c:pt>
                <c:pt idx="22">
                  <c:v>-1.5999999999999375</c:v>
                </c:pt>
                <c:pt idx="23">
                  <c:v>8.0000000000000568</c:v>
                </c:pt>
                <c:pt idx="24">
                  <c:v>13.100000000000051</c:v>
                </c:pt>
              </c:numCache>
            </c:numRef>
          </c:val>
          <c:extLst>
            <c:ext xmlns:c16="http://schemas.microsoft.com/office/drawing/2014/chart" uri="{C3380CC4-5D6E-409C-BE32-E72D297353CC}">
              <c16:uniqueId val="{0000000B-C917-4B11-A849-D7D0DAE2EC5A}"/>
            </c:ext>
          </c:extLst>
        </c:ser>
        <c:ser>
          <c:idx val="12"/>
          <c:order val="12"/>
          <c:tx>
            <c:strRef>
              <c:f>'Figure 1.4'!$O$24</c:f>
              <c:strCache>
                <c:ptCount val="1"/>
                <c:pt idx="0">
                  <c:v>Rest of manufacturing</c:v>
                </c:pt>
              </c:strCache>
            </c:strRef>
          </c:tx>
          <c:spPr>
            <a:solidFill>
              <a:srgbClr val="C2C2C2"/>
            </a:solidFill>
            <a:ln w="2540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1.4'!$O$25:$O$49</c:f>
              <c:numCache>
                <c:formatCode>0</c:formatCode>
                <c:ptCount val="25"/>
                <c:pt idx="0">
                  <c:v>0</c:v>
                </c:pt>
                <c:pt idx="1">
                  <c:v>-4.4000000000000128</c:v>
                </c:pt>
                <c:pt idx="2">
                  <c:v>-2.1000000000000512</c:v>
                </c:pt>
                <c:pt idx="3">
                  <c:v>-1.5000000000000284</c:v>
                </c:pt>
                <c:pt idx="4">
                  <c:v>-7.8000000000000114</c:v>
                </c:pt>
                <c:pt idx="5">
                  <c:v>-11.200000000000024</c:v>
                </c:pt>
                <c:pt idx="6">
                  <c:v>-1.1999999999999957</c:v>
                </c:pt>
                <c:pt idx="7">
                  <c:v>2.7999999999999687</c:v>
                </c:pt>
                <c:pt idx="8">
                  <c:v>4.9999999999999787</c:v>
                </c:pt>
                <c:pt idx="9">
                  <c:v>9.0999999999999801</c:v>
                </c:pt>
                <c:pt idx="10">
                  <c:v>-0.69999999999998863</c:v>
                </c:pt>
                <c:pt idx="11">
                  <c:v>6.6999999999999886</c:v>
                </c:pt>
                <c:pt idx="12">
                  <c:v>9.6999999999999886</c:v>
                </c:pt>
                <c:pt idx="13">
                  <c:v>11.799999999999997</c:v>
                </c:pt>
                <c:pt idx="14">
                  <c:v>18.5</c:v>
                </c:pt>
                <c:pt idx="15">
                  <c:v>18.099999999999994</c:v>
                </c:pt>
                <c:pt idx="16">
                  <c:v>21.1</c:v>
                </c:pt>
                <c:pt idx="17">
                  <c:v>6.7999999999999829</c:v>
                </c:pt>
                <c:pt idx="18">
                  <c:v>2.7999999999999829</c:v>
                </c:pt>
                <c:pt idx="19">
                  <c:v>9.6999999999999602</c:v>
                </c:pt>
                <c:pt idx="20">
                  <c:v>14.000000000000014</c:v>
                </c:pt>
                <c:pt idx="21">
                  <c:v>23.400000000000006</c:v>
                </c:pt>
                <c:pt idx="22">
                  <c:v>23.800000000000011</c:v>
                </c:pt>
                <c:pt idx="23">
                  <c:v>23.999999999999986</c:v>
                </c:pt>
                <c:pt idx="24">
                  <c:v>18.099999999999994</c:v>
                </c:pt>
              </c:numCache>
            </c:numRef>
          </c:val>
          <c:extLst>
            <c:ext xmlns:c16="http://schemas.microsoft.com/office/drawing/2014/chart" uri="{C3380CC4-5D6E-409C-BE32-E72D297353CC}">
              <c16:uniqueId val="{0000000C-C917-4B11-A849-D7D0DAE2EC5A}"/>
            </c:ext>
          </c:extLst>
        </c:ser>
        <c:ser>
          <c:idx val="13"/>
          <c:order val="13"/>
          <c:tx>
            <c:strRef>
              <c:f>'Figure 1.4'!$P$24</c:f>
              <c:strCache>
                <c:ptCount val="1"/>
                <c:pt idx="0">
                  <c:v>Architecture and engineering</c:v>
                </c:pt>
              </c:strCache>
            </c:strRef>
          </c:tx>
          <c:spPr>
            <a:solidFill>
              <a:srgbClr val="CDCDCD"/>
            </a:solidFill>
            <a:ln w="2540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1.4'!$P$25:$P$49</c:f>
              <c:numCache>
                <c:formatCode>General</c:formatCode>
                <c:ptCount val="25"/>
                <c:pt idx="0">
                  <c:v>0</c:v>
                </c:pt>
                <c:pt idx="1">
                  <c:v>-4.3000000000000043</c:v>
                </c:pt>
                <c:pt idx="2">
                  <c:v>-5.8000000000000043</c:v>
                </c:pt>
                <c:pt idx="3">
                  <c:v>-6.5</c:v>
                </c:pt>
                <c:pt idx="4">
                  <c:v>-0.80000000000000426</c:v>
                </c:pt>
                <c:pt idx="5">
                  <c:v>-8.5</c:v>
                </c:pt>
                <c:pt idx="6">
                  <c:v>-1.9000000000000057</c:v>
                </c:pt>
                <c:pt idx="7">
                  <c:v>-3.3000000000000043</c:v>
                </c:pt>
                <c:pt idx="8">
                  <c:v>-4.1000000000000014</c:v>
                </c:pt>
                <c:pt idx="9">
                  <c:v>1.5999999999999943</c:v>
                </c:pt>
                <c:pt idx="10">
                  <c:v>6.7999999999999972</c:v>
                </c:pt>
                <c:pt idx="11">
                  <c:v>11.399999999999999</c:v>
                </c:pt>
                <c:pt idx="12">
                  <c:v>4.6999999999999957</c:v>
                </c:pt>
                <c:pt idx="13">
                  <c:v>11.899999999999999</c:v>
                </c:pt>
                <c:pt idx="14">
                  <c:v>9.5999999999999943</c:v>
                </c:pt>
                <c:pt idx="15">
                  <c:v>3.5999999999999943</c:v>
                </c:pt>
                <c:pt idx="16">
                  <c:v>5.5</c:v>
                </c:pt>
                <c:pt idx="17">
                  <c:v>4.1999999999999957</c:v>
                </c:pt>
                <c:pt idx="18">
                  <c:v>6.2999999999999972</c:v>
                </c:pt>
                <c:pt idx="19">
                  <c:v>9.2999999999999972</c:v>
                </c:pt>
                <c:pt idx="20">
                  <c:v>15.699999999999989</c:v>
                </c:pt>
                <c:pt idx="21">
                  <c:v>17.29999999999999</c:v>
                </c:pt>
                <c:pt idx="22">
                  <c:v>13.099999999999994</c:v>
                </c:pt>
                <c:pt idx="23">
                  <c:v>18</c:v>
                </c:pt>
                <c:pt idx="24">
                  <c:v>15.599999999999994</c:v>
                </c:pt>
              </c:numCache>
            </c:numRef>
          </c:val>
          <c:extLst>
            <c:ext xmlns:c16="http://schemas.microsoft.com/office/drawing/2014/chart" uri="{C3380CC4-5D6E-409C-BE32-E72D297353CC}">
              <c16:uniqueId val="{0000000D-C917-4B11-A849-D7D0DAE2EC5A}"/>
            </c:ext>
          </c:extLst>
        </c:ser>
        <c:ser>
          <c:idx val="14"/>
          <c:order val="14"/>
          <c:tx>
            <c:strRef>
              <c:f>'Figure 1.4'!$Q$24</c:f>
              <c:strCache>
                <c:ptCount val="1"/>
                <c:pt idx="0">
                  <c:v>Other jobs including professions, scientific, technical, admin and support services</c:v>
                </c:pt>
              </c:strCache>
            </c:strRef>
          </c:tx>
          <c:spPr>
            <a:solidFill>
              <a:schemeClr val="accent3">
                <a:alpha val="43000"/>
              </a:schemeClr>
            </a:solidFill>
            <a:ln w="25400">
              <a:noFill/>
            </a:ln>
            <a:effectLst/>
          </c:spPr>
          <c:cat>
            <c:strRef>
              <c:f>'Figure 1.4'!$A$25:$A$49</c:f>
              <c:strCache>
                <c:ptCount val="25"/>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pt idx="24">
                  <c:v>2025Q1</c:v>
                </c:pt>
              </c:strCache>
            </c:strRef>
          </c:cat>
          <c:val>
            <c:numRef>
              <c:f>'Figure 1.4'!$Q$25:$Q$49</c:f>
              <c:numCache>
                <c:formatCode>0</c:formatCode>
                <c:ptCount val="25"/>
                <c:pt idx="0">
                  <c:v>0</c:v>
                </c:pt>
                <c:pt idx="1">
                  <c:v>-7.9000000000002544</c:v>
                </c:pt>
                <c:pt idx="2">
                  <c:v>-7.6999999999999957</c:v>
                </c:pt>
                <c:pt idx="3">
                  <c:v>2.9999999999997726</c:v>
                </c:pt>
                <c:pt idx="4">
                  <c:v>9.1000000000000725</c:v>
                </c:pt>
                <c:pt idx="5">
                  <c:v>-62.599999999999966</c:v>
                </c:pt>
                <c:pt idx="6">
                  <c:v>-35.899999999999977</c:v>
                </c:pt>
                <c:pt idx="7">
                  <c:v>-49.800000000000132</c:v>
                </c:pt>
                <c:pt idx="8">
                  <c:v>-58.90000000000019</c:v>
                </c:pt>
                <c:pt idx="9">
                  <c:v>-31.499999999999844</c:v>
                </c:pt>
                <c:pt idx="10">
                  <c:v>10.700000000000045</c:v>
                </c:pt>
                <c:pt idx="11">
                  <c:v>-1.4000000000002331</c:v>
                </c:pt>
                <c:pt idx="12">
                  <c:v>4.1999999999999318</c:v>
                </c:pt>
                <c:pt idx="13">
                  <c:v>-7.6000000000000796</c:v>
                </c:pt>
                <c:pt idx="14">
                  <c:v>23.199999999999989</c:v>
                </c:pt>
                <c:pt idx="15">
                  <c:v>24.499999999999773</c:v>
                </c:pt>
                <c:pt idx="16">
                  <c:v>28.5</c:v>
                </c:pt>
                <c:pt idx="17">
                  <c:v>18.199999999999989</c:v>
                </c:pt>
                <c:pt idx="18">
                  <c:v>43.499999999999829</c:v>
                </c:pt>
                <c:pt idx="19">
                  <c:v>34.799999999999898</c:v>
                </c:pt>
                <c:pt idx="20">
                  <c:v>49.299999999999727</c:v>
                </c:pt>
                <c:pt idx="21">
                  <c:v>36.39999999999992</c:v>
                </c:pt>
                <c:pt idx="22">
                  <c:v>42.600000000000136</c:v>
                </c:pt>
                <c:pt idx="23">
                  <c:v>28.999999999999943</c:v>
                </c:pt>
                <c:pt idx="24">
                  <c:v>51.499999999999886</c:v>
                </c:pt>
              </c:numCache>
            </c:numRef>
          </c:val>
          <c:extLst>
            <c:ext xmlns:c16="http://schemas.microsoft.com/office/drawing/2014/chart" uri="{C3380CC4-5D6E-409C-BE32-E72D297353CC}">
              <c16:uniqueId val="{0000000E-C917-4B11-A849-D7D0DAE2EC5A}"/>
            </c:ext>
          </c:extLst>
        </c:ser>
        <c:dLbls>
          <c:showLegendKey val="0"/>
          <c:showVal val="0"/>
          <c:showCatName val="0"/>
          <c:showSerName val="0"/>
          <c:showPercent val="0"/>
          <c:showBubbleSize val="0"/>
        </c:dLbls>
        <c:axId val="896337104"/>
        <c:axId val="896338064"/>
      </c:areaChart>
      <c:catAx>
        <c:axId val="8963371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896338064"/>
        <c:crosses val="autoZero"/>
        <c:auto val="1"/>
        <c:lblAlgn val="ctr"/>
        <c:lblOffset val="100"/>
        <c:tickLblSkip val="24"/>
        <c:noMultiLvlLbl val="0"/>
      </c:catAx>
      <c:valAx>
        <c:axId val="8963380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8963371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17557811321689E-2"/>
          <c:y val="5.0925925925925923E-2"/>
          <c:w val="0.72990044881148075"/>
          <c:h val="0.84237678623505396"/>
        </c:manualLayout>
      </c:layout>
      <c:lineChart>
        <c:grouping val="standard"/>
        <c:varyColors val="0"/>
        <c:ser>
          <c:idx val="0"/>
          <c:order val="0"/>
          <c:tx>
            <c:strRef>
              <c:f>'Figure 1.5'!$B$27</c:f>
              <c:strCache>
                <c:ptCount val="1"/>
                <c:pt idx="0">
                  <c:v>Trend</c:v>
                </c:pt>
              </c:strCache>
            </c:strRef>
          </c:tx>
          <c:spPr>
            <a:ln w="9525" cap="rnd">
              <a:solidFill>
                <a:schemeClr val="bg1">
                  <a:lumMod val="65000"/>
                </a:schemeClr>
              </a:solidFill>
              <a:prstDash val="sysDash"/>
              <a:round/>
            </a:ln>
            <a:effectLst/>
          </c:spPr>
          <c:marker>
            <c:symbol val="none"/>
          </c:marker>
          <c:cat>
            <c:numRef>
              <c:f>'Figure 1.5'!$A$28:$A$38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'Figure 1.5'!$B$28:$B$38</c:f>
              <c:numCache>
                <c:formatCode>0.0</c:formatCode>
                <c:ptCount val="11"/>
                <c:pt idx="0">
                  <c:v>100.10858702348121</c:v>
                </c:pt>
                <c:pt idx="1">
                  <c:v>102.58246467947552</c:v>
                </c:pt>
                <c:pt idx="2">
                  <c:v>105.05634233546985</c:v>
                </c:pt>
                <c:pt idx="3">
                  <c:v>107.53021999146415</c:v>
                </c:pt>
                <c:pt idx="4">
                  <c:v>110.00409764745848</c:v>
                </c:pt>
                <c:pt idx="5">
                  <c:v>112.47797530345279</c:v>
                </c:pt>
                <c:pt idx="6">
                  <c:v>114.95185295944712</c:v>
                </c:pt>
                <c:pt idx="7">
                  <c:v>117.42573061544145</c:v>
                </c:pt>
                <c:pt idx="8">
                  <c:v>119.89960827143577</c:v>
                </c:pt>
                <c:pt idx="9">
                  <c:v>122.37348592743008</c:v>
                </c:pt>
                <c:pt idx="10">
                  <c:v>124.8473635834244</c:v>
                </c:pt>
              </c:numCache>
            </c:numRef>
          </c:val>
          <c:smooth val="0"/>
          <c:extLst>
            <c:ext xmlns:c16="http://schemas.microsoft.com/office/drawing/2014/chart" uri="{C3380CC4-5D6E-409C-BE32-E72D297353CC}">
              <c16:uniqueId val="{00000000-C1CE-4F22-AE8A-2B0BF591CF75}"/>
            </c:ext>
          </c:extLst>
        </c:ser>
        <c:ser>
          <c:idx val="1"/>
          <c:order val="1"/>
          <c:tx>
            <c:strRef>
              <c:f>'Figure 1.5'!$C$27</c:f>
              <c:strCache>
                <c:ptCount val="1"/>
                <c:pt idx="0">
                  <c:v>Actual wages</c:v>
                </c:pt>
              </c:strCache>
            </c:strRef>
          </c:tx>
          <c:spPr>
            <a:ln w="28575" cap="rnd">
              <a:solidFill>
                <a:schemeClr val="accent2">
                  <a:lumMod val="60000"/>
                  <a:lumOff val="40000"/>
                </a:schemeClr>
              </a:solidFill>
              <a:round/>
            </a:ln>
            <a:effectLst/>
          </c:spPr>
          <c:marker>
            <c:symbol val="none"/>
          </c:marker>
          <c:cat>
            <c:numRef>
              <c:f>'Figure 1.5'!$A$28:$A$38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'Figure 1.5'!$C$28:$C$38</c:f>
              <c:numCache>
                <c:formatCode>0.0</c:formatCode>
                <c:ptCount val="11"/>
                <c:pt idx="0">
                  <c:v>100</c:v>
                </c:pt>
                <c:pt idx="1">
                  <c:v>103.30714356361743</c:v>
                </c:pt>
                <c:pt idx="2">
                  <c:v>104.84564046709876</c:v>
                </c:pt>
                <c:pt idx="3">
                  <c:v>107.14815034402127</c:v>
                </c:pt>
                <c:pt idx="4">
                  <c:v>109.04456212829599</c:v>
                </c:pt>
                <c:pt idx="5">
                  <c:v>113.41419047776859</c:v>
                </c:pt>
                <c:pt idx="6">
                  <c:v>119.31678515090417</c:v>
                </c:pt>
                <c:pt idx="7">
                  <c:v>122.43095632035822</c:v>
                </c:pt>
                <c:pt idx="8">
                  <c:v>117.03543605832051</c:v>
                </c:pt>
                <c:pt idx="9">
                  <c:v>121.73797510481707</c:v>
                </c:pt>
                <c:pt idx="10">
                  <c:v>125.51765647816434</c:v>
                </c:pt>
              </c:numCache>
            </c:numRef>
          </c:val>
          <c:smooth val="1"/>
          <c:extLst>
            <c:ext xmlns:c16="http://schemas.microsoft.com/office/drawing/2014/chart" uri="{C3380CC4-5D6E-409C-BE32-E72D297353CC}">
              <c16:uniqueId val="{00000001-C1CE-4F22-AE8A-2B0BF591CF75}"/>
            </c:ext>
          </c:extLst>
        </c:ser>
        <c:dLbls>
          <c:showLegendKey val="0"/>
          <c:showVal val="0"/>
          <c:showCatName val="0"/>
          <c:showSerName val="0"/>
          <c:showPercent val="0"/>
          <c:showBubbleSize val="0"/>
        </c:dLbls>
        <c:smooth val="0"/>
        <c:axId val="845413552"/>
        <c:axId val="845390032"/>
      </c:lineChart>
      <c:catAx>
        <c:axId val="84541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a:ea typeface="+mn-ea"/>
                <a:cs typeface="+mn-cs"/>
              </a:defRPr>
            </a:pPr>
            <a:endParaRPr lang="en-US"/>
          </a:p>
        </c:txPr>
        <c:crossAx val="845390032"/>
        <c:crosses val="autoZero"/>
        <c:auto val="1"/>
        <c:lblAlgn val="ctr"/>
        <c:lblOffset val="100"/>
        <c:noMultiLvlLbl val="0"/>
      </c:catAx>
      <c:valAx>
        <c:axId val="845390032"/>
        <c:scaling>
          <c:orientation val="minMax"/>
          <c:min val="9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a:ea typeface="+mn-ea"/>
                <a:cs typeface="+mn-cs"/>
              </a:defRPr>
            </a:pPr>
            <a:endParaRPr lang="en-US"/>
          </a:p>
        </c:txPr>
        <c:crossAx val="845413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Futura lt bt"/>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156746923554225E-2"/>
          <c:y val="6.6889632107023408E-2"/>
          <c:w val="0.71386839867043406"/>
          <c:h val="0.83001887305892785"/>
        </c:manualLayout>
      </c:layout>
      <c:lineChart>
        <c:grouping val="standard"/>
        <c:varyColors val="0"/>
        <c:ser>
          <c:idx val="0"/>
          <c:order val="0"/>
          <c:tx>
            <c:strRef>
              <c:f>'Figure 1.6'!$E$35</c:f>
              <c:strCache>
                <c:ptCount val="1"/>
                <c:pt idx="0">
                  <c:v>Household indebtedness</c:v>
                </c:pt>
              </c:strCache>
            </c:strRef>
          </c:tx>
          <c:spPr>
            <a:ln w="19050" cap="rnd">
              <a:solidFill>
                <a:sysClr val="windowText" lastClr="000000">
                  <a:lumMod val="65000"/>
                  <a:lumOff val="35000"/>
                </a:sysClr>
              </a:solidFill>
              <a:round/>
            </a:ln>
            <a:effectLst/>
          </c:spPr>
          <c:marker>
            <c:symbol val="none"/>
          </c:marker>
          <c:cat>
            <c:numRef>
              <c:f>'Figure 1.6'!$A$40:$A$131</c:f>
              <c:numCache>
                <c:formatCode>m/d/yyyy</c:formatCode>
                <c:ptCount val="9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pt idx="62">
                  <c:v>42917</c:v>
                </c:pt>
                <c:pt idx="63">
                  <c:v>43009</c:v>
                </c:pt>
                <c:pt idx="64">
                  <c:v>43101</c:v>
                </c:pt>
                <c:pt idx="65">
                  <c:v>43191</c:v>
                </c:pt>
                <c:pt idx="66">
                  <c:v>43282</c:v>
                </c:pt>
                <c:pt idx="67">
                  <c:v>43374</c:v>
                </c:pt>
                <c:pt idx="68">
                  <c:v>43466</c:v>
                </c:pt>
                <c:pt idx="69">
                  <c:v>43556</c:v>
                </c:pt>
                <c:pt idx="70">
                  <c:v>43647</c:v>
                </c:pt>
                <c:pt idx="71">
                  <c:v>43739</c:v>
                </c:pt>
                <c:pt idx="72">
                  <c:v>43831</c:v>
                </c:pt>
                <c:pt idx="73">
                  <c:v>43922</c:v>
                </c:pt>
                <c:pt idx="74">
                  <c:v>44013</c:v>
                </c:pt>
                <c:pt idx="75">
                  <c:v>44105</c:v>
                </c:pt>
                <c:pt idx="76">
                  <c:v>44197</c:v>
                </c:pt>
                <c:pt idx="77">
                  <c:v>44287</c:v>
                </c:pt>
                <c:pt idx="78">
                  <c:v>44378</c:v>
                </c:pt>
                <c:pt idx="79">
                  <c:v>44470</c:v>
                </c:pt>
                <c:pt idx="80">
                  <c:v>44562</c:v>
                </c:pt>
                <c:pt idx="81">
                  <c:v>44652</c:v>
                </c:pt>
                <c:pt idx="82">
                  <c:v>44743</c:v>
                </c:pt>
                <c:pt idx="83">
                  <c:v>44835</c:v>
                </c:pt>
                <c:pt idx="84">
                  <c:v>44927</c:v>
                </c:pt>
                <c:pt idx="85">
                  <c:v>45017</c:v>
                </c:pt>
                <c:pt idx="86">
                  <c:v>45108</c:v>
                </c:pt>
                <c:pt idx="87">
                  <c:v>45200</c:v>
                </c:pt>
                <c:pt idx="88">
                  <c:v>45292</c:v>
                </c:pt>
                <c:pt idx="89">
                  <c:v>45383</c:v>
                </c:pt>
                <c:pt idx="90">
                  <c:v>45474</c:v>
                </c:pt>
                <c:pt idx="91">
                  <c:v>45566</c:v>
                </c:pt>
              </c:numCache>
            </c:numRef>
          </c:cat>
          <c:val>
            <c:numRef>
              <c:f>'Figure 1.6'!$E$40:$E$130</c:f>
              <c:numCache>
                <c:formatCode>0.0</c:formatCode>
                <c:ptCount val="91"/>
                <c:pt idx="0">
                  <c:v>113.27005261600533</c:v>
                </c:pt>
                <c:pt idx="1">
                  <c:v>113.07576971240397</c:v>
                </c:pt>
                <c:pt idx="2">
                  <c:v>115.85602558533444</c:v>
                </c:pt>
                <c:pt idx="3">
                  <c:v>118.1389532291842</c:v>
                </c:pt>
                <c:pt idx="4">
                  <c:v>119.14867007716339</c:v>
                </c:pt>
                <c:pt idx="5">
                  <c:v>122.82612868012805</c:v>
                </c:pt>
                <c:pt idx="6">
                  <c:v>127.50699157329217</c:v>
                </c:pt>
                <c:pt idx="7">
                  <c:v>132.24982154637064</c:v>
                </c:pt>
                <c:pt idx="8">
                  <c:v>137.18962445409679</c:v>
                </c:pt>
                <c:pt idx="9">
                  <c:v>144.55572310219117</c:v>
                </c:pt>
                <c:pt idx="10">
                  <c:v>153.45518210402878</c:v>
                </c:pt>
                <c:pt idx="11">
                  <c:v>158.89075166198128</c:v>
                </c:pt>
                <c:pt idx="12">
                  <c:v>162.96242543737458</c:v>
                </c:pt>
                <c:pt idx="13">
                  <c:v>169.03701011854628</c:v>
                </c:pt>
                <c:pt idx="14">
                  <c:v>177.04451382316685</c:v>
                </c:pt>
                <c:pt idx="15">
                  <c:v>183.49564392940655</c:v>
                </c:pt>
                <c:pt idx="16">
                  <c:v>190.92817753886936</c:v>
                </c:pt>
                <c:pt idx="17">
                  <c:v>197.99486804045497</c:v>
                </c:pt>
                <c:pt idx="18">
                  <c:v>201.1124804475171</c:v>
                </c:pt>
                <c:pt idx="19">
                  <c:v>209.11837624637047</c:v>
                </c:pt>
                <c:pt idx="20">
                  <c:v>213.53279461139536</c:v>
                </c:pt>
                <c:pt idx="21">
                  <c:v>216.73039232672699</c:v>
                </c:pt>
                <c:pt idx="22">
                  <c:v>218.23648281115018</c:v>
                </c:pt>
                <c:pt idx="23">
                  <c:v>218.87551723769482</c:v>
                </c:pt>
                <c:pt idx="24">
                  <c:v>219.22643127223037</c:v>
                </c:pt>
                <c:pt idx="25">
                  <c:v>218.0749305273182</c:v>
                </c:pt>
                <c:pt idx="26">
                  <c:v>219.32897463645347</c:v>
                </c:pt>
                <c:pt idx="27">
                  <c:v>217.03629603630213</c:v>
                </c:pt>
                <c:pt idx="28">
                  <c:v>217.90298954052042</c:v>
                </c:pt>
                <c:pt idx="29">
                  <c:v>221.90968424440655</c:v>
                </c:pt>
                <c:pt idx="30">
                  <c:v>226.76269038398641</c:v>
                </c:pt>
                <c:pt idx="31">
                  <c:v>230.76601269924782</c:v>
                </c:pt>
                <c:pt idx="32">
                  <c:v>230.25420660606036</c:v>
                </c:pt>
                <c:pt idx="33">
                  <c:v>225.6703086257445</c:v>
                </c:pt>
                <c:pt idx="34">
                  <c:v>225.07711929040829</c:v>
                </c:pt>
                <c:pt idx="35">
                  <c:v>225.37211812959845</c:v>
                </c:pt>
                <c:pt idx="36">
                  <c:v>227.20574980149584</c:v>
                </c:pt>
                <c:pt idx="37">
                  <c:v>226.57372406848935</c:v>
                </c:pt>
                <c:pt idx="38">
                  <c:v>225.47224795512997</c:v>
                </c:pt>
                <c:pt idx="39">
                  <c:v>221.15342613414703</c:v>
                </c:pt>
                <c:pt idx="40">
                  <c:v>215.38376449500859</c:v>
                </c:pt>
                <c:pt idx="41">
                  <c:v>212.32376579441109</c:v>
                </c:pt>
                <c:pt idx="42">
                  <c:v>207.78675949432773</c:v>
                </c:pt>
                <c:pt idx="43">
                  <c:v>203.97872224203368</c:v>
                </c:pt>
                <c:pt idx="44">
                  <c:v>202.27655594245863</c:v>
                </c:pt>
                <c:pt idx="45">
                  <c:v>199.94942194091544</c:v>
                </c:pt>
                <c:pt idx="46">
                  <c:v>199.16628008136786</c:v>
                </c:pt>
                <c:pt idx="47">
                  <c:v>198.53368475104588</c:v>
                </c:pt>
                <c:pt idx="48">
                  <c:v>193.07632098378039</c:v>
                </c:pt>
                <c:pt idx="49">
                  <c:v>189.45252770322929</c:v>
                </c:pt>
                <c:pt idx="50">
                  <c:v>185.23269094427891</c:v>
                </c:pt>
                <c:pt idx="51">
                  <c:v>183.08917971681416</c:v>
                </c:pt>
                <c:pt idx="52">
                  <c:v>176.45953333542303</c:v>
                </c:pt>
                <c:pt idx="53">
                  <c:v>171.83033773312954</c:v>
                </c:pt>
                <c:pt idx="54">
                  <c:v>165.79121889839189</c:v>
                </c:pt>
                <c:pt idx="55">
                  <c:v>162.93183994032765</c:v>
                </c:pt>
                <c:pt idx="56">
                  <c:v>159.54567714432761</c:v>
                </c:pt>
                <c:pt idx="57">
                  <c:v>158.13569855259456</c:v>
                </c:pt>
                <c:pt idx="58">
                  <c:v>155.2407678602635</c:v>
                </c:pt>
                <c:pt idx="59">
                  <c:v>151.56888168957997</c:v>
                </c:pt>
                <c:pt idx="60">
                  <c:v>147.8542755903444</c:v>
                </c:pt>
                <c:pt idx="61">
                  <c:v>144.4517014044026</c:v>
                </c:pt>
                <c:pt idx="62">
                  <c:v>142.31577907369152</c:v>
                </c:pt>
                <c:pt idx="63">
                  <c:v>138.2228958231606</c:v>
                </c:pt>
                <c:pt idx="64">
                  <c:v>136.19138626131536</c:v>
                </c:pt>
                <c:pt idx="65">
                  <c:v>133.5827414022651</c:v>
                </c:pt>
                <c:pt idx="66">
                  <c:v>131.45274248087949</c:v>
                </c:pt>
                <c:pt idx="67">
                  <c:v>129.70625114723231</c:v>
                </c:pt>
                <c:pt idx="68">
                  <c:v>126.84582911634052</c:v>
                </c:pt>
                <c:pt idx="69">
                  <c:v>123.52856585027803</c:v>
                </c:pt>
                <c:pt idx="70">
                  <c:v>122.06566234091267</c:v>
                </c:pt>
                <c:pt idx="71">
                  <c:v>119.88739149074394</c:v>
                </c:pt>
                <c:pt idx="72">
                  <c:v>115.27287420218238</c:v>
                </c:pt>
                <c:pt idx="73">
                  <c:v>113.26106971020799</c:v>
                </c:pt>
                <c:pt idx="74">
                  <c:v>112.24903787946876</c:v>
                </c:pt>
                <c:pt idx="75">
                  <c:v>113.02830498421929</c:v>
                </c:pt>
                <c:pt idx="76">
                  <c:v>114.82719186455195</c:v>
                </c:pt>
                <c:pt idx="77">
                  <c:v>113.0516888136379</c:v>
                </c:pt>
                <c:pt idx="78">
                  <c:v>109.5879072014514</c:v>
                </c:pt>
                <c:pt idx="79">
                  <c:v>104.58329631690701</c:v>
                </c:pt>
                <c:pt idx="80">
                  <c:v>104.56049326669834</c:v>
                </c:pt>
                <c:pt idx="81">
                  <c:v>102.917682338136</c:v>
                </c:pt>
                <c:pt idx="82">
                  <c:v>100.47116871362623</c:v>
                </c:pt>
                <c:pt idx="83">
                  <c:v>96.331688497582846</c:v>
                </c:pt>
                <c:pt idx="84">
                  <c:v>90.957282819146883</c:v>
                </c:pt>
                <c:pt idx="85">
                  <c:v>90.595096545201187</c:v>
                </c:pt>
                <c:pt idx="86">
                  <c:v>88.682489035124433</c:v>
                </c:pt>
                <c:pt idx="87">
                  <c:v>89.29532402934224</c:v>
                </c:pt>
                <c:pt idx="88">
                  <c:v>92.004804020665262</c:v>
                </c:pt>
                <c:pt idx="89">
                  <c:v>92.086393284871974</c:v>
                </c:pt>
                <c:pt idx="90">
                  <c:v>90.91542923191615</c:v>
                </c:pt>
              </c:numCache>
            </c:numRef>
          </c:val>
          <c:smooth val="0"/>
          <c:extLst>
            <c:ext xmlns:c16="http://schemas.microsoft.com/office/drawing/2014/chart" uri="{C3380CC4-5D6E-409C-BE32-E72D297353CC}">
              <c16:uniqueId val="{00000000-F635-4E73-9F99-E1A37961ACD2}"/>
            </c:ext>
          </c:extLst>
        </c:ser>
        <c:ser>
          <c:idx val="1"/>
          <c:order val="1"/>
          <c:tx>
            <c:strRef>
              <c:f>'Figure 1.6'!$F$35</c:f>
              <c:strCache>
                <c:ptCount val="1"/>
                <c:pt idx="0">
                  <c:v>Business indebtedness</c:v>
                </c:pt>
              </c:strCache>
            </c:strRef>
          </c:tx>
          <c:spPr>
            <a:ln w="19050" cap="rnd">
              <a:solidFill>
                <a:schemeClr val="accent3">
                  <a:lumMod val="60000"/>
                  <a:lumOff val="40000"/>
                </a:schemeClr>
              </a:solidFill>
              <a:round/>
            </a:ln>
            <a:effectLst/>
          </c:spPr>
          <c:marker>
            <c:symbol val="none"/>
          </c:marker>
          <c:val>
            <c:numRef>
              <c:f>'Figure 1.6'!$F$40:$F$130</c:f>
              <c:numCache>
                <c:formatCode>0.0</c:formatCode>
                <c:ptCount val="91"/>
                <c:pt idx="32">
                  <c:v>118.5077857691502</c:v>
                </c:pt>
                <c:pt idx="33">
                  <c:v>115.97333148135287</c:v>
                </c:pt>
                <c:pt idx="34">
                  <c:v>111.70978743928066</c:v>
                </c:pt>
                <c:pt idx="35">
                  <c:v>92.036810649280085</c:v>
                </c:pt>
                <c:pt idx="36">
                  <c:v>92.319786717708581</c:v>
                </c:pt>
                <c:pt idx="37">
                  <c:v>89.301449567820271</c:v>
                </c:pt>
                <c:pt idx="38">
                  <c:v>87.772721188595909</c:v>
                </c:pt>
                <c:pt idx="39">
                  <c:v>90.842332613390937</c:v>
                </c:pt>
                <c:pt idx="40">
                  <c:v>89.641803903376513</c:v>
                </c:pt>
                <c:pt idx="41">
                  <c:v>88.017458008199981</c:v>
                </c:pt>
                <c:pt idx="42">
                  <c:v>86.344075424591836</c:v>
                </c:pt>
                <c:pt idx="43">
                  <c:v>82.285695987703733</c:v>
                </c:pt>
                <c:pt idx="44">
                  <c:v>82.234966199980775</c:v>
                </c:pt>
                <c:pt idx="45">
                  <c:v>78.829025225786367</c:v>
                </c:pt>
                <c:pt idx="46">
                  <c:v>76.712537759741252</c:v>
                </c:pt>
                <c:pt idx="47">
                  <c:v>73.495817969241841</c:v>
                </c:pt>
                <c:pt idx="48">
                  <c:v>71.997658422362065</c:v>
                </c:pt>
                <c:pt idx="49">
                  <c:v>64.583571021106678</c:v>
                </c:pt>
                <c:pt idx="50">
                  <c:v>60.648199754765351</c:v>
                </c:pt>
                <c:pt idx="51">
                  <c:v>58.910822939897031</c:v>
                </c:pt>
                <c:pt idx="52">
                  <c:v>55.432162301254095</c:v>
                </c:pt>
                <c:pt idx="53">
                  <c:v>53.027100778512008</c:v>
                </c:pt>
                <c:pt idx="54">
                  <c:v>49.139013922328061</c:v>
                </c:pt>
                <c:pt idx="55">
                  <c:v>47.172499546667353</c:v>
                </c:pt>
                <c:pt idx="56">
                  <c:v>45.528015854631562</c:v>
                </c:pt>
                <c:pt idx="57">
                  <c:v>44.773306164034643</c:v>
                </c:pt>
                <c:pt idx="58">
                  <c:v>43.029812628012237</c:v>
                </c:pt>
                <c:pt idx="59">
                  <c:v>41.273992078805726</c:v>
                </c:pt>
                <c:pt idx="60">
                  <c:v>38.020375691657364</c:v>
                </c:pt>
                <c:pt idx="61">
                  <c:v>37.544862108046843</c:v>
                </c:pt>
                <c:pt idx="62">
                  <c:v>35.833042669457036</c:v>
                </c:pt>
                <c:pt idx="63">
                  <c:v>36.534206158952607</c:v>
                </c:pt>
                <c:pt idx="64">
                  <c:v>35.854699878992669</c:v>
                </c:pt>
                <c:pt idx="65">
                  <c:v>35.055169959067449</c:v>
                </c:pt>
                <c:pt idx="66">
                  <c:v>33.480890603085555</c:v>
                </c:pt>
                <c:pt idx="67">
                  <c:v>32.41125438615375</c:v>
                </c:pt>
                <c:pt idx="68">
                  <c:v>30.575554892855621</c:v>
                </c:pt>
                <c:pt idx="69">
                  <c:v>31.001044308518573</c:v>
                </c:pt>
                <c:pt idx="70">
                  <c:v>29.013466958972757</c:v>
                </c:pt>
                <c:pt idx="71">
                  <c:v>29.009405154513253</c:v>
                </c:pt>
                <c:pt idx="72">
                  <c:v>27.383124518509511</c:v>
                </c:pt>
                <c:pt idx="73">
                  <c:v>31.631771033422972</c:v>
                </c:pt>
                <c:pt idx="74">
                  <c:v>27.555765068889414</c:v>
                </c:pt>
                <c:pt idx="75">
                  <c:v>26.67612628591699</c:v>
                </c:pt>
                <c:pt idx="76">
                  <c:v>26.167765177876941</c:v>
                </c:pt>
                <c:pt idx="77">
                  <c:v>25.420932312891363</c:v>
                </c:pt>
                <c:pt idx="78">
                  <c:v>24.138918042171547</c:v>
                </c:pt>
                <c:pt idx="79">
                  <c:v>23.15779850063997</c:v>
                </c:pt>
                <c:pt idx="80">
                  <c:v>22.68213688294124</c:v>
                </c:pt>
                <c:pt idx="81">
                  <c:v>21.8688384054865</c:v>
                </c:pt>
                <c:pt idx="82">
                  <c:v>21.345610722104315</c:v>
                </c:pt>
                <c:pt idx="83">
                  <c:v>20.248074034594698</c:v>
                </c:pt>
                <c:pt idx="84">
                  <c:v>19.277560008120812</c:v>
                </c:pt>
                <c:pt idx="85">
                  <c:v>18.401940763715089</c:v>
                </c:pt>
                <c:pt idx="86">
                  <c:v>18.18223632767582</c:v>
                </c:pt>
                <c:pt idx="87">
                  <c:v>17.580271583632317</c:v>
                </c:pt>
                <c:pt idx="88">
                  <c:v>16.962100422754581</c:v>
                </c:pt>
                <c:pt idx="89">
                  <c:v>17.159204860496668</c:v>
                </c:pt>
                <c:pt idx="90">
                  <c:v>16.804192362257158</c:v>
                </c:pt>
              </c:numCache>
            </c:numRef>
          </c:val>
          <c:smooth val="0"/>
          <c:extLst>
            <c:ext xmlns:c16="http://schemas.microsoft.com/office/drawing/2014/chart" uri="{C3380CC4-5D6E-409C-BE32-E72D297353CC}">
              <c16:uniqueId val="{00000001-F635-4E73-9F99-E1A37961ACD2}"/>
            </c:ext>
          </c:extLst>
        </c:ser>
        <c:dLbls>
          <c:showLegendKey val="0"/>
          <c:showVal val="0"/>
          <c:showCatName val="0"/>
          <c:showSerName val="0"/>
          <c:showPercent val="0"/>
          <c:showBubbleSize val="0"/>
        </c:dLbls>
        <c:smooth val="0"/>
        <c:axId val="757508047"/>
        <c:axId val="757506607"/>
      </c:lineChart>
      <c:dateAx>
        <c:axId val="757508047"/>
        <c:scaling>
          <c:orientation val="minMax"/>
        </c:scaling>
        <c:delete val="0"/>
        <c:axPos val="b"/>
        <c:numFmt formatCode="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57506607"/>
        <c:crosses val="autoZero"/>
        <c:auto val="1"/>
        <c:lblOffset val="100"/>
        <c:baseTimeUnit val="months"/>
        <c:majorUnit val="11"/>
        <c:majorTimeUnit val="years"/>
      </c:dateAx>
      <c:valAx>
        <c:axId val="75750660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5750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774580509905764E-2"/>
          <c:y val="3.5728781464409456E-2"/>
          <c:w val="0.77619954657689583"/>
          <c:h val="0.92854243707118111"/>
        </c:manualLayout>
      </c:layout>
      <c:lineChart>
        <c:grouping val="standard"/>
        <c:varyColors val="0"/>
        <c:ser>
          <c:idx val="0"/>
          <c:order val="0"/>
          <c:tx>
            <c:strRef>
              <c:f>'Figure 1.7'!$A$29</c:f>
              <c:strCache>
                <c:ptCount val="1"/>
                <c:pt idx="0">
                  <c:v>given that the COSMO model underpinning the analysis largely draws on an earlier sample that has fewer distortions from multinational activity. </c:v>
                </c:pt>
              </c:strCache>
            </c:strRef>
          </c:tx>
          <c:spPr>
            <a:ln w="12700" cap="rnd">
              <a:solidFill>
                <a:schemeClr val="tx2">
                  <a:lumMod val="50000"/>
                  <a:lumOff val="50000"/>
                </a:schemeClr>
              </a:solidFill>
              <a:round/>
            </a:ln>
            <a:effectLst/>
          </c:spPr>
          <c:marker>
            <c:symbol val="none"/>
          </c:marker>
          <c:cat>
            <c:numRef>
              <c:f>'Figure 1.7'!$B$34:$R$34</c:f>
              <c:numCache>
                <c:formatCode>General</c:formatCod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numCache>
            </c:numRef>
          </c:cat>
          <c:val>
            <c:numRef>
              <c:f>'Figure 1.7'!$B$35:$E$35</c:f>
              <c:numCache>
                <c:formatCode>0.0</c:formatCode>
                <c:ptCount val="4"/>
                <c:pt idx="0" formatCode="General">
                  <c:v>0</c:v>
                </c:pt>
                <c:pt idx="1">
                  <c:v>-0.1277676644077404</c:v>
                </c:pt>
                <c:pt idx="2">
                  <c:v>-0.306642394578577</c:v>
                </c:pt>
                <c:pt idx="3">
                  <c:v>-0.38330299322322126</c:v>
                </c:pt>
              </c:numCache>
            </c:numRef>
          </c:val>
          <c:smooth val="0"/>
          <c:extLst>
            <c:ext xmlns:c16="http://schemas.microsoft.com/office/drawing/2014/chart" uri="{C3380CC4-5D6E-409C-BE32-E72D297353CC}">
              <c16:uniqueId val="{00000000-0D68-4062-B21E-0FACA28B6955}"/>
            </c:ext>
          </c:extLst>
        </c:ser>
        <c:ser>
          <c:idx val="1"/>
          <c:order val="1"/>
          <c:tx>
            <c:strRef>
              <c:f>'Figure 1.7'!$A$38</c:f>
              <c:strCache>
                <c:ptCount val="1"/>
                <c:pt idx="0">
                  <c:v>PIIE 25%-25%, 60% China</c:v>
                </c:pt>
              </c:strCache>
            </c:strRef>
          </c:tx>
          <c:spPr>
            <a:ln w="12700" cap="rnd">
              <a:solidFill>
                <a:schemeClr val="tx2">
                  <a:lumMod val="50000"/>
                  <a:lumOff val="50000"/>
                </a:schemeClr>
              </a:solidFill>
              <a:round/>
            </a:ln>
            <a:effectLst/>
          </c:spPr>
          <c:marker>
            <c:symbol val="none"/>
          </c:marker>
          <c:cat>
            <c:numRef>
              <c:f>'Figure 1.7'!$B$34:$R$34</c:f>
              <c:numCache>
                <c:formatCode>General</c:formatCod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numCache>
            </c:numRef>
          </c:cat>
          <c:val>
            <c:numRef>
              <c:f>'Figure 1.7'!$B$38:$R$38</c:f>
              <c:numCache>
                <c:formatCode>0.0</c:formatCode>
                <c:ptCount val="17"/>
                <c:pt idx="0" formatCode="General">
                  <c:v>0</c:v>
                </c:pt>
                <c:pt idx="1">
                  <c:v>-0.17090363029514616</c:v>
                </c:pt>
                <c:pt idx="2">
                  <c:v>-1.3611729891967976</c:v>
                </c:pt>
                <c:pt idx="3">
                  <c:v>-2.0096614963244148</c:v>
                </c:pt>
                <c:pt idx="4">
                  <c:v>-2.2176923526519361</c:v>
                </c:pt>
                <c:pt idx="5">
                  <c:v>-2.1588835814353562</c:v>
                </c:pt>
                <c:pt idx="6">
                  <c:v>-1.9955945747898833</c:v>
                </c:pt>
                <c:pt idx="7">
                  <c:v>-1.8304101904777998</c:v>
                </c:pt>
                <c:pt idx="8">
                  <c:v>-1.7034714625701406</c:v>
                </c:pt>
                <c:pt idx="9">
                  <c:v>-1.6354689095947663</c:v>
                </c:pt>
                <c:pt idx="10">
                  <c:v>-1.587579550538581</c:v>
                </c:pt>
                <c:pt idx="11">
                  <c:v>-1.580097805881669</c:v>
                </c:pt>
                <c:pt idx="12">
                  <c:v>-1.5739336817100569</c:v>
                </c:pt>
                <c:pt idx="13">
                  <c:v>-1.5693500682337607</c:v>
                </c:pt>
                <c:pt idx="14">
                  <c:v>-1.565921133332268</c:v>
                </c:pt>
                <c:pt idx="15">
                  <c:v>-1.5637961561231963</c:v>
                </c:pt>
                <c:pt idx="16">
                  <c:v>-1.5429172264084401</c:v>
                </c:pt>
              </c:numCache>
            </c:numRef>
          </c:val>
          <c:smooth val="0"/>
          <c:extLst>
            <c:ext xmlns:c16="http://schemas.microsoft.com/office/drawing/2014/chart" uri="{C3380CC4-5D6E-409C-BE32-E72D297353CC}">
              <c16:uniqueId val="{00000001-0D68-4062-B21E-0FACA28B6955}"/>
            </c:ext>
          </c:extLst>
        </c:ser>
        <c:ser>
          <c:idx val="2"/>
          <c:order val="2"/>
          <c:tx>
            <c:strRef>
              <c:f>'Figure 1.7'!$A$36</c:f>
              <c:strCache>
                <c:ptCount val="1"/>
                <c:pt idx="0">
                  <c:v>PIIE 25%</c:v>
                </c:pt>
              </c:strCache>
            </c:strRef>
          </c:tx>
          <c:spPr>
            <a:ln w="12700" cap="rnd">
              <a:solidFill>
                <a:schemeClr val="tx2">
                  <a:lumMod val="50000"/>
                  <a:lumOff val="50000"/>
                </a:schemeClr>
              </a:solidFill>
              <a:round/>
            </a:ln>
            <a:effectLst/>
          </c:spPr>
          <c:marker>
            <c:symbol val="none"/>
          </c:marker>
          <c:cat>
            <c:numRef>
              <c:f>'Figure 1.7'!$B$34:$R$34</c:f>
              <c:numCache>
                <c:formatCode>General</c:formatCod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numCache>
            </c:numRef>
          </c:cat>
          <c:val>
            <c:numRef>
              <c:f>'Figure 1.7'!$B$36:$R$36</c:f>
              <c:numCache>
                <c:formatCode>0.0</c:formatCode>
                <c:ptCount val="17"/>
                <c:pt idx="0" formatCode="General">
                  <c:v>0</c:v>
                </c:pt>
                <c:pt idx="1">
                  <c:v>-4.6627766091350588E-2</c:v>
                </c:pt>
                <c:pt idx="2">
                  <c:v>-0.19423977129163644</c:v>
                </c:pt>
                <c:pt idx="3">
                  <c:v>-0.2390979094899755</c:v>
                </c:pt>
                <c:pt idx="4">
                  <c:v>-0.24099189346505404</c:v>
                </c:pt>
                <c:pt idx="5">
                  <c:v>-0.2367401451793518</c:v>
                </c:pt>
                <c:pt idx="6">
                  <c:v>-0.23057347408884407</c:v>
                </c:pt>
                <c:pt idx="7">
                  <c:v>-0.2237913849250652</c:v>
                </c:pt>
                <c:pt idx="8">
                  <c:v>-0.21714205828564495</c:v>
                </c:pt>
                <c:pt idx="9">
                  <c:v>-0.21059209492485087</c:v>
                </c:pt>
                <c:pt idx="10">
                  <c:v>-0.20425257785001669</c:v>
                </c:pt>
                <c:pt idx="11">
                  <c:v>-0.19825098470780361</c:v>
                </c:pt>
                <c:pt idx="12">
                  <c:v>-0.19306653841337743</c:v>
                </c:pt>
                <c:pt idx="13">
                  <c:v>-0.18855530374542478</c:v>
                </c:pt>
                <c:pt idx="14">
                  <c:v>-0.18494422180912931</c:v>
                </c:pt>
                <c:pt idx="15">
                  <c:v>-0.18217079913976539</c:v>
                </c:pt>
                <c:pt idx="16">
                  <c:v>-0.18026286125446489</c:v>
                </c:pt>
              </c:numCache>
            </c:numRef>
          </c:val>
          <c:smooth val="0"/>
          <c:extLst>
            <c:ext xmlns:c16="http://schemas.microsoft.com/office/drawing/2014/chart" uri="{C3380CC4-5D6E-409C-BE32-E72D297353CC}">
              <c16:uniqueId val="{00000002-0D68-4062-B21E-0FACA28B6955}"/>
            </c:ext>
          </c:extLst>
        </c:ser>
        <c:ser>
          <c:idx val="3"/>
          <c:order val="3"/>
          <c:tx>
            <c:strRef>
              <c:f>'Figure 1.7'!$A$37</c:f>
              <c:strCache>
                <c:ptCount val="1"/>
                <c:pt idx="0">
                  <c:v>PIIE 10%, 60% China</c:v>
                </c:pt>
              </c:strCache>
            </c:strRef>
          </c:tx>
          <c:spPr>
            <a:ln w="12700" cap="rnd">
              <a:solidFill>
                <a:schemeClr val="tx2">
                  <a:lumMod val="50000"/>
                  <a:lumOff val="50000"/>
                </a:schemeClr>
              </a:solidFill>
              <a:round/>
            </a:ln>
            <a:effectLst/>
          </c:spPr>
          <c:marker>
            <c:symbol val="none"/>
          </c:marker>
          <c:cat>
            <c:numRef>
              <c:f>'Figure 1.7'!$B$34:$R$34</c:f>
              <c:numCache>
                <c:formatCode>General</c:formatCod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numCache>
            </c:numRef>
          </c:cat>
          <c:val>
            <c:numRef>
              <c:f>'Figure 1.7'!$B$37:$R$37</c:f>
              <c:numCache>
                <c:formatCode>0.0</c:formatCode>
                <c:ptCount val="17"/>
                <c:pt idx="0" formatCode="General">
                  <c:v>0</c:v>
                </c:pt>
                <c:pt idx="1">
                  <c:v>0.12995712950650412</c:v>
                </c:pt>
                <c:pt idx="2">
                  <c:v>-0.37061133914382749</c:v>
                </c:pt>
                <c:pt idx="3">
                  <c:v>-0.63521732881957604</c:v>
                </c:pt>
                <c:pt idx="4">
                  <c:v>-0.69839011652121596</c:v>
                </c:pt>
                <c:pt idx="5">
                  <c:v>-0.67979977109120759</c:v>
                </c:pt>
                <c:pt idx="6">
                  <c:v>-0.6002491894475217</c:v>
                </c:pt>
                <c:pt idx="7">
                  <c:v>-0.53870289408655558</c:v>
                </c:pt>
                <c:pt idx="8">
                  <c:v>-0.49579064266009243</c:v>
                </c:pt>
                <c:pt idx="9">
                  <c:v>-0.45221119393788534</c:v>
                </c:pt>
                <c:pt idx="10">
                  <c:v>-0.44770980972071001</c:v>
                </c:pt>
                <c:pt idx="11">
                  <c:v>-0.44336822210007437</c:v>
                </c:pt>
                <c:pt idx="12">
                  <c:v>-0.43967617639221862</c:v>
                </c:pt>
                <c:pt idx="13">
                  <c:v>-0.43659010372486867</c:v>
                </c:pt>
                <c:pt idx="14">
                  <c:v>-0.4342220070897192</c:v>
                </c:pt>
                <c:pt idx="15">
                  <c:v>-0.43251712706949291</c:v>
                </c:pt>
                <c:pt idx="16">
                  <c:v>-0.43142852847164287</c:v>
                </c:pt>
              </c:numCache>
            </c:numRef>
          </c:val>
          <c:smooth val="0"/>
          <c:extLst>
            <c:ext xmlns:c16="http://schemas.microsoft.com/office/drawing/2014/chart" uri="{C3380CC4-5D6E-409C-BE32-E72D297353CC}">
              <c16:uniqueId val="{00000003-0D68-4062-B21E-0FACA28B6955}"/>
            </c:ext>
          </c:extLst>
        </c:ser>
        <c:ser>
          <c:idx val="4"/>
          <c:order val="4"/>
          <c:tx>
            <c:strRef>
              <c:f>'Figure 1.7'!$A$39</c:f>
              <c:strCache>
                <c:ptCount val="1"/>
                <c:pt idx="0">
                  <c:v>E&amp;R, 10% (G&amp;S)</c:v>
                </c:pt>
              </c:strCache>
            </c:strRef>
          </c:tx>
          <c:spPr>
            <a:ln w="12700" cap="rnd">
              <a:solidFill>
                <a:srgbClr val="FFC000"/>
              </a:solidFill>
              <a:round/>
            </a:ln>
            <a:effectLst/>
          </c:spPr>
          <c:marker>
            <c:symbol val="none"/>
          </c:marker>
          <c:cat>
            <c:numRef>
              <c:f>'Figure 1.7'!$B$34:$R$34</c:f>
              <c:numCache>
                <c:formatCode>General</c:formatCod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numCache>
            </c:numRef>
          </c:cat>
          <c:val>
            <c:numRef>
              <c:f>'Figure 1.7'!$B$39:$J$39</c:f>
              <c:numCache>
                <c:formatCode>0.0</c:formatCode>
                <c:ptCount val="9"/>
                <c:pt idx="0" formatCode="General">
                  <c:v>0</c:v>
                </c:pt>
                <c:pt idx="1">
                  <c:v>-0.1</c:v>
                </c:pt>
                <c:pt idx="2">
                  <c:v>-0.2</c:v>
                </c:pt>
                <c:pt idx="3">
                  <c:v>-0.45</c:v>
                </c:pt>
                <c:pt idx="4">
                  <c:v>-0.9</c:v>
                </c:pt>
                <c:pt idx="5">
                  <c:v>-1.1000000000000001</c:v>
                </c:pt>
                <c:pt idx="6">
                  <c:v>-1.1000000000000001</c:v>
                </c:pt>
                <c:pt idx="7">
                  <c:v>-1.1000000000000001</c:v>
                </c:pt>
                <c:pt idx="8">
                  <c:v>-1.1000000000000001</c:v>
                </c:pt>
              </c:numCache>
            </c:numRef>
          </c:val>
          <c:smooth val="0"/>
          <c:extLst>
            <c:ext xmlns:c16="http://schemas.microsoft.com/office/drawing/2014/chart" uri="{C3380CC4-5D6E-409C-BE32-E72D297353CC}">
              <c16:uniqueId val="{00000004-0D68-4062-B21E-0FACA28B6955}"/>
            </c:ext>
          </c:extLst>
        </c:ser>
        <c:ser>
          <c:idx val="6"/>
          <c:order val="5"/>
          <c:tx>
            <c:strRef>
              <c:f>'Figure 1.7'!$A$41</c:f>
              <c:strCache>
                <c:ptCount val="1"/>
                <c:pt idx="0">
                  <c:v>E&amp;R, 25%-25%</c:v>
                </c:pt>
              </c:strCache>
            </c:strRef>
          </c:tx>
          <c:spPr>
            <a:ln w="12700" cap="rnd">
              <a:solidFill>
                <a:schemeClr val="tx2">
                  <a:lumMod val="50000"/>
                  <a:lumOff val="50000"/>
                </a:schemeClr>
              </a:solidFill>
              <a:round/>
            </a:ln>
            <a:effectLst/>
          </c:spPr>
          <c:marker>
            <c:symbol val="none"/>
          </c:marker>
          <c:cat>
            <c:numRef>
              <c:f>'Figure 1.7'!$B$34:$R$34</c:f>
              <c:numCache>
                <c:formatCode>General</c:formatCode>
                <c:ptCount val="1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numCache>
            </c:numRef>
          </c:cat>
          <c:val>
            <c:numRef>
              <c:f>'Figure 1.7'!$B$41:$J$41</c:f>
              <c:numCache>
                <c:formatCode>0.0</c:formatCode>
                <c:ptCount val="9"/>
                <c:pt idx="0" formatCode="General">
                  <c:v>0</c:v>
                </c:pt>
                <c:pt idx="1">
                  <c:v>-0.2</c:v>
                </c:pt>
                <c:pt idx="2">
                  <c:v>-0.4</c:v>
                </c:pt>
                <c:pt idx="3">
                  <c:v>-0.9</c:v>
                </c:pt>
                <c:pt idx="4">
                  <c:v>-1.4</c:v>
                </c:pt>
                <c:pt idx="5">
                  <c:v>-1.9</c:v>
                </c:pt>
                <c:pt idx="6">
                  <c:v>-2.0666666666666664</c:v>
                </c:pt>
                <c:pt idx="7">
                  <c:v>-2.2333333333333329</c:v>
                </c:pt>
                <c:pt idx="8">
                  <c:v>-2.4</c:v>
                </c:pt>
              </c:numCache>
            </c:numRef>
          </c:val>
          <c:smooth val="0"/>
          <c:extLst>
            <c:ext xmlns:c16="http://schemas.microsoft.com/office/drawing/2014/chart" uri="{C3380CC4-5D6E-409C-BE32-E72D297353CC}">
              <c16:uniqueId val="{00000005-0D68-4062-B21E-0FACA28B6955}"/>
            </c:ext>
          </c:extLst>
        </c:ser>
        <c:dLbls>
          <c:showLegendKey val="0"/>
          <c:showVal val="0"/>
          <c:showCatName val="0"/>
          <c:showSerName val="0"/>
          <c:showPercent val="0"/>
          <c:showBubbleSize val="0"/>
        </c:dLbls>
        <c:smooth val="0"/>
        <c:axId val="724687168"/>
        <c:axId val="724687648"/>
      </c:lineChart>
      <c:catAx>
        <c:axId val="7246871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24687648"/>
        <c:crosses val="autoZero"/>
        <c:auto val="1"/>
        <c:lblAlgn val="ctr"/>
        <c:lblOffset val="100"/>
        <c:tickLblSkip val="2"/>
        <c:noMultiLvlLbl val="0"/>
      </c:catAx>
      <c:valAx>
        <c:axId val="72468764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panose="02000303000000000000" pitchFamily="2" charset="0"/>
                <a:ea typeface="+mn-ea"/>
                <a:cs typeface="+mn-cs"/>
              </a:defRPr>
            </a:pPr>
            <a:endParaRPr lang="en-US"/>
          </a:p>
        </c:txPr>
        <c:crossAx val="72468716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Futura LT" panose="02000303000000000000" pitchFamily="2"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9481539524596E-2"/>
          <c:y val="6.362058993637941E-2"/>
          <c:w val="0.75120378804626475"/>
          <c:h val="0.8029683536521498"/>
        </c:manualLayout>
      </c:layout>
      <c:lineChart>
        <c:grouping val="standard"/>
        <c:varyColors val="0"/>
        <c:ser>
          <c:idx val="0"/>
          <c:order val="0"/>
          <c:tx>
            <c:strRef>
              <c:f>'Figure 1.8'!$A$38</c:f>
              <c:strCache>
                <c:ptCount val="1"/>
                <c:pt idx="0">
                  <c:v>Belgium</c:v>
                </c:pt>
              </c:strCache>
            </c:strRef>
          </c:tx>
          <c:spPr>
            <a:ln w="19050" cap="rnd">
              <a:solidFill>
                <a:sysClr val="window" lastClr="FFFFFF">
                  <a:lumMod val="75000"/>
                </a:sysClr>
              </a:solidFill>
              <a:round/>
            </a:ln>
            <a:effectLst/>
          </c:spPr>
          <c:marker>
            <c:symbol val="none"/>
          </c:marker>
          <c:dPt>
            <c:idx val="0"/>
            <c:marker>
              <c:symbol val="none"/>
            </c:marker>
            <c:bubble3D val="0"/>
            <c:extLst>
              <c:ext xmlns:c16="http://schemas.microsoft.com/office/drawing/2014/chart" uri="{C3380CC4-5D6E-409C-BE32-E72D297353CC}">
                <c16:uniqueId val="{00000000-58CA-4A06-913B-944FAC0D0019}"/>
              </c:ext>
            </c:extLst>
          </c:dPt>
          <c:dPt>
            <c:idx val="25"/>
            <c:marker>
              <c:symbol val="none"/>
            </c:marker>
            <c:bubble3D val="0"/>
            <c:extLst>
              <c:ext xmlns:c16="http://schemas.microsoft.com/office/drawing/2014/chart" uri="{C3380CC4-5D6E-409C-BE32-E72D297353CC}">
                <c16:uniqueId val="{00000001-58CA-4A06-913B-944FAC0D0019}"/>
              </c:ext>
            </c:extLst>
          </c:dPt>
          <c:dPt>
            <c:idx val="27"/>
            <c:marker>
              <c:symbol val="none"/>
            </c:marker>
            <c:bubble3D val="0"/>
            <c:extLst>
              <c:ext xmlns:c16="http://schemas.microsoft.com/office/drawing/2014/chart" uri="{C3380CC4-5D6E-409C-BE32-E72D297353CC}">
                <c16:uniqueId val="{00000002-58CA-4A06-913B-944FAC0D0019}"/>
              </c:ext>
            </c:extLst>
          </c:dPt>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1.8'!$B$38:$Q$38</c:f>
              <c:numCache>
                <c:formatCode>0.0</c:formatCode>
                <c:ptCount val="16"/>
                <c:pt idx="0">
                  <c:v>3.4461263667845157</c:v>
                </c:pt>
                <c:pt idx="1">
                  <c:v>3.6596645259683056</c:v>
                </c:pt>
                <c:pt idx="2">
                  <c:v>3.886659461468744</c:v>
                </c:pt>
                <c:pt idx="3">
                  <c:v>3.5634645642966016</c:v>
                </c:pt>
                <c:pt idx="4">
                  <c:v>3.8375195246022717</c:v>
                </c:pt>
                <c:pt idx="5">
                  <c:v>3.6381304322416783</c:v>
                </c:pt>
                <c:pt idx="6">
                  <c:v>3.6941277102943531</c:v>
                </c:pt>
                <c:pt idx="7">
                  <c:v>3.6327871295243894</c:v>
                </c:pt>
                <c:pt idx="8">
                  <c:v>3.6278558502860321</c:v>
                </c:pt>
                <c:pt idx="9">
                  <c:v>3.9105737529226889</c:v>
                </c:pt>
                <c:pt idx="10">
                  <c:v>3.9369186226261039</c:v>
                </c:pt>
                <c:pt idx="11">
                  <c:v>3.965589111128613</c:v>
                </c:pt>
                <c:pt idx="12">
                  <c:v>4.2403751903194022</c:v>
                </c:pt>
                <c:pt idx="13">
                  <c:v>5.0064644078917011</c:v>
                </c:pt>
                <c:pt idx="14">
                  <c:v>4.9993635162935366</c:v>
                </c:pt>
                <c:pt idx="15">
                  <c:v>4.6921818802775528</c:v>
                </c:pt>
              </c:numCache>
            </c:numRef>
          </c:val>
          <c:smooth val="0"/>
          <c:extLst>
            <c:ext xmlns:c16="http://schemas.microsoft.com/office/drawing/2014/chart" uri="{C3380CC4-5D6E-409C-BE32-E72D297353CC}">
              <c16:uniqueId val="{00000003-58CA-4A06-913B-944FAC0D0019}"/>
            </c:ext>
          </c:extLst>
        </c:ser>
        <c:ser>
          <c:idx val="2"/>
          <c:order val="1"/>
          <c:tx>
            <c:strRef>
              <c:f>'Figure 1.8'!$A$39</c:f>
              <c:strCache>
                <c:ptCount val="1"/>
                <c:pt idx="0">
                  <c:v>Denmark</c:v>
                </c:pt>
              </c:strCache>
            </c:strRef>
          </c:tx>
          <c:spPr>
            <a:ln w="12700" cap="rnd">
              <a:solidFill>
                <a:srgbClr val="313031">
                  <a:lumMod val="25000"/>
                  <a:lumOff val="75000"/>
                </a:srgb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1.8'!$B$39:$Q$39</c:f>
              <c:numCache>
                <c:formatCode>0.0</c:formatCode>
                <c:ptCount val="16"/>
                <c:pt idx="0">
                  <c:v>4.4559881124965894</c:v>
                </c:pt>
                <c:pt idx="1">
                  <c:v>4.4646153229931862</c:v>
                </c:pt>
                <c:pt idx="2">
                  <c:v>4.7911467407662407</c:v>
                </c:pt>
                <c:pt idx="3">
                  <c:v>4.7553478987754501</c:v>
                </c:pt>
                <c:pt idx="4">
                  <c:v>4.7182325894662451</c:v>
                </c:pt>
                <c:pt idx="5">
                  <c:v>4.8866808460938911</c:v>
                </c:pt>
                <c:pt idx="6">
                  <c:v>4.8346636359167068</c:v>
                </c:pt>
                <c:pt idx="7">
                  <c:v>5.0678759813668961</c:v>
                </c:pt>
                <c:pt idx="8">
                  <c:v>5.1674676806794517</c:v>
                </c:pt>
                <c:pt idx="9">
                  <c:v>4.6776415471023594</c:v>
                </c:pt>
                <c:pt idx="10">
                  <c:v>4.5036768950350048</c:v>
                </c:pt>
                <c:pt idx="11">
                  <c:v>4.8296481840195522</c:v>
                </c:pt>
                <c:pt idx="12">
                  <c:v>4.8886817415277841</c:v>
                </c:pt>
                <c:pt idx="13">
                  <c:v>5.159108650095229</c:v>
                </c:pt>
                <c:pt idx="14">
                  <c:v>5.2993165678617071</c:v>
                </c:pt>
                <c:pt idx="15">
                  <c:v>4.4875576996494644</c:v>
                </c:pt>
              </c:numCache>
            </c:numRef>
          </c:val>
          <c:smooth val="0"/>
          <c:extLst>
            <c:ext xmlns:c16="http://schemas.microsoft.com/office/drawing/2014/chart" uri="{C3380CC4-5D6E-409C-BE32-E72D297353CC}">
              <c16:uniqueId val="{00000004-58CA-4A06-913B-944FAC0D0019}"/>
            </c:ext>
          </c:extLst>
        </c:ser>
        <c:ser>
          <c:idx val="3"/>
          <c:order val="2"/>
          <c:tx>
            <c:strRef>
              <c:f>'Figure 1.8'!$A$40</c:f>
              <c:strCache>
                <c:ptCount val="1"/>
                <c:pt idx="0">
                  <c:v>Germany</c:v>
                </c:pt>
              </c:strCache>
            </c:strRef>
          </c:tx>
          <c:spPr>
            <a:ln w="12700" cap="rnd">
              <a:solidFill>
                <a:sysClr val="window" lastClr="FFFFFF">
                  <a:lumMod val="85000"/>
                </a:sys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1.8'!$B$40:$Q$40</c:f>
              <c:numCache>
                <c:formatCode>0.0</c:formatCode>
                <c:ptCount val="16"/>
                <c:pt idx="0">
                  <c:v>3.4794261664304669</c:v>
                </c:pt>
                <c:pt idx="1">
                  <c:v>3.480221188158394</c:v>
                </c:pt>
                <c:pt idx="2">
                  <c:v>3.4788658352070043</c:v>
                </c:pt>
                <c:pt idx="3">
                  <c:v>3.4837597564377076</c:v>
                </c:pt>
                <c:pt idx="4">
                  <c:v>3.5632015582529171</c:v>
                </c:pt>
                <c:pt idx="5">
                  <c:v>3.2152542233767729</c:v>
                </c:pt>
                <c:pt idx="6">
                  <c:v>3.2227019886287627</c:v>
                </c:pt>
                <c:pt idx="7">
                  <c:v>3.2942977402390117</c:v>
                </c:pt>
                <c:pt idx="8">
                  <c:v>3.3643157450555576</c:v>
                </c:pt>
                <c:pt idx="9">
                  <c:v>3.3394913946849858</c:v>
                </c:pt>
                <c:pt idx="10">
                  <c:v>3.4664779033919775</c:v>
                </c:pt>
                <c:pt idx="11">
                  <c:v>3.5737988938398209</c:v>
                </c:pt>
                <c:pt idx="12">
                  <c:v>4.3094787842084781</c:v>
                </c:pt>
                <c:pt idx="13">
                  <c:v>4.1876997074963329</c:v>
                </c:pt>
                <c:pt idx="14">
                  <c:v>4.2787079198695146</c:v>
                </c:pt>
                <c:pt idx="15">
                  <c:v>4.1147885791649541</c:v>
                </c:pt>
              </c:numCache>
            </c:numRef>
          </c:val>
          <c:smooth val="0"/>
          <c:extLst>
            <c:ext xmlns:c16="http://schemas.microsoft.com/office/drawing/2014/chart" uri="{C3380CC4-5D6E-409C-BE32-E72D297353CC}">
              <c16:uniqueId val="{00000005-58CA-4A06-913B-944FAC0D0019}"/>
            </c:ext>
          </c:extLst>
        </c:ser>
        <c:ser>
          <c:idx val="4"/>
          <c:order val="3"/>
          <c:tx>
            <c:strRef>
              <c:f>'Figure 1.8'!$A$41</c:f>
              <c:strCache>
                <c:ptCount val="1"/>
                <c:pt idx="0">
                  <c:v>Ireland</c:v>
                </c:pt>
              </c:strCache>
            </c:strRef>
          </c:tx>
          <c:spPr>
            <a:ln w="38100" cap="rnd">
              <a:solidFill>
                <a:srgbClr val="057114"/>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1.8'!$B$41:$Q$41</c:f>
              <c:numCache>
                <c:formatCode>0.0</c:formatCode>
                <c:ptCount val="16"/>
                <c:pt idx="0">
                  <c:v>5.4488480738389891</c:v>
                </c:pt>
                <c:pt idx="1">
                  <c:v>5.9468474775637929</c:v>
                </c:pt>
                <c:pt idx="2">
                  <c:v>6.3845088418975866</c:v>
                </c:pt>
                <c:pt idx="3">
                  <c:v>6.5381326697390243</c:v>
                </c:pt>
                <c:pt idx="4">
                  <c:v>6.7592745938938705</c:v>
                </c:pt>
                <c:pt idx="5">
                  <c:v>6.8560638288574403</c:v>
                </c:pt>
                <c:pt idx="6">
                  <c:v>6.754030291301472</c:v>
                </c:pt>
                <c:pt idx="7">
                  <c:v>6.9327199828931878</c:v>
                </c:pt>
                <c:pt idx="8">
                  <c:v>7.2096351309646991</c:v>
                </c:pt>
                <c:pt idx="9">
                  <c:v>7.2695620631908646</c:v>
                </c:pt>
                <c:pt idx="10">
                  <c:v>7.1779152957037455</c:v>
                </c:pt>
                <c:pt idx="11">
                  <c:v>7.3299259661825502</c:v>
                </c:pt>
                <c:pt idx="12">
                  <c:v>8.237974085018493</c:v>
                </c:pt>
                <c:pt idx="13">
                  <c:v>9.0145266157093484</c:v>
                </c:pt>
                <c:pt idx="14">
                  <c:v>9.1485552341589891</c:v>
                </c:pt>
                <c:pt idx="15">
                  <c:v>9.1626232976227762</c:v>
                </c:pt>
              </c:numCache>
            </c:numRef>
          </c:val>
          <c:smooth val="0"/>
          <c:extLst>
            <c:ext xmlns:c16="http://schemas.microsoft.com/office/drawing/2014/chart" uri="{C3380CC4-5D6E-409C-BE32-E72D297353CC}">
              <c16:uniqueId val="{00000006-58CA-4A06-913B-944FAC0D0019}"/>
            </c:ext>
          </c:extLst>
        </c:ser>
        <c:ser>
          <c:idx val="6"/>
          <c:order val="4"/>
          <c:tx>
            <c:strRef>
              <c:f>'Figure 1.8'!$A$42</c:f>
              <c:strCache>
                <c:ptCount val="1"/>
                <c:pt idx="0">
                  <c:v>Greece</c:v>
                </c:pt>
              </c:strCache>
            </c:strRef>
          </c:tx>
          <c:spPr>
            <a:ln w="12700" cap="rnd">
              <a:solidFill>
                <a:srgbClr val="313031">
                  <a:lumMod val="25000"/>
                  <a:lumOff val="75000"/>
                </a:srgb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1.8'!$B$42:$Q$42</c:f>
              <c:numCache>
                <c:formatCode>0.0</c:formatCode>
                <c:ptCount val="16"/>
              </c:numCache>
            </c:numRef>
          </c:val>
          <c:smooth val="0"/>
          <c:extLst>
            <c:ext xmlns:c16="http://schemas.microsoft.com/office/drawing/2014/chart" uri="{C3380CC4-5D6E-409C-BE32-E72D297353CC}">
              <c16:uniqueId val="{00000007-58CA-4A06-913B-944FAC0D0019}"/>
            </c:ext>
          </c:extLst>
        </c:ser>
        <c:ser>
          <c:idx val="7"/>
          <c:order val="5"/>
          <c:tx>
            <c:strRef>
              <c:f>'Figure 1.8'!$A$43</c:f>
              <c:strCache>
                <c:ptCount val="1"/>
                <c:pt idx="0">
                  <c:v>Spain</c:v>
                </c:pt>
              </c:strCache>
            </c:strRef>
          </c:tx>
          <c:spPr>
            <a:ln w="12700" cap="rnd">
              <a:solidFill>
                <a:srgbClr val="313031">
                  <a:lumMod val="25000"/>
                  <a:lumOff val="75000"/>
                </a:srgb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1.8'!$B$43:$Q$43</c:f>
              <c:numCache>
                <c:formatCode>0.0</c:formatCode>
                <c:ptCount val="16"/>
                <c:pt idx="0">
                  <c:v>3.0201289174410157</c:v>
                </c:pt>
                <c:pt idx="1">
                  <c:v>3.0083423418917961</c:v>
                </c:pt>
                <c:pt idx="2">
                  <c:v>3.0454753052754917</c:v>
                </c:pt>
                <c:pt idx="3">
                  <c:v>3.1139335578571123</c:v>
                </c:pt>
                <c:pt idx="4">
                  <c:v>3.2569876543983969</c:v>
                </c:pt>
                <c:pt idx="5">
                  <c:v>3.2828285237030039</c:v>
                </c:pt>
                <c:pt idx="6">
                  <c:v>3.2105106472547513</c:v>
                </c:pt>
                <c:pt idx="7">
                  <c:v>3.1999308876090922</c:v>
                </c:pt>
                <c:pt idx="8">
                  <c:v>3.2153656810984437</c:v>
                </c:pt>
                <c:pt idx="9">
                  <c:v>3.3537343636823533</c:v>
                </c:pt>
                <c:pt idx="10">
                  <c:v>3.2617917185967462</c:v>
                </c:pt>
                <c:pt idx="11">
                  <c:v>3.3062781633372946</c:v>
                </c:pt>
                <c:pt idx="12">
                  <c:v>3.475778590123813</c:v>
                </c:pt>
                <c:pt idx="13">
                  <c:v>3.6509709021702936</c:v>
                </c:pt>
                <c:pt idx="14">
                  <c:v>3.9002336416823358</c:v>
                </c:pt>
                <c:pt idx="15">
                  <c:v>3.5863127352948228</c:v>
                </c:pt>
              </c:numCache>
            </c:numRef>
          </c:val>
          <c:smooth val="0"/>
          <c:extLst>
            <c:ext xmlns:c16="http://schemas.microsoft.com/office/drawing/2014/chart" uri="{C3380CC4-5D6E-409C-BE32-E72D297353CC}">
              <c16:uniqueId val="{00000008-58CA-4A06-913B-944FAC0D0019}"/>
            </c:ext>
          </c:extLst>
        </c:ser>
        <c:ser>
          <c:idx val="8"/>
          <c:order val="6"/>
          <c:tx>
            <c:strRef>
              <c:f>'Figure 1.8'!$A$44</c:f>
              <c:strCache>
                <c:ptCount val="1"/>
                <c:pt idx="0">
                  <c:v>France</c:v>
                </c:pt>
              </c:strCache>
            </c:strRef>
          </c:tx>
          <c:spPr>
            <a:ln w="12700" cap="rnd">
              <a:solidFill>
                <a:srgbClr val="313031">
                  <a:lumMod val="25000"/>
                  <a:lumOff val="75000"/>
                </a:srgb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1.8'!$B$44:$Q$44</c:f>
              <c:numCache>
                <c:formatCode>0.0</c:formatCode>
                <c:ptCount val="16"/>
                <c:pt idx="0">
                  <c:v>2.7798833537329424</c:v>
                </c:pt>
                <c:pt idx="1">
                  <c:v>3.0030557117100343</c:v>
                </c:pt>
                <c:pt idx="2">
                  <c:v>3.0432289633189025</c:v>
                </c:pt>
                <c:pt idx="3">
                  <c:v>3.0961647638214118</c:v>
                </c:pt>
                <c:pt idx="4">
                  <c:v>3.0575876103949624</c:v>
                </c:pt>
                <c:pt idx="5">
                  <c:v>2.8912411390231179</c:v>
                </c:pt>
                <c:pt idx="6">
                  <c:v>2.9075566423615662</c:v>
                </c:pt>
                <c:pt idx="7">
                  <c:v>2.9987715657094314</c:v>
                </c:pt>
                <c:pt idx="8">
                  <c:v>2.9719480719285829</c:v>
                </c:pt>
                <c:pt idx="9">
                  <c:v>3.1222589679546848</c:v>
                </c:pt>
                <c:pt idx="10">
                  <c:v>3.2243523908297833</c:v>
                </c:pt>
                <c:pt idx="11">
                  <c:v>3.4075743437399675</c:v>
                </c:pt>
                <c:pt idx="12">
                  <c:v>3.6498410388975824</c:v>
                </c:pt>
                <c:pt idx="13">
                  <c:v>3.7233966130698484</c:v>
                </c:pt>
                <c:pt idx="14">
                  <c:v>3.6312856822425919</c:v>
                </c:pt>
                <c:pt idx="15">
                  <c:v>3.5788233614165357</c:v>
                </c:pt>
              </c:numCache>
            </c:numRef>
          </c:val>
          <c:smooth val="0"/>
          <c:extLst>
            <c:ext xmlns:c16="http://schemas.microsoft.com/office/drawing/2014/chart" uri="{C3380CC4-5D6E-409C-BE32-E72D297353CC}">
              <c16:uniqueId val="{00000009-58CA-4A06-913B-944FAC0D0019}"/>
            </c:ext>
          </c:extLst>
        </c:ser>
        <c:ser>
          <c:idx val="10"/>
          <c:order val="7"/>
          <c:tx>
            <c:strRef>
              <c:f>'Figure 1.8'!$A$45</c:f>
              <c:strCache>
                <c:ptCount val="1"/>
                <c:pt idx="0">
                  <c:v>Italy</c:v>
                </c:pt>
              </c:strCache>
            </c:strRef>
          </c:tx>
          <c:spPr>
            <a:ln w="12700" cap="rnd">
              <a:solidFill>
                <a:srgbClr val="313031">
                  <a:lumMod val="25000"/>
                  <a:lumOff val="75000"/>
                </a:srgb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1.8'!$B$45:$Q$45</c:f>
              <c:numCache>
                <c:formatCode>0.0</c:formatCode>
                <c:ptCount val="16"/>
                <c:pt idx="0">
                  <c:v>2.6388125162426554</c:v>
                </c:pt>
                <c:pt idx="1">
                  <c:v>2.6491988479529973</c:v>
                </c:pt>
                <c:pt idx="2">
                  <c:v>2.5974794741469265</c:v>
                </c:pt>
                <c:pt idx="3">
                  <c:v>2.6808881469399353</c:v>
                </c:pt>
                <c:pt idx="4">
                  <c:v>2.7404644490532988</c:v>
                </c:pt>
                <c:pt idx="5">
                  <c:v>2.7525947726754136</c:v>
                </c:pt>
                <c:pt idx="6">
                  <c:v>2.7462812306930156</c:v>
                </c:pt>
                <c:pt idx="7">
                  <c:v>2.774555977166091</c:v>
                </c:pt>
                <c:pt idx="8">
                  <c:v>2.7374301415317026</c:v>
                </c:pt>
                <c:pt idx="9">
                  <c:v>2.7384299156262588</c:v>
                </c:pt>
                <c:pt idx="10">
                  <c:v>2.8898265573464261</c:v>
                </c:pt>
                <c:pt idx="11">
                  <c:v>2.9438157742759947</c:v>
                </c:pt>
                <c:pt idx="12">
                  <c:v>3.0204832474244681</c:v>
                </c:pt>
                <c:pt idx="13">
                  <c:v>3.2159355035616737</c:v>
                </c:pt>
                <c:pt idx="14">
                  <c:v>3.2763748606499044</c:v>
                </c:pt>
                <c:pt idx="15">
                  <c:v>3.5907042758906389</c:v>
                </c:pt>
              </c:numCache>
            </c:numRef>
          </c:val>
          <c:smooth val="0"/>
          <c:extLst>
            <c:ext xmlns:c16="http://schemas.microsoft.com/office/drawing/2014/chart" uri="{C3380CC4-5D6E-409C-BE32-E72D297353CC}">
              <c16:uniqueId val="{0000000A-58CA-4A06-913B-944FAC0D0019}"/>
            </c:ext>
          </c:extLst>
        </c:ser>
        <c:ser>
          <c:idx val="11"/>
          <c:order val="8"/>
          <c:tx>
            <c:strRef>
              <c:f>'Figure 1.8'!$A$46</c:f>
              <c:strCache>
                <c:ptCount val="1"/>
                <c:pt idx="0">
                  <c:v>Luxembourg</c:v>
                </c:pt>
              </c:strCache>
            </c:strRef>
          </c:tx>
          <c:spPr>
            <a:ln w="12700" cap="rnd">
              <a:solidFill>
                <a:sysClr val="window" lastClr="FFFFFF">
                  <a:lumMod val="75000"/>
                </a:sys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1.8'!$B$46:$Q$46</c:f>
              <c:numCache>
                <c:formatCode>0.0</c:formatCode>
                <c:ptCount val="16"/>
              </c:numCache>
            </c:numRef>
          </c:val>
          <c:smooth val="0"/>
          <c:extLst>
            <c:ext xmlns:c16="http://schemas.microsoft.com/office/drawing/2014/chart" uri="{C3380CC4-5D6E-409C-BE32-E72D297353CC}">
              <c16:uniqueId val="{0000000B-58CA-4A06-913B-944FAC0D0019}"/>
            </c:ext>
          </c:extLst>
        </c:ser>
        <c:ser>
          <c:idx val="12"/>
          <c:order val="9"/>
          <c:tx>
            <c:strRef>
              <c:f>'Figure 1.8'!$A$47</c:f>
              <c:strCache>
                <c:ptCount val="1"/>
                <c:pt idx="0">
                  <c:v>Netherlands</c:v>
                </c:pt>
              </c:strCache>
            </c:strRef>
          </c:tx>
          <c:spPr>
            <a:ln w="12700" cap="rnd">
              <a:solidFill>
                <a:srgbClr val="CCCBCC"/>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1.8'!$B$47:$Q$47</c:f>
              <c:numCache>
                <c:formatCode>0.0</c:formatCode>
                <c:ptCount val="16"/>
                <c:pt idx="0">
                  <c:v>3.8990934426927231</c:v>
                </c:pt>
                <c:pt idx="1">
                  <c:v>3.7959462236270514</c:v>
                </c:pt>
                <c:pt idx="2">
                  <c:v>3.7594498289245775</c:v>
                </c:pt>
                <c:pt idx="3">
                  <c:v>3.6301665891166324</c:v>
                </c:pt>
                <c:pt idx="4">
                  <c:v>3.5875601817590135</c:v>
                </c:pt>
                <c:pt idx="5">
                  <c:v>3.256723667976706</c:v>
                </c:pt>
                <c:pt idx="6">
                  <c:v>3.1700880797090298</c:v>
                </c:pt>
                <c:pt idx="7">
                  <c:v>3.2696239406378074</c:v>
                </c:pt>
                <c:pt idx="8">
                  <c:v>3.429513553733619</c:v>
                </c:pt>
                <c:pt idx="9">
                  <c:v>3.3793055601857152</c:v>
                </c:pt>
                <c:pt idx="10">
                  <c:v>3.431808824694885</c:v>
                </c:pt>
                <c:pt idx="11">
                  <c:v>3.5505589428145399</c:v>
                </c:pt>
                <c:pt idx="12">
                  <c:v>3.6698973427512214</c:v>
                </c:pt>
                <c:pt idx="13">
                  <c:v>4.6700960376339449</c:v>
                </c:pt>
                <c:pt idx="14">
                  <c:v>4.7672935689797855</c:v>
                </c:pt>
                <c:pt idx="15">
                  <c:v>4.7443387113889015</c:v>
                </c:pt>
              </c:numCache>
            </c:numRef>
          </c:val>
          <c:smooth val="0"/>
          <c:extLst>
            <c:ext xmlns:c16="http://schemas.microsoft.com/office/drawing/2014/chart" uri="{C3380CC4-5D6E-409C-BE32-E72D297353CC}">
              <c16:uniqueId val="{0000000C-58CA-4A06-913B-944FAC0D0019}"/>
            </c:ext>
          </c:extLst>
        </c:ser>
        <c:ser>
          <c:idx val="17"/>
          <c:order val="10"/>
          <c:tx>
            <c:strRef>
              <c:f>'Figure 1.8'!$A$48</c:f>
              <c:strCache>
                <c:ptCount val="1"/>
                <c:pt idx="0">
                  <c:v>Austria</c:v>
                </c:pt>
              </c:strCache>
            </c:strRef>
          </c:tx>
          <c:spPr>
            <a:ln w="12700" cap="rnd">
              <a:solidFill>
                <a:srgbClr val="313031">
                  <a:lumMod val="25000"/>
                  <a:lumOff val="75000"/>
                </a:srgb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1.8'!$B$48:$Q$48</c:f>
              <c:numCache>
                <c:formatCode>0.0</c:formatCode>
                <c:ptCount val="16"/>
                <c:pt idx="0">
                  <c:v>2.6801849883413928</c:v>
                </c:pt>
                <c:pt idx="1">
                  <c:v>2.9410387653773</c:v>
                </c:pt>
                <c:pt idx="2">
                  <c:v>2.990688943609781</c:v>
                </c:pt>
                <c:pt idx="3">
                  <c:v>2.7654838511758251</c:v>
                </c:pt>
                <c:pt idx="4">
                  <c:v>2.8573810167522851</c:v>
                </c:pt>
                <c:pt idx="5">
                  <c:v>3.10277862457519</c:v>
                </c:pt>
                <c:pt idx="6">
                  <c:v>3.2834631879540641</c:v>
                </c:pt>
                <c:pt idx="7">
                  <c:v>3.1756974434026524</c:v>
                </c:pt>
                <c:pt idx="8">
                  <c:v>3.5038304623898755</c:v>
                </c:pt>
                <c:pt idx="9">
                  <c:v>3.5126655161694358</c:v>
                </c:pt>
                <c:pt idx="10">
                  <c:v>3.4431498171402484</c:v>
                </c:pt>
                <c:pt idx="11">
                  <c:v>3.3378254304052208</c:v>
                </c:pt>
                <c:pt idx="12">
                  <c:v>3.3797473921387957</c:v>
                </c:pt>
                <c:pt idx="13">
                  <c:v>3.6013037211078784</c:v>
                </c:pt>
                <c:pt idx="14">
                  <c:v>4.0079804724112158</c:v>
                </c:pt>
                <c:pt idx="15">
                  <c:v>4.0390309766087036</c:v>
                </c:pt>
              </c:numCache>
            </c:numRef>
          </c:val>
          <c:smooth val="0"/>
          <c:extLst>
            <c:ext xmlns:c16="http://schemas.microsoft.com/office/drawing/2014/chart" uri="{C3380CC4-5D6E-409C-BE32-E72D297353CC}">
              <c16:uniqueId val="{0000000D-58CA-4A06-913B-944FAC0D0019}"/>
            </c:ext>
          </c:extLst>
        </c:ser>
        <c:ser>
          <c:idx val="13"/>
          <c:order val="11"/>
          <c:tx>
            <c:strRef>
              <c:f>'Figure 1.8'!$A$49</c:f>
              <c:strCache>
                <c:ptCount val="1"/>
                <c:pt idx="0">
                  <c:v>Portugal</c:v>
                </c:pt>
              </c:strCache>
            </c:strRef>
          </c:tx>
          <c:spPr>
            <a:ln w="22225" cap="rnd">
              <a:solidFill>
                <a:sysClr val="window" lastClr="FFFFFF">
                  <a:lumMod val="75000"/>
                </a:sys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1.8'!$B$49:$Q$49</c:f>
              <c:numCache>
                <c:formatCode>0.0</c:formatCode>
                <c:ptCount val="16"/>
                <c:pt idx="0">
                  <c:v>2.0079008222566666</c:v>
                </c:pt>
                <c:pt idx="1">
                  <c:v>2.0570575835409337</c:v>
                </c:pt>
                <c:pt idx="2">
                  <c:v>2.3735195400216567</c:v>
                </c:pt>
                <c:pt idx="3">
                  <c:v>1.9144224504738461</c:v>
                </c:pt>
                <c:pt idx="4">
                  <c:v>2.0802124377238624</c:v>
                </c:pt>
                <c:pt idx="5">
                  <c:v>2.2895124000336846</c:v>
                </c:pt>
                <c:pt idx="6">
                  <c:v>2.6461797197242616</c:v>
                </c:pt>
                <c:pt idx="7">
                  <c:v>2.5445908456072597</c:v>
                </c:pt>
                <c:pt idx="8">
                  <c:v>2.6856433653764338</c:v>
                </c:pt>
                <c:pt idx="9">
                  <c:v>2.6794511294937902</c:v>
                </c:pt>
                <c:pt idx="10">
                  <c:v>2.8147441887255793</c:v>
                </c:pt>
                <c:pt idx="11">
                  <c:v>3.1257289592520312</c:v>
                </c:pt>
                <c:pt idx="12">
                  <c:v>3.3991467995846127</c:v>
                </c:pt>
                <c:pt idx="13">
                  <c:v>3.8366767396313093</c:v>
                </c:pt>
                <c:pt idx="14">
                  <c:v>4.1680356754985626</c:v>
                </c:pt>
                <c:pt idx="15">
                  <c:v>3.914575990047688</c:v>
                </c:pt>
              </c:numCache>
            </c:numRef>
          </c:val>
          <c:smooth val="0"/>
          <c:extLst>
            <c:ext xmlns:c16="http://schemas.microsoft.com/office/drawing/2014/chart" uri="{C3380CC4-5D6E-409C-BE32-E72D297353CC}">
              <c16:uniqueId val="{0000000E-58CA-4A06-913B-944FAC0D0019}"/>
            </c:ext>
          </c:extLst>
        </c:ser>
        <c:ser>
          <c:idx val="15"/>
          <c:order val="12"/>
          <c:tx>
            <c:strRef>
              <c:f>'Figure 1.8'!$A$50</c:f>
              <c:strCache>
                <c:ptCount val="1"/>
                <c:pt idx="0">
                  <c:v>Finland</c:v>
                </c:pt>
              </c:strCache>
            </c:strRef>
          </c:tx>
          <c:spPr>
            <a:ln w="19050" cap="rnd">
              <a:solidFill>
                <a:sysClr val="window" lastClr="FFFFFF">
                  <a:lumMod val="85000"/>
                </a:sys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1.8'!$B$50:$Q$50</c:f>
              <c:numCache>
                <c:formatCode>0.0</c:formatCode>
                <c:ptCount val="16"/>
                <c:pt idx="0">
                  <c:v>3.9591099827620693</c:v>
                </c:pt>
                <c:pt idx="1">
                  <c:v>4.0130546960984539</c:v>
                </c:pt>
                <c:pt idx="2">
                  <c:v>4.0566819771958267</c:v>
                </c:pt>
                <c:pt idx="3">
                  <c:v>4.2260494977815268</c:v>
                </c:pt>
                <c:pt idx="4">
                  <c:v>4.3070435716685322</c:v>
                </c:pt>
                <c:pt idx="5">
                  <c:v>4.302169841115246</c:v>
                </c:pt>
                <c:pt idx="6">
                  <c:v>4.3456328506335939</c:v>
                </c:pt>
                <c:pt idx="7">
                  <c:v>4.5794886806965858</c:v>
                </c:pt>
                <c:pt idx="8">
                  <c:v>4.3592758644384446</c:v>
                </c:pt>
                <c:pt idx="9">
                  <c:v>4.534200277785013</c:v>
                </c:pt>
                <c:pt idx="10">
                  <c:v>4.7930099138384517</c:v>
                </c:pt>
                <c:pt idx="11">
                  <c:v>5.1028312421985067</c:v>
                </c:pt>
                <c:pt idx="12">
                  <c:v>5.4699596756403812</c:v>
                </c:pt>
                <c:pt idx="13">
                  <c:v>5.2828492206955273</c:v>
                </c:pt>
                <c:pt idx="14">
                  <c:v>5.4712899221293823</c:v>
                </c:pt>
                <c:pt idx="15">
                  <c:v>5.6303079974818573</c:v>
                </c:pt>
              </c:numCache>
            </c:numRef>
          </c:val>
          <c:smooth val="0"/>
          <c:extLst>
            <c:ext xmlns:c16="http://schemas.microsoft.com/office/drawing/2014/chart" uri="{C3380CC4-5D6E-409C-BE32-E72D297353CC}">
              <c16:uniqueId val="{0000000F-58CA-4A06-913B-944FAC0D0019}"/>
            </c:ext>
          </c:extLst>
        </c:ser>
        <c:ser>
          <c:idx val="1"/>
          <c:order val="13"/>
          <c:tx>
            <c:strRef>
              <c:f>'Figure 1.8'!$A$51</c:f>
              <c:strCache>
                <c:ptCount val="1"/>
                <c:pt idx="0">
                  <c:v>Sweden</c:v>
                </c:pt>
              </c:strCache>
            </c:strRef>
          </c:tx>
          <c:spPr>
            <a:ln w="38100" cap="rnd">
              <a:solidFill>
                <a:srgbClr val="156082">
                  <a:lumMod val="75000"/>
                </a:srgb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1.8'!$B$51:$Q$51</c:f>
              <c:numCache>
                <c:formatCode>0.0</c:formatCode>
                <c:ptCount val="16"/>
              </c:numCache>
            </c:numRef>
          </c:val>
          <c:smooth val="0"/>
          <c:extLst>
            <c:ext xmlns:c16="http://schemas.microsoft.com/office/drawing/2014/chart" uri="{C3380CC4-5D6E-409C-BE32-E72D297353CC}">
              <c16:uniqueId val="{00000010-58CA-4A06-913B-944FAC0D0019}"/>
            </c:ext>
          </c:extLst>
        </c:ser>
        <c:ser>
          <c:idx val="5"/>
          <c:order val="14"/>
          <c:tx>
            <c:strRef>
              <c:f>'Figure 1.8'!$A$52</c:f>
              <c:strCache>
                <c:ptCount val="1"/>
                <c:pt idx="0">
                  <c:v>Norway</c:v>
                </c:pt>
              </c:strCache>
            </c:strRef>
          </c:tx>
          <c:spPr>
            <a:ln w="28575" cap="rnd">
              <a:solidFill>
                <a:schemeClr val="accent6"/>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1.8'!$B$52:$Q$52</c:f>
              <c:numCache>
                <c:formatCode>0.0</c:formatCode>
                <c:ptCount val="16"/>
              </c:numCache>
            </c:numRef>
          </c:val>
          <c:smooth val="0"/>
          <c:extLst>
            <c:ext xmlns:c16="http://schemas.microsoft.com/office/drawing/2014/chart" uri="{C3380CC4-5D6E-409C-BE32-E72D297353CC}">
              <c16:uniqueId val="{00000011-58CA-4A06-913B-944FAC0D0019}"/>
            </c:ext>
          </c:extLst>
        </c:ser>
        <c:ser>
          <c:idx val="9"/>
          <c:order val="15"/>
          <c:tx>
            <c:strRef>
              <c:f>'Figure 1.8'!$A$53</c:f>
              <c:strCache>
                <c:ptCount val="1"/>
                <c:pt idx="0">
                  <c:v>Switzerland</c:v>
                </c:pt>
              </c:strCache>
            </c:strRef>
          </c:tx>
          <c:spPr>
            <a:ln w="12700" cap="rnd">
              <a:solidFill>
                <a:sysClr val="window" lastClr="FFFFFF">
                  <a:lumMod val="75000"/>
                </a:sys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1.8'!$B$53:$Q$53</c:f>
              <c:numCache>
                <c:formatCode>0.0</c:formatCode>
                <c:ptCount val="16"/>
                <c:pt idx="0">
                  <c:v>3.7025372791784545</c:v>
                </c:pt>
                <c:pt idx="1">
                  <c:v>3.8255214930426873</c:v>
                </c:pt>
                <c:pt idx="2">
                  <c:v>3.7473030301028527</c:v>
                </c:pt>
                <c:pt idx="3">
                  <c:v>3.7983508004695259</c:v>
                </c:pt>
                <c:pt idx="4">
                  <c:v>3.8951419275971202</c:v>
                </c:pt>
                <c:pt idx="5">
                  <c:v>3.9380940629290495</c:v>
                </c:pt>
                <c:pt idx="6">
                  <c:v>4.2932154570801568</c:v>
                </c:pt>
                <c:pt idx="7">
                  <c:v>4.1361040294483855</c:v>
                </c:pt>
                <c:pt idx="8">
                  <c:v>4.2806770693704088</c:v>
                </c:pt>
                <c:pt idx="9">
                  <c:v>4.2561756064476439</c:v>
                </c:pt>
                <c:pt idx="10">
                  <c:v>4.4093125021091097</c:v>
                </c:pt>
                <c:pt idx="11">
                  <c:v>4.5904753050164757</c:v>
                </c:pt>
                <c:pt idx="12">
                  <c:v>4.7563423959502185</c:v>
                </c:pt>
                <c:pt idx="13">
                  <c:v>4.5048566140488262</c:v>
                </c:pt>
                <c:pt idx="14">
                  <c:v>4.5237185355550524</c:v>
                </c:pt>
                <c:pt idx="15">
                  <c:v>4.5032699355439041</c:v>
                </c:pt>
              </c:numCache>
            </c:numRef>
          </c:val>
          <c:smooth val="0"/>
          <c:extLst>
            <c:ext xmlns:c16="http://schemas.microsoft.com/office/drawing/2014/chart" uri="{C3380CC4-5D6E-409C-BE32-E72D297353CC}">
              <c16:uniqueId val="{00000012-58CA-4A06-913B-944FAC0D0019}"/>
            </c:ext>
          </c:extLst>
        </c:ser>
        <c:ser>
          <c:idx val="14"/>
          <c:order val="16"/>
          <c:tx>
            <c:strRef>
              <c:f>'Figure 1.8'!$A$54</c:f>
              <c:strCache>
                <c:ptCount val="1"/>
                <c:pt idx="0">
                  <c:v>high-income average</c:v>
                </c:pt>
              </c:strCache>
            </c:strRef>
          </c:tx>
          <c:spPr>
            <a:ln w="28575" cap="rnd">
              <a:solidFill>
                <a:srgbClr val="0E2841">
                  <a:lumMod val="75000"/>
                  <a:lumOff val="25000"/>
                </a:srgbClr>
              </a:solidFill>
              <a:round/>
            </a:ln>
            <a:effectLst/>
          </c:spPr>
          <c:marker>
            <c:symbol val="none"/>
          </c:marker>
          <c:cat>
            <c:strRef>
              <c:f>'Figure 1.8'!$B$37:$Q$37</c:f>
              <c:strCach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strCache>
            </c:strRef>
          </c:cat>
          <c:val>
            <c:numRef>
              <c:f>'Figure 1.8'!$B$54:$Q$54</c:f>
              <c:numCache>
                <c:formatCode>0.0</c:formatCode>
                <c:ptCount val="16"/>
                <c:pt idx="0">
                  <c:v>3.4598366685165405</c:v>
                </c:pt>
                <c:pt idx="1">
                  <c:v>3.5703803481604113</c:v>
                </c:pt>
                <c:pt idx="2">
                  <c:v>3.6795839951612996</c:v>
                </c:pt>
                <c:pt idx="3">
                  <c:v>3.6305137122403832</c:v>
                </c:pt>
                <c:pt idx="4">
                  <c:v>3.7217172596302315</c:v>
                </c:pt>
                <c:pt idx="5">
                  <c:v>3.7010060302167656</c:v>
                </c:pt>
                <c:pt idx="6">
                  <c:v>3.7590376201293108</c:v>
                </c:pt>
                <c:pt idx="7">
                  <c:v>3.8005370170250656</c:v>
                </c:pt>
                <c:pt idx="8">
                  <c:v>3.8794132180711052</c:v>
                </c:pt>
                <c:pt idx="9">
                  <c:v>3.8977908412704827</c:v>
                </c:pt>
                <c:pt idx="10">
                  <c:v>3.9460820525031717</c:v>
                </c:pt>
                <c:pt idx="11">
                  <c:v>4.0886708596842132</c:v>
                </c:pt>
                <c:pt idx="12">
                  <c:v>4.374808856965438</c:v>
                </c:pt>
                <c:pt idx="13">
                  <c:v>4.6544903944259923</c:v>
                </c:pt>
                <c:pt idx="14">
                  <c:v>4.7893462997777148</c:v>
                </c:pt>
                <c:pt idx="15">
                  <c:v>4.6703762866989829</c:v>
                </c:pt>
              </c:numCache>
            </c:numRef>
          </c:val>
          <c:smooth val="0"/>
          <c:extLst>
            <c:ext xmlns:c16="http://schemas.microsoft.com/office/drawing/2014/chart" uri="{C3380CC4-5D6E-409C-BE32-E72D297353CC}">
              <c16:uniqueId val="{00000013-58CA-4A06-913B-944FAC0D0019}"/>
            </c:ext>
          </c:extLst>
        </c:ser>
        <c:dLbls>
          <c:showLegendKey val="0"/>
          <c:showVal val="0"/>
          <c:showCatName val="0"/>
          <c:showSerName val="0"/>
          <c:showPercent val="0"/>
          <c:showBubbleSize val="0"/>
        </c:dLbls>
        <c:smooth val="0"/>
        <c:axId val="165732687"/>
        <c:axId val="165737487"/>
      </c:lineChart>
      <c:catAx>
        <c:axId val="16573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pitchFamily="34" charset="0"/>
                <a:ea typeface="+mn-ea"/>
                <a:cs typeface="+mn-cs"/>
              </a:defRPr>
            </a:pPr>
            <a:endParaRPr lang="en-US"/>
          </a:p>
        </c:txPr>
        <c:crossAx val="165737487"/>
        <c:crosses val="autoZero"/>
        <c:auto val="1"/>
        <c:lblAlgn val="ctr"/>
        <c:lblOffset val="100"/>
        <c:tickLblSkip val="15"/>
        <c:noMultiLvlLbl val="0"/>
      </c:catAx>
      <c:valAx>
        <c:axId val="165737487"/>
        <c:scaling>
          <c:orientation val="minMax"/>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panose="020B0402020204020303" pitchFamily="34" charset="0"/>
                <a:ea typeface="+mn-ea"/>
                <a:cs typeface="+mn-cs"/>
              </a:defRPr>
            </a:pPr>
            <a:endParaRPr lang="en-US"/>
          </a:p>
        </c:txPr>
        <c:crossAx val="165732687"/>
        <c:crosses val="autoZero"/>
        <c:crossBetween val="between"/>
      </c:valAx>
      <c:spPr>
        <a:noFill/>
        <a:ln w="25400">
          <a:noFill/>
        </a:ln>
        <a:effectLst/>
      </c:spPr>
    </c:plotArea>
    <c:plotVisOnly val="1"/>
    <c:dispBlanksAs val="gap"/>
    <c:showDLblsOverMax val="0"/>
    <c:extLst/>
  </c:chart>
  <c:spPr>
    <a:solidFill>
      <a:schemeClr val="bg1"/>
    </a:solidFill>
    <a:ln w="9525" cap="flat" cmpd="sng" algn="ctr">
      <a:noFill/>
      <a:round/>
    </a:ln>
    <a:effectLst/>
  </c:spPr>
  <c:txPr>
    <a:bodyPr/>
    <a:lstStyle/>
    <a:p>
      <a:pPr>
        <a:defRPr sz="900" baseline="0">
          <a:latin typeface="Futura Lt BT" panose="020B0402020204020303" pitchFamily="34" charset="0"/>
        </a:defRPr>
      </a:pPr>
      <a:endParaRPr lang="en-US"/>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471784776902878E-2"/>
          <c:y val="5.0925925925925923E-2"/>
          <c:w val="0.81200787401574792"/>
          <c:h val="0.84237678623505396"/>
        </c:manualLayout>
      </c:layout>
      <c:lineChart>
        <c:grouping val="standard"/>
        <c:varyColors val="0"/>
        <c:ser>
          <c:idx val="0"/>
          <c:order val="0"/>
          <c:tx>
            <c:strRef>
              <c:f>'Figure 1.9'!$B$22</c:f>
              <c:strCache>
                <c:ptCount val="1"/>
                <c:pt idx="0">
                  <c:v>USA</c:v>
                </c:pt>
              </c:strCache>
            </c:strRef>
          </c:tx>
          <c:spPr>
            <a:ln w="28575" cap="rnd">
              <a:solidFill>
                <a:srgbClr val="D39359"/>
              </a:solidFill>
              <a:round/>
            </a:ln>
            <a:effectLst/>
          </c:spPr>
          <c:marker>
            <c:symbol val="none"/>
          </c:marker>
          <c:dLbls>
            <c:dLbl>
              <c:idx val="6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40-4D0B-8096-96BBC6531B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Futura lt b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1.9'!$D$47:$D$109</c:f>
              <c:strCache>
                <c:ptCount val="63"/>
                <c:pt idx="0">
                  <c:v>January 2020</c:v>
                </c:pt>
                <c:pt idx="62">
                  <c:v>March 2025</c:v>
                </c:pt>
              </c:strCache>
            </c:strRef>
          </c:cat>
          <c:val>
            <c:numRef>
              <c:f>'Figure 1.9'!$B$47:$B$109</c:f>
              <c:numCache>
                <c:formatCode>_(* #,##0.00_);_(* \(#,##0.00\);_(* "-"??_);_(@_)</c:formatCode>
                <c:ptCount val="63"/>
                <c:pt idx="0">
                  <c:v>2.2752560000000002</c:v>
                </c:pt>
                <c:pt idx="1">
                  <c:v>0.84244200000000002</c:v>
                </c:pt>
                <c:pt idx="2">
                  <c:v>2.8368350000000002</c:v>
                </c:pt>
                <c:pt idx="3">
                  <c:v>2.0647090000000001</c:v>
                </c:pt>
                <c:pt idx="4">
                  <c:v>2.5221770000000001</c:v>
                </c:pt>
                <c:pt idx="5">
                  <c:v>1.7191320000000001</c:v>
                </c:pt>
                <c:pt idx="6">
                  <c:v>2.143551</c:v>
                </c:pt>
                <c:pt idx="7">
                  <c:v>2.5508670000000002</c:v>
                </c:pt>
                <c:pt idx="8">
                  <c:v>2.784268</c:v>
                </c:pt>
                <c:pt idx="9">
                  <c:v>1.451697</c:v>
                </c:pt>
                <c:pt idx="10">
                  <c:v>2.468353</c:v>
                </c:pt>
                <c:pt idx="11">
                  <c:v>2.0534849999999998</c:v>
                </c:pt>
                <c:pt idx="12">
                  <c:v>2.7968449999999998</c:v>
                </c:pt>
                <c:pt idx="13">
                  <c:v>2.0612889999999999</c:v>
                </c:pt>
                <c:pt idx="14">
                  <c:v>2.5449090000000001</c:v>
                </c:pt>
                <c:pt idx="15">
                  <c:v>1.7281299999999999</c:v>
                </c:pt>
                <c:pt idx="16">
                  <c:v>1.4609380000000001</c:v>
                </c:pt>
                <c:pt idx="17">
                  <c:v>2.4621040000000001</c:v>
                </c:pt>
                <c:pt idx="18">
                  <c:v>1.8467499999999999</c:v>
                </c:pt>
                <c:pt idx="19">
                  <c:v>2.140066</c:v>
                </c:pt>
                <c:pt idx="20">
                  <c:v>2.4601660000000001</c:v>
                </c:pt>
                <c:pt idx="21">
                  <c:v>3.731751</c:v>
                </c:pt>
                <c:pt idx="22">
                  <c:v>2.6198220000000001</c:v>
                </c:pt>
                <c:pt idx="23">
                  <c:v>2.1502560000000002</c:v>
                </c:pt>
                <c:pt idx="24">
                  <c:v>2.7837339999999999</c:v>
                </c:pt>
                <c:pt idx="25">
                  <c:v>2.20485</c:v>
                </c:pt>
                <c:pt idx="26">
                  <c:v>4.9006629999999998</c:v>
                </c:pt>
                <c:pt idx="27">
                  <c:v>3.3856950000000001</c:v>
                </c:pt>
                <c:pt idx="28">
                  <c:v>2.901675</c:v>
                </c:pt>
                <c:pt idx="29">
                  <c:v>2.1769980000000002</c:v>
                </c:pt>
                <c:pt idx="30">
                  <c:v>1.560724</c:v>
                </c:pt>
                <c:pt idx="31">
                  <c:v>1.3669210000000001</c:v>
                </c:pt>
                <c:pt idx="32">
                  <c:v>1.724264</c:v>
                </c:pt>
                <c:pt idx="33">
                  <c:v>1.728715</c:v>
                </c:pt>
                <c:pt idx="34">
                  <c:v>2.0781800000000001</c:v>
                </c:pt>
                <c:pt idx="35">
                  <c:v>2.0227390000000001</c:v>
                </c:pt>
                <c:pt idx="36">
                  <c:v>1.9687250000000001</c:v>
                </c:pt>
                <c:pt idx="37">
                  <c:v>1.5179750000000001</c:v>
                </c:pt>
                <c:pt idx="38">
                  <c:v>2.6489699999999998</c:v>
                </c:pt>
                <c:pt idx="39">
                  <c:v>1.9330639999999999</c:v>
                </c:pt>
                <c:pt idx="40">
                  <c:v>1.7374291499999999</c:v>
                </c:pt>
                <c:pt idx="41">
                  <c:v>2.39550909</c:v>
                </c:pt>
                <c:pt idx="42">
                  <c:v>2.3952961699999999</c:v>
                </c:pt>
                <c:pt idx="43">
                  <c:v>2.7160260800000002</c:v>
                </c:pt>
                <c:pt idx="44">
                  <c:v>1.1707401000000002</c:v>
                </c:pt>
                <c:pt idx="45">
                  <c:v>2.51901617</c:v>
                </c:pt>
                <c:pt idx="46">
                  <c:v>2.0752520099999998</c:v>
                </c:pt>
                <c:pt idx="47">
                  <c:v>2.4477159500000001</c:v>
                </c:pt>
                <c:pt idx="48">
                  <c:v>4.09659233</c:v>
                </c:pt>
                <c:pt idx="49">
                  <c:v>1.8682245100000001</c:v>
                </c:pt>
                <c:pt idx="50">
                  <c:v>2.0668326800000001</c:v>
                </c:pt>
                <c:pt idx="51">
                  <c:v>4.1447850099999997</c:v>
                </c:pt>
                <c:pt idx="52">
                  <c:v>3.06983476</c:v>
                </c:pt>
                <c:pt idx="53">
                  <c:v>2.4677354300000003</c:v>
                </c:pt>
                <c:pt idx="54">
                  <c:v>3.34408504</c:v>
                </c:pt>
                <c:pt idx="55">
                  <c:v>4.4934878600000001</c:v>
                </c:pt>
                <c:pt idx="56">
                  <c:v>4.42050228</c:v>
                </c:pt>
                <c:pt idx="57">
                  <c:v>4.9920040099999996</c:v>
                </c:pt>
                <c:pt idx="58">
                  <c:v>6.1872385300000001</c:v>
                </c:pt>
                <c:pt idx="59">
                  <c:v>3.2171223499999999</c:v>
                </c:pt>
                <c:pt idx="60">
                  <c:v>9.4074730899999999</c:v>
                </c:pt>
                <c:pt idx="61" formatCode="_-* #,##0.0_-;\-* #,##0.0_-;_-* &quot;-&quot;??_-;_-@_-">
                  <c:v>10.450621400000001</c:v>
                </c:pt>
                <c:pt idx="62" formatCode="_-* #,##0.0_-;\-* #,##0.0_-;_-* &quot;-&quot;??_-;_-@_-">
                  <c:v>19.289954000000002</c:v>
                </c:pt>
              </c:numCache>
            </c:numRef>
          </c:val>
          <c:smooth val="0"/>
          <c:extLst>
            <c:ext xmlns:c16="http://schemas.microsoft.com/office/drawing/2014/chart" uri="{C3380CC4-5D6E-409C-BE32-E72D297353CC}">
              <c16:uniqueId val="{00000002-6740-4D0B-8096-96BBC6531B74}"/>
            </c:ext>
          </c:extLst>
        </c:ser>
        <c:ser>
          <c:idx val="1"/>
          <c:order val="1"/>
          <c:tx>
            <c:strRef>
              <c:f>'Figure 1.9'!$C$22</c:f>
              <c:strCache>
                <c:ptCount val="1"/>
                <c:pt idx="0">
                  <c:v>All other countries</c:v>
                </c:pt>
              </c:strCache>
            </c:strRef>
          </c:tx>
          <c:spPr>
            <a:ln w="28575" cap="rnd">
              <a:solidFill>
                <a:srgbClr val="A6A6A6"/>
              </a:solidFill>
              <a:round/>
            </a:ln>
            <a:effectLst/>
          </c:spPr>
          <c:marker>
            <c:symbol val="none"/>
          </c:marker>
          <c:cat>
            <c:strRef>
              <c:f>'Figure 1.9'!$D$47:$D$109</c:f>
              <c:strCache>
                <c:ptCount val="63"/>
                <c:pt idx="0">
                  <c:v>January 2020</c:v>
                </c:pt>
                <c:pt idx="62">
                  <c:v>March 2025</c:v>
                </c:pt>
              </c:strCache>
            </c:strRef>
          </c:cat>
          <c:val>
            <c:numRef>
              <c:f>'Figure 1.9'!$C$47:$C$109</c:f>
              <c:numCache>
                <c:formatCode>_(* #,##0.00_);_(* \(#,##0.00\);_(* "-"??_);_(@_)</c:formatCode>
                <c:ptCount val="63"/>
                <c:pt idx="0">
                  <c:v>3.0714030000000001</c:v>
                </c:pt>
                <c:pt idx="1">
                  <c:v>2.5466989999999998</c:v>
                </c:pt>
                <c:pt idx="2">
                  <c:v>3.3980869999999999</c:v>
                </c:pt>
                <c:pt idx="3">
                  <c:v>2.8139259999999999</c:v>
                </c:pt>
                <c:pt idx="4">
                  <c:v>2.8098670000000001</c:v>
                </c:pt>
                <c:pt idx="5">
                  <c:v>3.931352</c:v>
                </c:pt>
                <c:pt idx="6">
                  <c:v>2.8513440000000001</c:v>
                </c:pt>
                <c:pt idx="7">
                  <c:v>2.8612350000000002</c:v>
                </c:pt>
                <c:pt idx="8">
                  <c:v>2.842695</c:v>
                </c:pt>
                <c:pt idx="9">
                  <c:v>2.6502669999999999</c:v>
                </c:pt>
                <c:pt idx="10">
                  <c:v>4.4981289999999996</c:v>
                </c:pt>
                <c:pt idx="11">
                  <c:v>2.107939</c:v>
                </c:pt>
                <c:pt idx="12">
                  <c:v>3.1488149999999999</c:v>
                </c:pt>
                <c:pt idx="13">
                  <c:v>2.514624</c:v>
                </c:pt>
                <c:pt idx="14">
                  <c:v>3.116441</c:v>
                </c:pt>
                <c:pt idx="15">
                  <c:v>2.8175240000000001</c:v>
                </c:pt>
                <c:pt idx="16">
                  <c:v>2.875219</c:v>
                </c:pt>
                <c:pt idx="17">
                  <c:v>3.1525120000000002</c:v>
                </c:pt>
                <c:pt idx="18">
                  <c:v>2.657095</c:v>
                </c:pt>
                <c:pt idx="19">
                  <c:v>2.7737189999999998</c:v>
                </c:pt>
                <c:pt idx="20">
                  <c:v>2.9508890000000001</c:v>
                </c:pt>
                <c:pt idx="21">
                  <c:v>2.6352069999999999</c:v>
                </c:pt>
                <c:pt idx="22">
                  <c:v>3.5053260000000002</c:v>
                </c:pt>
                <c:pt idx="23">
                  <c:v>2.5057130000000001</c:v>
                </c:pt>
                <c:pt idx="24">
                  <c:v>4.3346309999999999</c:v>
                </c:pt>
                <c:pt idx="25">
                  <c:v>3.69353</c:v>
                </c:pt>
                <c:pt idx="26">
                  <c:v>4.3239239999999999</c:v>
                </c:pt>
                <c:pt idx="27">
                  <c:v>3.5059770000000001</c:v>
                </c:pt>
                <c:pt idx="28">
                  <c:v>4.1862450000000004</c:v>
                </c:pt>
                <c:pt idx="29">
                  <c:v>4.278092</c:v>
                </c:pt>
                <c:pt idx="30">
                  <c:v>4.2136230000000001</c:v>
                </c:pt>
                <c:pt idx="31">
                  <c:v>5.0987850000000003</c:v>
                </c:pt>
                <c:pt idx="32">
                  <c:v>4.8268529999999998</c:v>
                </c:pt>
                <c:pt idx="33">
                  <c:v>4.8507889999999998</c:v>
                </c:pt>
                <c:pt idx="34">
                  <c:v>4.7353069999999997</c:v>
                </c:pt>
                <c:pt idx="35">
                  <c:v>3.2975639999999999</c:v>
                </c:pt>
                <c:pt idx="36">
                  <c:v>4.1162599999999996</c:v>
                </c:pt>
                <c:pt idx="37">
                  <c:v>4.0903749999999999</c:v>
                </c:pt>
                <c:pt idx="38">
                  <c:v>4.5630750000000004</c:v>
                </c:pt>
                <c:pt idx="39">
                  <c:v>3.3780380000000001</c:v>
                </c:pt>
                <c:pt idx="40">
                  <c:v>4.7047674292999995</c:v>
                </c:pt>
                <c:pt idx="41">
                  <c:v>4.6210844955000008</c:v>
                </c:pt>
                <c:pt idx="42">
                  <c:v>4.5428485851000016</c:v>
                </c:pt>
                <c:pt idx="43">
                  <c:v>4.1259395877999987</c:v>
                </c:pt>
                <c:pt idx="44">
                  <c:v>4.8566848248999976</c:v>
                </c:pt>
                <c:pt idx="45">
                  <c:v>4.9378672777000023</c:v>
                </c:pt>
                <c:pt idx="46">
                  <c:v>4.6686776847000013</c:v>
                </c:pt>
                <c:pt idx="47">
                  <c:v>3.3414893612000003</c:v>
                </c:pt>
                <c:pt idx="48">
                  <c:v>4.7318658528999986</c:v>
                </c:pt>
                <c:pt idx="49">
                  <c:v>4.4640120606000018</c:v>
                </c:pt>
                <c:pt idx="50">
                  <c:v>4.8013949927999997</c:v>
                </c:pt>
                <c:pt idx="51">
                  <c:v>4.6550965289000015</c:v>
                </c:pt>
                <c:pt idx="52">
                  <c:v>4.8029458677999983</c:v>
                </c:pt>
                <c:pt idx="53">
                  <c:v>4.1930951842000015</c:v>
                </c:pt>
                <c:pt idx="54">
                  <c:v>3.7220410029999997</c:v>
                </c:pt>
                <c:pt idx="55">
                  <c:v>3.7040581674000008</c:v>
                </c:pt>
                <c:pt idx="56">
                  <c:v>6.2361349395999977</c:v>
                </c:pt>
                <c:pt idx="57">
                  <c:v>6.2123823180999995</c:v>
                </c:pt>
                <c:pt idx="58">
                  <c:v>4.9123657231000015</c:v>
                </c:pt>
                <c:pt idx="59">
                  <c:v>3.0714218663999993</c:v>
                </c:pt>
                <c:pt idx="60">
                  <c:v>6.8173189477000031</c:v>
                </c:pt>
                <c:pt idx="61">
                  <c:v>5.6892093681999967</c:v>
                </c:pt>
                <c:pt idx="62">
                  <c:v>4.2881651290000047</c:v>
                </c:pt>
              </c:numCache>
            </c:numRef>
          </c:val>
          <c:smooth val="0"/>
          <c:extLst>
            <c:ext xmlns:c16="http://schemas.microsoft.com/office/drawing/2014/chart" uri="{C3380CC4-5D6E-409C-BE32-E72D297353CC}">
              <c16:uniqueId val="{00000003-6740-4D0B-8096-96BBC6531B74}"/>
            </c:ext>
          </c:extLst>
        </c:ser>
        <c:dLbls>
          <c:showLegendKey val="0"/>
          <c:showVal val="0"/>
          <c:showCatName val="0"/>
          <c:showSerName val="0"/>
          <c:showPercent val="0"/>
          <c:showBubbleSize val="0"/>
        </c:dLbls>
        <c:smooth val="0"/>
        <c:axId val="319802991"/>
        <c:axId val="1237884047"/>
      </c:lineChart>
      <c:catAx>
        <c:axId val="319802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a:ea typeface="+mn-ea"/>
                <a:cs typeface="+mn-cs"/>
              </a:defRPr>
            </a:pPr>
            <a:endParaRPr lang="en-US"/>
          </a:p>
        </c:txPr>
        <c:crossAx val="1237884047"/>
        <c:crosses val="autoZero"/>
        <c:auto val="1"/>
        <c:lblAlgn val="ctr"/>
        <c:lblOffset val="100"/>
        <c:tickLblSkip val="31"/>
        <c:noMultiLvlLbl val="0"/>
      </c:catAx>
      <c:valAx>
        <c:axId val="1237884047"/>
        <c:scaling>
          <c:orientation val="minMax"/>
          <c:max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Futura lt bt"/>
                <a:ea typeface="+mn-ea"/>
                <a:cs typeface="+mn-cs"/>
              </a:defRPr>
            </a:pPr>
            <a:endParaRPr lang="en-US"/>
          </a:p>
        </c:txPr>
        <c:crossAx val="319802991"/>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i="0">
          <a:latin typeface="Futura lt bt"/>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cs:fontRef>
    <cs:defRPr sz="1000" kern="1200"/>
  </cs:axisTitle>
  <cs:categoryAxis>
    <cs:lnRef idx="0"/>
    <cs:fillRef idx="0"/>
    <cs:effectRef idx="0"/>
    <cs:fontRef idx="minor">
      <a:schemeClr val="tx1"/>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cs:fontRef>
    <cs:defRPr sz="900" kern="1200"/>
  </cs:dataLabel>
  <cs:dataLabelCallout>
    <cs:lnRef idx="0"/>
    <cs:fillRef idx="0"/>
    <cs:effectRef idx="0"/>
    <cs:fontRef idx="minor">
      <a:schemeClr val="dk1"/>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9</xdr:col>
      <xdr:colOff>448795</xdr:colOff>
      <xdr:row>3</xdr:row>
      <xdr:rowOff>9525</xdr:rowOff>
    </xdr:from>
    <xdr:to>
      <xdr:col>13</xdr:col>
      <xdr:colOff>48068</xdr:colOff>
      <xdr:row>5</xdr:row>
      <xdr:rowOff>152400</xdr:rowOff>
    </xdr:to>
    <xdr:pic>
      <xdr:nvPicPr>
        <xdr:cNvPr id="5" name="Picture 4">
          <a:extLst>
            <a:ext uri="{FF2B5EF4-FFF2-40B4-BE49-F238E27FC236}">
              <a16:creationId xmlns:a16="http://schemas.microsoft.com/office/drawing/2014/main" id="{80D1EC54-7D8B-3748-97C8-36027A4813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7324" y="581025"/>
          <a:ext cx="2016569" cy="523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87463</xdr:colOff>
      <xdr:row>2</xdr:row>
      <xdr:rowOff>119269</xdr:rowOff>
    </xdr:from>
    <xdr:to>
      <xdr:col>4</xdr:col>
      <xdr:colOff>565553</xdr:colOff>
      <xdr:row>16</xdr:row>
      <xdr:rowOff>48167</xdr:rowOff>
    </xdr:to>
    <xdr:graphicFrame macro="">
      <xdr:nvGraphicFramePr>
        <xdr:cNvPr id="2" name="Chart 1">
          <a:extLst>
            <a:ext uri="{FF2B5EF4-FFF2-40B4-BE49-F238E27FC236}">
              <a16:creationId xmlns:a16="http://schemas.microsoft.com/office/drawing/2014/main" id="{24C71E6A-AB0D-4665-AFBE-FF564F084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0.79932</cdr:x>
      <cdr:y>0.01941</cdr:y>
    </cdr:from>
    <cdr:to>
      <cdr:x>0.98878</cdr:x>
      <cdr:y>0.25228</cdr:y>
    </cdr:to>
    <cdr:sp macro="" textlink="">
      <cdr:nvSpPr>
        <cdr:cNvPr id="2" name="TextBox 1">
          <a:extLst xmlns:a="http://schemas.openxmlformats.org/drawingml/2006/main">
            <a:ext uri="{FF2B5EF4-FFF2-40B4-BE49-F238E27FC236}">
              <a16:creationId xmlns:a16="http://schemas.microsoft.com/office/drawing/2014/main" id="{047280BB-72C4-6956-10FF-B1E0835A63D5}"/>
            </a:ext>
          </a:extLst>
        </cdr:cNvPr>
        <cdr:cNvSpPr txBox="1"/>
      </cdr:nvSpPr>
      <cdr:spPr>
        <a:xfrm xmlns:a="http://schemas.openxmlformats.org/drawingml/2006/main">
          <a:off x="3375659" y="48460"/>
          <a:ext cx="800101" cy="5815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solidFill>
                <a:schemeClr val="accent2">
                  <a:lumMod val="60000"/>
                  <a:lumOff val="40000"/>
                </a:schemeClr>
              </a:solidFill>
              <a:latin typeface="Futura Md" panose="020B0602020204020303" pitchFamily="34" charset="0"/>
            </a:rPr>
            <a:t>Actual*</a:t>
          </a:r>
        </a:p>
      </cdr:txBody>
    </cdr:sp>
  </cdr:relSizeAnchor>
  <cdr:relSizeAnchor xmlns:cdr="http://schemas.openxmlformats.org/drawingml/2006/chartDrawing">
    <cdr:from>
      <cdr:x>0.77619</cdr:x>
      <cdr:y>0.16478</cdr:y>
    </cdr:from>
    <cdr:to>
      <cdr:x>0.99278</cdr:x>
      <cdr:y>0.41613</cdr:y>
    </cdr:to>
    <cdr:sp macro="" textlink="">
      <cdr:nvSpPr>
        <cdr:cNvPr id="3" name="TextBox 1">
          <a:extLst xmlns:a="http://schemas.openxmlformats.org/drawingml/2006/main">
            <a:ext uri="{FF2B5EF4-FFF2-40B4-BE49-F238E27FC236}">
              <a16:creationId xmlns:a16="http://schemas.microsoft.com/office/drawing/2014/main" id="{BDEFFCD9-9FA5-63D3-3486-FC18C9FFBBA9}"/>
            </a:ext>
          </a:extLst>
        </cdr:cNvPr>
        <cdr:cNvSpPr txBox="1"/>
      </cdr:nvSpPr>
      <cdr:spPr>
        <a:xfrm xmlns:a="http://schemas.openxmlformats.org/drawingml/2006/main">
          <a:off x="3277981" y="411480"/>
          <a:ext cx="914693" cy="6276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a:solidFill>
                <a:schemeClr val="bg1">
                  <a:lumMod val="65000"/>
                </a:schemeClr>
              </a:solidFill>
              <a:latin typeface="Futura LT" panose="02000303000000000000" pitchFamily="2" charset="0"/>
            </a:rPr>
            <a:t>Pre-pandemic trend</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xdr:row>
      <xdr:rowOff>74838</xdr:rowOff>
    </xdr:from>
    <xdr:to>
      <xdr:col>4</xdr:col>
      <xdr:colOff>122761</xdr:colOff>
      <xdr:row>16</xdr:row>
      <xdr:rowOff>118018</xdr:rowOff>
    </xdr:to>
    <xdr:graphicFrame macro="">
      <xdr:nvGraphicFramePr>
        <xdr:cNvPr id="2" name="Chart 1">
          <a:extLst>
            <a:ext uri="{FF2B5EF4-FFF2-40B4-BE49-F238E27FC236}">
              <a16:creationId xmlns:a16="http://schemas.microsoft.com/office/drawing/2014/main" id="{B75EC930-7C4D-4614-BDAD-1997819F62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0.80258</cdr:x>
      <cdr:y>0.54051</cdr:y>
    </cdr:from>
    <cdr:to>
      <cdr:x>1</cdr:x>
      <cdr:y>0.66146</cdr:y>
    </cdr:to>
    <cdr:sp macro="" textlink="">
      <cdr:nvSpPr>
        <cdr:cNvPr id="2" name="TextBox 1">
          <a:extLst xmlns:a="http://schemas.openxmlformats.org/drawingml/2006/main">
            <a:ext uri="{FF2B5EF4-FFF2-40B4-BE49-F238E27FC236}">
              <a16:creationId xmlns:a16="http://schemas.microsoft.com/office/drawing/2014/main" id="{1E77590A-26A6-403C-3AD6-B2EC05C52AC5}"/>
            </a:ext>
          </a:extLst>
        </cdr:cNvPr>
        <cdr:cNvSpPr txBox="1"/>
      </cdr:nvSpPr>
      <cdr:spPr>
        <a:xfrm xmlns:a="http://schemas.openxmlformats.org/drawingml/2006/main">
          <a:off x="3756075" y="1362075"/>
          <a:ext cx="923925"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00" kern="1200">
              <a:solidFill>
                <a:schemeClr val="tx1">
                  <a:lumMod val="75000"/>
                  <a:lumOff val="25000"/>
                </a:schemeClr>
              </a:solidFill>
              <a:latin typeface="Futura LT" panose="02000303000000000000" pitchFamily="2" charset="0"/>
            </a:rPr>
            <a:t>Households</a:t>
          </a:r>
        </a:p>
      </cdr:txBody>
    </cdr:sp>
  </cdr:relSizeAnchor>
  <cdr:relSizeAnchor xmlns:cdr="http://schemas.openxmlformats.org/drawingml/2006/chartDrawing">
    <cdr:from>
      <cdr:x>0.80258</cdr:x>
      <cdr:y>0.77485</cdr:y>
    </cdr:from>
    <cdr:to>
      <cdr:x>1</cdr:x>
      <cdr:y>0.8958</cdr:y>
    </cdr:to>
    <cdr:sp macro="" textlink="">
      <cdr:nvSpPr>
        <cdr:cNvPr id="3" name="TextBox 2">
          <a:extLst xmlns:a="http://schemas.openxmlformats.org/drawingml/2006/main">
            <a:ext uri="{FF2B5EF4-FFF2-40B4-BE49-F238E27FC236}">
              <a16:creationId xmlns:a16="http://schemas.microsoft.com/office/drawing/2014/main" id="{197642DF-131E-4958-4FD1-F31F65771E8A}"/>
            </a:ext>
          </a:extLst>
        </cdr:cNvPr>
        <cdr:cNvSpPr txBox="1"/>
      </cdr:nvSpPr>
      <cdr:spPr>
        <a:xfrm xmlns:a="http://schemas.openxmlformats.org/drawingml/2006/main">
          <a:off x="3756075" y="1952625"/>
          <a:ext cx="923925"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00" kern="1200">
              <a:solidFill>
                <a:schemeClr val="accent3">
                  <a:lumMod val="60000"/>
                  <a:lumOff val="40000"/>
                </a:schemeClr>
              </a:solidFill>
              <a:latin typeface="Futura LT" panose="02000303000000000000" pitchFamily="2" charset="0"/>
            </a:rPr>
            <a:t>Businesses</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2</xdr:row>
      <xdr:rowOff>178041</xdr:rowOff>
    </xdr:from>
    <xdr:to>
      <xdr:col>8</xdr:col>
      <xdr:colOff>148673</xdr:colOff>
      <xdr:row>21</xdr:row>
      <xdr:rowOff>162433</xdr:rowOff>
    </xdr:to>
    <xdr:graphicFrame macro="">
      <xdr:nvGraphicFramePr>
        <xdr:cNvPr id="4" name="Chart 3">
          <a:extLst>
            <a:ext uri="{FF2B5EF4-FFF2-40B4-BE49-F238E27FC236}">
              <a16:creationId xmlns:a16="http://schemas.microsoft.com/office/drawing/2014/main" id="{10E10577-EEDC-43F2-AA2E-6770500F21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0.83338</cdr:x>
      <cdr:y>0.55709</cdr:y>
    </cdr:from>
    <cdr:to>
      <cdr:x>0.991</cdr:x>
      <cdr:y>0.68884</cdr:y>
    </cdr:to>
    <cdr:sp macro="" textlink="">
      <cdr:nvSpPr>
        <cdr:cNvPr id="2" name="TextBox 1">
          <a:extLst xmlns:a="http://schemas.openxmlformats.org/drawingml/2006/main">
            <a:ext uri="{FF2B5EF4-FFF2-40B4-BE49-F238E27FC236}">
              <a16:creationId xmlns:a16="http://schemas.microsoft.com/office/drawing/2014/main" id="{3334EC2A-DBBA-3BB3-E950-193960EBEE5E}"/>
            </a:ext>
          </a:extLst>
        </cdr:cNvPr>
        <cdr:cNvSpPr txBox="1"/>
      </cdr:nvSpPr>
      <cdr:spPr>
        <a:xfrm xmlns:a="http://schemas.openxmlformats.org/drawingml/2006/main">
          <a:off x="6137412" y="2013733"/>
          <a:ext cx="1160790" cy="4762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00" kern="1200">
              <a:solidFill>
                <a:schemeClr val="tx2">
                  <a:lumMod val="50000"/>
                  <a:lumOff val="50000"/>
                </a:schemeClr>
              </a:solidFill>
              <a:latin typeface="Futura LT" panose="02000303000000000000" pitchFamily="2" charset="0"/>
            </a:rPr>
            <a:t>PIIE </a:t>
          </a:r>
          <a:br>
            <a:rPr lang="en-IE" sz="1000" kern="1200">
              <a:latin typeface="Futura LT" panose="02000303000000000000" pitchFamily="2" charset="0"/>
            </a:rPr>
          </a:br>
          <a:r>
            <a:rPr lang="en-IE" sz="800" kern="1200">
              <a:solidFill>
                <a:schemeClr val="bg1">
                  <a:lumMod val="50000"/>
                </a:schemeClr>
              </a:solidFill>
              <a:latin typeface="Futura LT" panose="02000303000000000000" pitchFamily="2" charset="0"/>
            </a:rPr>
            <a:t>25%-25%</a:t>
          </a:r>
          <a:r>
            <a:rPr lang="en-IE" sz="800" kern="1200" baseline="0">
              <a:solidFill>
                <a:schemeClr val="bg1">
                  <a:lumMod val="50000"/>
                </a:schemeClr>
              </a:solidFill>
              <a:latin typeface="Futura LT" panose="02000303000000000000" pitchFamily="2" charset="0"/>
            </a:rPr>
            <a:t>, 60% China</a:t>
          </a:r>
          <a:endParaRPr lang="en-IE" sz="1000" kern="1200">
            <a:solidFill>
              <a:schemeClr val="bg1">
                <a:lumMod val="50000"/>
              </a:schemeClr>
            </a:solidFill>
            <a:latin typeface="Futura LT" panose="02000303000000000000" pitchFamily="2" charset="0"/>
          </a:endParaRPr>
        </a:p>
      </cdr:txBody>
    </cdr:sp>
  </cdr:relSizeAnchor>
  <cdr:relSizeAnchor xmlns:cdr="http://schemas.openxmlformats.org/drawingml/2006/chartDrawing">
    <cdr:from>
      <cdr:x>0.20788</cdr:x>
      <cdr:y>0.29312</cdr:y>
    </cdr:from>
    <cdr:to>
      <cdr:x>0.40034</cdr:x>
      <cdr:y>0.42487</cdr:y>
    </cdr:to>
    <cdr:sp macro="" textlink="">
      <cdr:nvSpPr>
        <cdr:cNvPr id="3" name="TextBox 2">
          <a:extLst xmlns:a="http://schemas.openxmlformats.org/drawingml/2006/main">
            <a:ext uri="{FF2B5EF4-FFF2-40B4-BE49-F238E27FC236}">
              <a16:creationId xmlns:a16="http://schemas.microsoft.com/office/drawing/2014/main" id="{0DE927F7-EC4C-E983-E122-1F4D391C5E87}"/>
            </a:ext>
          </a:extLst>
        </cdr:cNvPr>
        <cdr:cNvSpPr txBox="1"/>
      </cdr:nvSpPr>
      <cdr:spPr>
        <a:xfrm xmlns:a="http://schemas.openxmlformats.org/drawingml/2006/main">
          <a:off x="1530934" y="1059552"/>
          <a:ext cx="1417368" cy="4762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00" kern="1200">
              <a:solidFill>
                <a:schemeClr val="tx2">
                  <a:lumMod val="50000"/>
                  <a:lumOff val="50000"/>
                </a:schemeClr>
              </a:solidFill>
              <a:latin typeface="Futura LT" panose="02000303000000000000" pitchFamily="2" charset="0"/>
            </a:rPr>
            <a:t>OECD</a:t>
          </a:r>
          <a:br>
            <a:rPr lang="en-IE" sz="1000" kern="1200">
              <a:latin typeface="Futura LT" panose="02000303000000000000" pitchFamily="2" charset="0"/>
            </a:rPr>
          </a:br>
          <a:r>
            <a:rPr lang="en-IE" sz="800" kern="1200">
              <a:solidFill>
                <a:schemeClr val="bg1">
                  <a:lumMod val="50000"/>
                </a:schemeClr>
              </a:solidFill>
              <a:latin typeface="Futura LT" panose="02000303000000000000" pitchFamily="2" charset="0"/>
            </a:rPr>
            <a:t>10%-10%</a:t>
          </a:r>
          <a:endParaRPr lang="en-IE" sz="1000" kern="1200">
            <a:solidFill>
              <a:schemeClr val="bg1">
                <a:lumMod val="50000"/>
              </a:schemeClr>
            </a:solidFill>
            <a:latin typeface="Futura LT" panose="02000303000000000000" pitchFamily="2" charset="0"/>
          </a:endParaRPr>
        </a:p>
      </cdr:txBody>
    </cdr:sp>
  </cdr:relSizeAnchor>
  <cdr:relSizeAnchor xmlns:cdr="http://schemas.openxmlformats.org/drawingml/2006/chartDrawing">
    <cdr:from>
      <cdr:x>0.82888</cdr:x>
      <cdr:y>0.22026</cdr:y>
    </cdr:from>
    <cdr:to>
      <cdr:x>1</cdr:x>
      <cdr:y>0.35201</cdr:y>
    </cdr:to>
    <cdr:sp macro="" textlink="">
      <cdr:nvSpPr>
        <cdr:cNvPr id="4" name="TextBox 3">
          <a:extLst xmlns:a="http://schemas.openxmlformats.org/drawingml/2006/main">
            <a:ext uri="{FF2B5EF4-FFF2-40B4-BE49-F238E27FC236}">
              <a16:creationId xmlns:a16="http://schemas.microsoft.com/office/drawing/2014/main" id="{998ACCB4-8DD3-DC19-B394-7369D2F33544}"/>
            </a:ext>
          </a:extLst>
        </cdr:cNvPr>
        <cdr:cNvSpPr txBox="1"/>
      </cdr:nvSpPr>
      <cdr:spPr>
        <a:xfrm xmlns:a="http://schemas.openxmlformats.org/drawingml/2006/main">
          <a:off x="6104282" y="796184"/>
          <a:ext cx="1260199" cy="4762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00" kern="1200">
              <a:solidFill>
                <a:schemeClr val="tx2">
                  <a:lumMod val="50000"/>
                  <a:lumOff val="50000"/>
                </a:schemeClr>
              </a:solidFill>
              <a:latin typeface="Futura LT" panose="02000303000000000000" pitchFamily="2" charset="0"/>
            </a:rPr>
            <a:t>PIIE </a:t>
          </a:r>
          <a:br>
            <a:rPr lang="en-IE" sz="1000" kern="1200">
              <a:latin typeface="Futura LT" panose="02000303000000000000" pitchFamily="2" charset="0"/>
            </a:rPr>
          </a:br>
          <a:r>
            <a:rPr lang="en-IE" sz="800" kern="1200">
              <a:solidFill>
                <a:schemeClr val="bg1">
                  <a:lumMod val="50000"/>
                </a:schemeClr>
              </a:solidFill>
              <a:latin typeface="Futura LT" panose="02000303000000000000" pitchFamily="2" charset="0"/>
            </a:rPr>
            <a:t>25%</a:t>
          </a:r>
          <a:endParaRPr lang="en-IE" sz="1000" kern="1200">
            <a:solidFill>
              <a:schemeClr val="bg1">
                <a:lumMod val="50000"/>
              </a:schemeClr>
            </a:solidFill>
            <a:latin typeface="Futura LT" panose="02000303000000000000" pitchFamily="2" charset="0"/>
          </a:endParaRPr>
        </a:p>
      </cdr:txBody>
    </cdr:sp>
  </cdr:relSizeAnchor>
  <cdr:relSizeAnchor xmlns:cdr="http://schemas.openxmlformats.org/drawingml/2006/chartDrawing">
    <cdr:from>
      <cdr:x>0.82888</cdr:x>
      <cdr:y>0.32566</cdr:y>
    </cdr:from>
    <cdr:to>
      <cdr:x>1</cdr:x>
      <cdr:y>0.45741</cdr:y>
    </cdr:to>
    <cdr:sp macro="" textlink="">
      <cdr:nvSpPr>
        <cdr:cNvPr id="5" name="TextBox 4">
          <a:extLst xmlns:a="http://schemas.openxmlformats.org/drawingml/2006/main">
            <a:ext uri="{FF2B5EF4-FFF2-40B4-BE49-F238E27FC236}">
              <a16:creationId xmlns:a16="http://schemas.microsoft.com/office/drawing/2014/main" id="{40339246-92CA-6C93-6D43-56ED026D8D09}"/>
            </a:ext>
          </a:extLst>
        </cdr:cNvPr>
        <cdr:cNvSpPr txBox="1"/>
      </cdr:nvSpPr>
      <cdr:spPr>
        <a:xfrm xmlns:a="http://schemas.openxmlformats.org/drawingml/2006/main">
          <a:off x="6104282" y="1177168"/>
          <a:ext cx="1260199" cy="4762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00" kern="1200">
              <a:solidFill>
                <a:schemeClr val="tx2">
                  <a:lumMod val="50000"/>
                  <a:lumOff val="50000"/>
                </a:schemeClr>
              </a:solidFill>
              <a:latin typeface="Futura LT" panose="02000303000000000000" pitchFamily="2" charset="0"/>
            </a:rPr>
            <a:t>PIIE </a:t>
          </a:r>
          <a:br>
            <a:rPr lang="en-IE" sz="1000" kern="1200">
              <a:latin typeface="Futura LT" panose="02000303000000000000" pitchFamily="2" charset="0"/>
            </a:rPr>
          </a:br>
          <a:r>
            <a:rPr lang="en-IE" sz="800" kern="1200">
              <a:solidFill>
                <a:schemeClr val="bg1">
                  <a:lumMod val="50000"/>
                </a:schemeClr>
              </a:solidFill>
              <a:latin typeface="Futura LT" panose="02000303000000000000" pitchFamily="2" charset="0"/>
            </a:rPr>
            <a:t>10%, 60% China</a:t>
          </a:r>
          <a:endParaRPr lang="en-IE" sz="1000" kern="1200">
            <a:solidFill>
              <a:schemeClr val="bg1">
                <a:lumMod val="50000"/>
              </a:schemeClr>
            </a:solidFill>
            <a:latin typeface="Futura LT" panose="02000303000000000000" pitchFamily="2" charset="0"/>
          </a:endParaRPr>
        </a:p>
      </cdr:txBody>
    </cdr:sp>
  </cdr:relSizeAnchor>
  <cdr:relSizeAnchor xmlns:cdr="http://schemas.openxmlformats.org/drawingml/2006/chartDrawing">
    <cdr:from>
      <cdr:x>0.42923</cdr:x>
      <cdr:y>0.40921</cdr:y>
    </cdr:from>
    <cdr:to>
      <cdr:x>0.62168</cdr:x>
      <cdr:y>0.54097</cdr:y>
    </cdr:to>
    <cdr:sp macro="" textlink="">
      <cdr:nvSpPr>
        <cdr:cNvPr id="7" name="TextBox 6">
          <a:extLst xmlns:a="http://schemas.openxmlformats.org/drawingml/2006/main">
            <a:ext uri="{FF2B5EF4-FFF2-40B4-BE49-F238E27FC236}">
              <a16:creationId xmlns:a16="http://schemas.microsoft.com/office/drawing/2014/main" id="{C6149C71-FA77-CEC2-45CC-291BCC90663B}"/>
            </a:ext>
          </a:extLst>
        </cdr:cNvPr>
        <cdr:cNvSpPr txBox="1"/>
      </cdr:nvSpPr>
      <cdr:spPr>
        <a:xfrm xmlns:a="http://schemas.openxmlformats.org/drawingml/2006/main">
          <a:off x="3161032" y="1479187"/>
          <a:ext cx="1417295" cy="4762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00" kern="1200">
              <a:solidFill>
                <a:srgbClr val="FFC000"/>
              </a:solidFill>
              <a:latin typeface="Futura LT" panose="02000303000000000000" pitchFamily="2" charset="0"/>
            </a:rPr>
            <a:t>E&amp;R</a:t>
          </a:r>
          <a:br>
            <a:rPr lang="en-IE" sz="1000" kern="1200">
              <a:latin typeface="Futura LT" panose="02000303000000000000" pitchFamily="2" charset="0"/>
            </a:rPr>
          </a:br>
          <a:r>
            <a:rPr lang="en-IE" sz="800" kern="1200">
              <a:solidFill>
                <a:schemeClr val="bg1">
                  <a:lumMod val="50000"/>
                </a:schemeClr>
              </a:solidFill>
              <a:latin typeface="Futura LT" panose="02000303000000000000" pitchFamily="2" charset="0"/>
              <a:ea typeface="+mn-ea"/>
              <a:cs typeface="+mn-cs"/>
            </a:rPr>
            <a:t>10%, G&amp;S</a:t>
          </a:r>
        </a:p>
      </cdr:txBody>
    </cdr:sp>
  </cdr:relSizeAnchor>
  <cdr:relSizeAnchor xmlns:cdr="http://schemas.openxmlformats.org/drawingml/2006/chartDrawing">
    <cdr:from>
      <cdr:x>0.43302</cdr:x>
      <cdr:y>0.79767</cdr:y>
    </cdr:from>
    <cdr:to>
      <cdr:x>0.62548</cdr:x>
      <cdr:y>0.92943</cdr:y>
    </cdr:to>
    <cdr:sp macro="" textlink="">
      <cdr:nvSpPr>
        <cdr:cNvPr id="8" name="TextBox 7">
          <a:extLst xmlns:a="http://schemas.openxmlformats.org/drawingml/2006/main">
            <a:ext uri="{FF2B5EF4-FFF2-40B4-BE49-F238E27FC236}">
              <a16:creationId xmlns:a16="http://schemas.microsoft.com/office/drawing/2014/main" id="{40DCFCA7-B6EB-4F87-BE62-DE8FC416E3B8}"/>
            </a:ext>
          </a:extLst>
        </cdr:cNvPr>
        <cdr:cNvSpPr txBox="1"/>
      </cdr:nvSpPr>
      <cdr:spPr>
        <a:xfrm xmlns:a="http://schemas.openxmlformats.org/drawingml/2006/main">
          <a:off x="3188973" y="2883378"/>
          <a:ext cx="1417368" cy="4762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00" kern="1200">
              <a:solidFill>
                <a:schemeClr val="tx2">
                  <a:lumMod val="50000"/>
                  <a:lumOff val="50000"/>
                </a:schemeClr>
              </a:solidFill>
              <a:latin typeface="Futura LT" panose="02000303000000000000" pitchFamily="2" charset="0"/>
            </a:rPr>
            <a:t>E&amp;R</a:t>
          </a:r>
          <a:br>
            <a:rPr lang="en-IE" sz="1000" kern="1200">
              <a:latin typeface="Futura LT" panose="02000303000000000000" pitchFamily="2" charset="0"/>
            </a:rPr>
          </a:br>
          <a:r>
            <a:rPr lang="en-IE" sz="800" kern="1200">
              <a:solidFill>
                <a:schemeClr val="bg1">
                  <a:lumMod val="50000"/>
                </a:schemeClr>
              </a:solidFill>
              <a:latin typeface="Futura LT" panose="02000303000000000000" pitchFamily="2" charset="0"/>
            </a:rPr>
            <a:t>25%-25%</a:t>
          </a:r>
          <a:endParaRPr lang="en-IE" sz="1000" kern="1200">
            <a:solidFill>
              <a:schemeClr val="bg1">
                <a:lumMod val="50000"/>
              </a:schemeClr>
            </a:solidFill>
            <a:latin typeface="Futura LT" panose="02000303000000000000" pitchFamily="2" charset="0"/>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3</xdr:row>
      <xdr:rowOff>79511</xdr:rowOff>
    </xdr:from>
    <xdr:to>
      <xdr:col>7</xdr:col>
      <xdr:colOff>119270</xdr:colOff>
      <xdr:row>17</xdr:row>
      <xdr:rowOff>151073</xdr:rowOff>
    </xdr:to>
    <xdr:graphicFrame macro="">
      <xdr:nvGraphicFramePr>
        <xdr:cNvPr id="2" name="Chart 1">
          <a:extLst>
            <a:ext uri="{FF2B5EF4-FFF2-40B4-BE49-F238E27FC236}">
              <a16:creationId xmlns:a16="http://schemas.microsoft.com/office/drawing/2014/main" id="{E0D2D6B3-6F76-438E-B90E-F6D8684CA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0.80082</cdr:x>
      <cdr:y>0.26982</cdr:y>
    </cdr:from>
    <cdr:to>
      <cdr:x>1</cdr:x>
      <cdr:y>0.5706</cdr:y>
    </cdr:to>
    <cdr:sp macro="" textlink="">
      <cdr:nvSpPr>
        <cdr:cNvPr id="2" name="TextBox 1">
          <a:extLst xmlns:a="http://schemas.openxmlformats.org/drawingml/2006/main">
            <a:ext uri="{FF2B5EF4-FFF2-40B4-BE49-F238E27FC236}">
              <a16:creationId xmlns:a16="http://schemas.microsoft.com/office/drawing/2014/main" id="{63EE8315-CF7B-E74F-893C-74377A474C53}"/>
            </a:ext>
          </a:extLst>
        </cdr:cNvPr>
        <cdr:cNvSpPr txBox="1"/>
      </cdr:nvSpPr>
      <cdr:spPr>
        <a:xfrm xmlns:a="http://schemas.openxmlformats.org/drawingml/2006/main">
          <a:off x="3661349" y="740171"/>
          <a:ext cx="910651" cy="82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solidFill>
                <a:srgbClr val="005696"/>
              </a:solidFill>
              <a:latin typeface="Futura lt bt" panose="020B0402020204020303"/>
            </a:rPr>
            <a:t>High- income European average</a:t>
          </a:r>
        </a:p>
      </cdr:txBody>
    </cdr:sp>
  </cdr:relSizeAnchor>
  <cdr:relSizeAnchor xmlns:cdr="http://schemas.openxmlformats.org/drawingml/2006/chartDrawing">
    <cdr:from>
      <cdr:x>0.80869</cdr:x>
      <cdr:y>0.04997</cdr:y>
    </cdr:from>
    <cdr:to>
      <cdr:x>0.99478</cdr:x>
      <cdr:y>0.31304</cdr:y>
    </cdr:to>
    <cdr:sp macro="" textlink="">
      <cdr:nvSpPr>
        <cdr:cNvPr id="3" name="TextBox 1">
          <a:extLst xmlns:a="http://schemas.openxmlformats.org/drawingml/2006/main">
            <a:ext uri="{FF2B5EF4-FFF2-40B4-BE49-F238E27FC236}">
              <a16:creationId xmlns:a16="http://schemas.microsoft.com/office/drawing/2014/main" id="{E02562FF-304C-98C4-DDE9-720BCE394A7B}"/>
            </a:ext>
          </a:extLst>
        </cdr:cNvPr>
        <cdr:cNvSpPr txBox="1"/>
      </cdr:nvSpPr>
      <cdr:spPr>
        <a:xfrm xmlns:a="http://schemas.openxmlformats.org/drawingml/2006/main">
          <a:off x="3697325" y="137080"/>
          <a:ext cx="850804" cy="7216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a:solidFill>
                <a:srgbClr val="057114"/>
              </a:solidFill>
              <a:latin typeface="Futura lt bt" panose="020B0402020204020303"/>
            </a:rPr>
            <a:t>Ireland</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2</xdr:row>
      <xdr:rowOff>101922</xdr:rowOff>
    </xdr:from>
    <xdr:to>
      <xdr:col>6</xdr:col>
      <xdr:colOff>377322</xdr:colOff>
      <xdr:row>16</xdr:row>
      <xdr:rowOff>176374</xdr:rowOff>
    </xdr:to>
    <xdr:graphicFrame macro="">
      <xdr:nvGraphicFramePr>
        <xdr:cNvPr id="5" name="Chart 2">
          <a:extLst>
            <a:ext uri="{FF2B5EF4-FFF2-40B4-BE49-F238E27FC236}">
              <a16:creationId xmlns:a16="http://schemas.microsoft.com/office/drawing/2014/main" id="{DDC4CD5B-A004-45D7-83B3-8E1F851696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0.78957</cdr:x>
      <cdr:y>0.10435</cdr:y>
    </cdr:from>
    <cdr:to>
      <cdr:x>0.96522</cdr:x>
      <cdr:y>0.24638</cdr:y>
    </cdr:to>
    <cdr:sp macro="" textlink="">
      <cdr:nvSpPr>
        <cdr:cNvPr id="2" name="TextBox 1">
          <a:extLst xmlns:a="http://schemas.openxmlformats.org/drawingml/2006/main">
            <a:ext uri="{FF2B5EF4-FFF2-40B4-BE49-F238E27FC236}">
              <a16:creationId xmlns:a16="http://schemas.microsoft.com/office/drawing/2014/main" id="{776E81F9-3E2E-C6C9-B76F-D88553C1BD77}"/>
            </a:ext>
          </a:extLst>
        </cdr:cNvPr>
        <cdr:cNvSpPr txBox="1"/>
      </cdr:nvSpPr>
      <cdr:spPr>
        <a:xfrm xmlns:a="http://schemas.openxmlformats.org/drawingml/2006/main">
          <a:off x="3609892" y="286247"/>
          <a:ext cx="803082" cy="3896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kern="1200">
              <a:solidFill>
                <a:srgbClr val="D39359"/>
              </a:solidFill>
              <a:latin typeface="Futura lt bt"/>
            </a:rPr>
            <a:t>USA</a:t>
          </a:r>
        </a:p>
      </cdr:txBody>
    </cdr:sp>
  </cdr:relSizeAnchor>
  <cdr:relSizeAnchor xmlns:cdr="http://schemas.openxmlformats.org/drawingml/2006/chartDrawing">
    <cdr:from>
      <cdr:x>0.58783</cdr:x>
      <cdr:y>0.52866</cdr:y>
    </cdr:from>
    <cdr:to>
      <cdr:x>0.80589</cdr:x>
      <cdr:y>0.67069</cdr:y>
    </cdr:to>
    <cdr:sp macro="" textlink="">
      <cdr:nvSpPr>
        <cdr:cNvPr id="3" name="TextBox 1">
          <a:extLst xmlns:a="http://schemas.openxmlformats.org/drawingml/2006/main">
            <a:ext uri="{FF2B5EF4-FFF2-40B4-BE49-F238E27FC236}">
              <a16:creationId xmlns:a16="http://schemas.microsoft.com/office/drawing/2014/main" id="{F1AA2E18-3D59-A380-A0E5-77C6846E9670}"/>
            </a:ext>
          </a:extLst>
        </cdr:cNvPr>
        <cdr:cNvSpPr txBox="1"/>
      </cdr:nvSpPr>
      <cdr:spPr>
        <a:xfrm xmlns:a="http://schemas.openxmlformats.org/drawingml/2006/main">
          <a:off x="2687541" y="1450229"/>
          <a:ext cx="997005" cy="389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kern="1200">
              <a:solidFill>
                <a:schemeClr val="bg1">
                  <a:lumMod val="65000"/>
                </a:schemeClr>
              </a:solidFill>
              <a:latin typeface="Futura lt bt"/>
            </a:rPr>
            <a:t>Rest of world</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52552</xdr:colOff>
      <xdr:row>2</xdr:row>
      <xdr:rowOff>164225</xdr:rowOff>
    </xdr:from>
    <xdr:to>
      <xdr:col>6</xdr:col>
      <xdr:colOff>214266</xdr:colOff>
      <xdr:row>16</xdr:row>
      <xdr:rowOff>16905</xdr:rowOff>
    </xdr:to>
    <xdr:graphicFrame macro="">
      <xdr:nvGraphicFramePr>
        <xdr:cNvPr id="3" name="Chart 2">
          <a:extLst>
            <a:ext uri="{FF2B5EF4-FFF2-40B4-BE49-F238E27FC236}">
              <a16:creationId xmlns:a16="http://schemas.microsoft.com/office/drawing/2014/main" id="{82DFA68B-6546-4D74-9AA3-AF057399B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304800</xdr:colOff>
      <xdr:row>17</xdr:row>
      <xdr:rowOff>28575</xdr:rowOff>
    </xdr:to>
    <xdr:graphicFrame macro="">
      <xdr:nvGraphicFramePr>
        <xdr:cNvPr id="2" name="Chart 1">
          <a:extLst>
            <a:ext uri="{FF2B5EF4-FFF2-40B4-BE49-F238E27FC236}">
              <a16:creationId xmlns:a16="http://schemas.microsoft.com/office/drawing/2014/main" id="{10BB1F3A-C4C2-D488-4345-A52C3795E0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0.1375</cdr:x>
      <cdr:y>0.27431</cdr:y>
    </cdr:from>
    <cdr:to>
      <cdr:x>0.45208</cdr:x>
      <cdr:y>0.44618</cdr:y>
    </cdr:to>
    <cdr:cxnSp macro="">
      <cdr:nvCxnSpPr>
        <cdr:cNvPr id="3" name="Straight Arrow Connector 2">
          <a:extLst xmlns:a="http://schemas.openxmlformats.org/drawingml/2006/main">
            <a:ext uri="{FF2B5EF4-FFF2-40B4-BE49-F238E27FC236}">
              <a16:creationId xmlns:a16="http://schemas.microsoft.com/office/drawing/2014/main" id="{3C2D9234-4A4A-2B25-B614-C33BEDF2628C}"/>
            </a:ext>
          </a:extLst>
        </cdr:cNvPr>
        <cdr:cNvCxnSpPr/>
      </cdr:nvCxnSpPr>
      <cdr:spPr>
        <a:xfrm xmlns:a="http://schemas.openxmlformats.org/drawingml/2006/main" flipV="1">
          <a:off x="628650" y="752475"/>
          <a:ext cx="1438275" cy="471489"/>
        </a:xfrm>
        <a:prstGeom xmlns:a="http://schemas.openxmlformats.org/drawingml/2006/main" prst="straightConnector1">
          <a:avLst/>
        </a:prstGeom>
        <a:ln xmlns:a="http://schemas.openxmlformats.org/drawingml/2006/main" w="19050">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0.58542</cdr:x>
      <cdr:y>0.18924</cdr:y>
    </cdr:from>
    <cdr:to>
      <cdr:x>0.90834</cdr:x>
      <cdr:y>0.19271</cdr:y>
    </cdr:to>
    <cdr:cxnSp macro="">
      <cdr:nvCxnSpPr>
        <cdr:cNvPr id="4" name="Straight Arrow Connector 3">
          <a:extLst xmlns:a="http://schemas.openxmlformats.org/drawingml/2006/main">
            <a:ext uri="{FF2B5EF4-FFF2-40B4-BE49-F238E27FC236}">
              <a16:creationId xmlns:a16="http://schemas.microsoft.com/office/drawing/2014/main" id="{5B86F101-45B7-17AB-CE4F-72B361ED7F4B}"/>
            </a:ext>
          </a:extLst>
        </cdr:cNvPr>
        <cdr:cNvCxnSpPr/>
      </cdr:nvCxnSpPr>
      <cdr:spPr>
        <a:xfrm xmlns:a="http://schemas.openxmlformats.org/drawingml/2006/main">
          <a:off x="2676525" y="519120"/>
          <a:ext cx="1476390" cy="9519"/>
        </a:xfrm>
        <a:prstGeom xmlns:a="http://schemas.openxmlformats.org/drawingml/2006/main" prst="straightConnector1">
          <a:avLst/>
        </a:prstGeom>
        <a:ln xmlns:a="http://schemas.openxmlformats.org/drawingml/2006/main" w="19050">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0.13958</cdr:x>
      <cdr:y>0</cdr:y>
    </cdr:from>
    <cdr:to>
      <cdr:x>0.4087</cdr:x>
      <cdr:y>0.26389</cdr:y>
    </cdr:to>
    <cdr:sp macro="" textlink="">
      <cdr:nvSpPr>
        <cdr:cNvPr id="5" name="Text Box 4"/>
        <cdr:cNvSpPr txBox="1"/>
      </cdr:nvSpPr>
      <cdr:spPr>
        <a:xfrm xmlns:a="http://schemas.openxmlformats.org/drawingml/2006/main">
          <a:off x="638160" y="0"/>
          <a:ext cx="1230396" cy="7239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IE" sz="1100" kern="1200">
              <a:solidFill>
                <a:schemeClr val="bg1">
                  <a:lumMod val="65000"/>
                </a:schemeClr>
              </a:solidFill>
              <a:latin typeface="Futura LT" panose="02000303000000000000" pitchFamily="2" charset="0"/>
            </a:rPr>
            <a:t>2024</a:t>
          </a:r>
          <a:r>
            <a:rPr lang="en-IE" sz="1100" b="0" i="0" kern="0" baseline="0">
              <a:solidFill>
                <a:sysClr val="windowText" lastClr="000000"/>
              </a:solidFill>
              <a:effectLst/>
              <a:latin typeface="+mn-lt"/>
              <a:ea typeface="+mn-ea"/>
              <a:cs typeface="+mn-cs"/>
            </a:rPr>
            <a:t> </a:t>
          </a:r>
          <a:r>
            <a:rPr lang="en-IE" sz="1100" kern="1200">
              <a:solidFill>
                <a:schemeClr val="bg1">
                  <a:lumMod val="65000"/>
                </a:schemeClr>
              </a:solidFill>
              <a:latin typeface="Futura LT" panose="02000303000000000000" pitchFamily="2" charset="0"/>
            </a:rPr>
            <a:t>repeatedly</a:t>
          </a:r>
          <a:r>
            <a:rPr lang="en-IE" sz="1100" kern="1200" baseline="0">
              <a:solidFill>
                <a:schemeClr val="bg1">
                  <a:lumMod val="65000"/>
                </a:schemeClr>
              </a:solidFill>
              <a:latin typeface="Futura LT" panose="02000303000000000000" pitchFamily="2" charset="0"/>
            </a:rPr>
            <a:t> revised up...</a:t>
          </a:r>
          <a:endParaRPr lang="en-IE" sz="1100" kern="1200">
            <a:solidFill>
              <a:schemeClr val="bg1">
                <a:lumMod val="65000"/>
              </a:schemeClr>
            </a:solidFill>
            <a:latin typeface="Futura LT" panose="02000303000000000000" pitchFamily="2" charset="0"/>
          </a:endParaRPr>
        </a:p>
      </cdr:txBody>
    </cdr:sp>
  </cdr:relSizeAnchor>
  <cdr:relSizeAnchor xmlns:cdr="http://schemas.openxmlformats.org/drawingml/2006/chartDrawing">
    <cdr:from>
      <cdr:x>0.56736</cdr:x>
      <cdr:y>0.01042</cdr:y>
    </cdr:from>
    <cdr:to>
      <cdr:x>0.8375</cdr:x>
      <cdr:y>0.24306</cdr:y>
    </cdr:to>
    <cdr:sp macro="" textlink="">
      <cdr:nvSpPr>
        <cdr:cNvPr id="6" name="Text Box 1"/>
        <cdr:cNvSpPr txBox="1"/>
      </cdr:nvSpPr>
      <cdr:spPr>
        <a:xfrm xmlns:a="http://schemas.openxmlformats.org/drawingml/2006/main">
          <a:off x="2593975" y="28575"/>
          <a:ext cx="1235075" cy="638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kern="1200">
              <a:solidFill>
                <a:schemeClr val="bg1">
                  <a:lumMod val="65000"/>
                </a:schemeClr>
              </a:solidFill>
              <a:latin typeface="Futura LT" panose="02000303000000000000" pitchFamily="2" charset="0"/>
            </a:rPr>
            <a:t>...</a:t>
          </a:r>
          <a:r>
            <a:rPr lang="en-IE" sz="1100" kern="1200" baseline="0">
              <a:solidFill>
                <a:schemeClr val="bg1">
                  <a:lumMod val="65000"/>
                </a:schemeClr>
              </a:solidFill>
              <a:latin typeface="Futura LT" panose="02000303000000000000" pitchFamily="2" charset="0"/>
            </a:rPr>
            <a:t> but no change to 2025</a:t>
          </a:r>
          <a:endParaRPr lang="en-IE" sz="1100" kern="1200">
            <a:solidFill>
              <a:schemeClr val="bg1">
                <a:lumMod val="65000"/>
              </a:schemeClr>
            </a:solidFill>
            <a:latin typeface="Futura LT" panose="02000303000000000000" pitchFamily="2" charset="0"/>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259080</xdr:colOff>
      <xdr:row>16</xdr:row>
      <xdr:rowOff>144780</xdr:rowOff>
    </xdr:to>
    <xdr:graphicFrame macro="">
      <xdr:nvGraphicFramePr>
        <xdr:cNvPr id="2" name="Chart 1">
          <a:extLst>
            <a:ext uri="{FF2B5EF4-FFF2-40B4-BE49-F238E27FC236}">
              <a16:creationId xmlns:a16="http://schemas.microsoft.com/office/drawing/2014/main" id="{6900FBF1-297C-4A11-81DF-5062CCFA54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0.61473</cdr:x>
      <cdr:y>0.43006</cdr:y>
    </cdr:from>
    <cdr:to>
      <cdr:x>0.94245</cdr:x>
      <cdr:y>0.71479</cdr:y>
    </cdr:to>
    <cdr:sp macro="" textlink="">
      <cdr:nvSpPr>
        <cdr:cNvPr id="2" name="TextBox 1">
          <a:extLst xmlns:a="http://schemas.openxmlformats.org/drawingml/2006/main">
            <a:ext uri="{FF2B5EF4-FFF2-40B4-BE49-F238E27FC236}">
              <a16:creationId xmlns:a16="http://schemas.microsoft.com/office/drawing/2014/main" id="{3F28D14D-B1D3-B5A9-33DF-9449419CB326}"/>
            </a:ext>
          </a:extLst>
        </cdr:cNvPr>
        <cdr:cNvSpPr txBox="1"/>
      </cdr:nvSpPr>
      <cdr:spPr>
        <a:xfrm xmlns:a="http://schemas.openxmlformats.org/drawingml/2006/main">
          <a:off x="3531919" y="1151886"/>
          <a:ext cx="1882919" cy="7626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spcAft>
              <a:spcPts val="600"/>
            </a:spcAft>
          </a:pPr>
          <a:r>
            <a:rPr lang="en-IE" sz="1100" kern="1200">
              <a:latin typeface="Futura LT" panose="02000303000000000000" pitchFamily="2" charset="0"/>
            </a:rPr>
            <a:t>Budget 2025 expected growth for this year</a:t>
          </a:r>
        </a:p>
        <a:p xmlns:a="http://schemas.openxmlformats.org/drawingml/2006/main">
          <a:pPr>
            <a:spcAft>
              <a:spcPts val="600"/>
            </a:spcAft>
          </a:pPr>
          <a:r>
            <a:rPr lang="en-IE" sz="1100" kern="1200">
              <a:latin typeface="Futura LT" panose="02000303000000000000" pitchFamily="2" charset="0"/>
            </a:rPr>
            <a:t>Growth so far this year</a:t>
          </a:r>
        </a:p>
      </cdr:txBody>
    </cdr:sp>
  </cdr:relSizeAnchor>
  <cdr:relSizeAnchor xmlns:cdr="http://schemas.openxmlformats.org/drawingml/2006/chartDrawing">
    <cdr:from>
      <cdr:x>0.6171</cdr:x>
      <cdr:y>0.45316</cdr:y>
    </cdr:from>
    <cdr:to>
      <cdr:x>0.6171</cdr:x>
      <cdr:y>0.52311</cdr:y>
    </cdr:to>
    <cdr:cxnSp macro="">
      <cdr:nvCxnSpPr>
        <cdr:cNvPr id="4" name="Straight Connector 3">
          <a:extLst xmlns:a="http://schemas.openxmlformats.org/drawingml/2006/main">
            <a:ext uri="{FF2B5EF4-FFF2-40B4-BE49-F238E27FC236}">
              <a16:creationId xmlns:a16="http://schemas.microsoft.com/office/drawing/2014/main" id="{B34501C1-B69C-4CBB-6918-1B8AD9A49BAC}"/>
            </a:ext>
          </a:extLst>
        </cdr:cNvPr>
        <cdr:cNvCxnSpPr/>
      </cdr:nvCxnSpPr>
      <cdr:spPr>
        <a:xfrm xmlns:a="http://schemas.openxmlformats.org/drawingml/2006/main">
          <a:off x="3743757" y="1281620"/>
          <a:ext cx="0" cy="197832"/>
        </a:xfrm>
        <a:prstGeom xmlns:a="http://schemas.openxmlformats.org/drawingml/2006/main" prst="line">
          <a:avLst/>
        </a:prstGeom>
        <a:ln xmlns:a="http://schemas.openxmlformats.org/drawingml/2006/main" w="28575">
          <a:solidFill>
            <a:schemeClr val="tx1"/>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0.60045</cdr:x>
      <cdr:y>0.65098</cdr:y>
    </cdr:from>
    <cdr:to>
      <cdr:x>0.6255</cdr:x>
      <cdr:y>0.68725</cdr:y>
    </cdr:to>
    <cdr:sp macro="" textlink="">
      <cdr:nvSpPr>
        <cdr:cNvPr id="6" name="Rectangle 5">
          <a:extLst xmlns:a="http://schemas.openxmlformats.org/drawingml/2006/main">
            <a:ext uri="{FF2B5EF4-FFF2-40B4-BE49-F238E27FC236}">
              <a16:creationId xmlns:a16="http://schemas.microsoft.com/office/drawing/2014/main" id="{52CC86AB-2404-24B3-5D90-3D7CD0313DDF}"/>
            </a:ext>
          </a:extLst>
        </cdr:cNvPr>
        <cdr:cNvSpPr/>
      </cdr:nvSpPr>
      <cdr:spPr>
        <a:xfrm xmlns:a="http://schemas.openxmlformats.org/drawingml/2006/main">
          <a:off x="3449848" y="1743617"/>
          <a:ext cx="143925" cy="97147"/>
        </a:xfrm>
        <a:prstGeom xmlns:a="http://schemas.openxmlformats.org/drawingml/2006/main" prst="rect">
          <a:avLst/>
        </a:prstGeom>
        <a:solidFill xmlns:a="http://schemas.openxmlformats.org/drawingml/2006/main">
          <a:schemeClr val="accent2">
            <a:lumMod val="60000"/>
            <a:lumOff val="40000"/>
          </a:schemeClr>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IE" kern="1200"/>
        </a:p>
      </cdr:txBody>
    </cdr:sp>
  </cdr:relSizeAnchor>
  <cdr:relSizeAnchor xmlns:cdr="http://schemas.openxmlformats.org/drawingml/2006/chartDrawing">
    <cdr:from>
      <cdr:x>0.37077</cdr:x>
      <cdr:y>0.76684</cdr:y>
    </cdr:from>
    <cdr:to>
      <cdr:x>0.53156</cdr:x>
      <cdr:y>0.76684</cdr:y>
    </cdr:to>
    <cdr:cxnSp macro="">
      <cdr:nvCxnSpPr>
        <cdr:cNvPr id="5" name="Straight Arrow Connector 4">
          <a:extLst xmlns:a="http://schemas.openxmlformats.org/drawingml/2006/main">
            <a:ext uri="{FF2B5EF4-FFF2-40B4-BE49-F238E27FC236}">
              <a16:creationId xmlns:a16="http://schemas.microsoft.com/office/drawing/2014/main" id="{53E165AD-3E00-7C8F-4E23-DEB7659F631A}"/>
            </a:ext>
          </a:extLst>
        </cdr:cNvPr>
        <cdr:cNvCxnSpPr/>
      </cdr:nvCxnSpPr>
      <cdr:spPr>
        <a:xfrm xmlns:a="http://schemas.openxmlformats.org/drawingml/2006/main">
          <a:off x="2130252" y="2053927"/>
          <a:ext cx="923844" cy="0"/>
        </a:xfrm>
        <a:prstGeom xmlns:a="http://schemas.openxmlformats.org/drawingml/2006/main" prst="straightConnector1">
          <a:avLst/>
        </a:prstGeom>
        <a:ln xmlns:a="http://schemas.openxmlformats.org/drawingml/2006/main" w="19050">
          <a:solidFill>
            <a:schemeClr val="tx1"/>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0.39372</cdr:x>
      <cdr:y>0.63731</cdr:y>
    </cdr:from>
    <cdr:to>
      <cdr:x>0.55371</cdr:x>
      <cdr:y>0.8037</cdr:y>
    </cdr:to>
    <cdr:sp macro="" textlink="">
      <cdr:nvSpPr>
        <cdr:cNvPr id="8" name="TextBox 7">
          <a:extLst xmlns:a="http://schemas.openxmlformats.org/drawingml/2006/main">
            <a:ext uri="{FF2B5EF4-FFF2-40B4-BE49-F238E27FC236}">
              <a16:creationId xmlns:a16="http://schemas.microsoft.com/office/drawing/2014/main" id="{571D0E21-1430-A7B6-2093-911FA56163B6}"/>
            </a:ext>
          </a:extLst>
        </cdr:cNvPr>
        <cdr:cNvSpPr txBox="1"/>
      </cdr:nvSpPr>
      <cdr:spPr>
        <a:xfrm xmlns:a="http://schemas.openxmlformats.org/drawingml/2006/main">
          <a:off x="2262110" y="1706990"/>
          <a:ext cx="919240" cy="4456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900" kern="1200">
              <a:solidFill>
                <a:schemeClr val="tx1"/>
              </a:solidFill>
              <a:latin typeface="Futura LT" panose="02000303000000000000" pitchFamily="2" charset="0"/>
            </a:rPr>
            <a:t>Faster than forecast</a:t>
          </a:r>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304800</xdr:colOff>
      <xdr:row>17</xdr:row>
      <xdr:rowOff>117475</xdr:rowOff>
    </xdr:to>
    <xdr:graphicFrame macro="">
      <xdr:nvGraphicFramePr>
        <xdr:cNvPr id="2" name="Chart 1">
          <a:extLst>
            <a:ext uri="{FF2B5EF4-FFF2-40B4-BE49-F238E27FC236}">
              <a16:creationId xmlns:a16="http://schemas.microsoft.com/office/drawing/2014/main" id="{FF6DD34A-946B-439C-BF2A-F362B9A05B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xdr:row>
      <xdr:rowOff>178905</xdr:rowOff>
    </xdr:from>
    <xdr:to>
      <xdr:col>6</xdr:col>
      <xdr:colOff>0</xdr:colOff>
      <xdr:row>18</xdr:row>
      <xdr:rowOff>59633</xdr:rowOff>
    </xdr:to>
    <xdr:graphicFrame macro="">
      <xdr:nvGraphicFramePr>
        <xdr:cNvPr id="4" name="Chart 3">
          <a:extLst>
            <a:ext uri="{FF2B5EF4-FFF2-40B4-BE49-F238E27FC236}">
              <a16:creationId xmlns:a16="http://schemas.microsoft.com/office/drawing/2014/main" id="{5D7F50FF-0260-4AB9-9FE9-A1A2AE3236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0.7087</cdr:x>
      <cdr:y>0.16812</cdr:y>
    </cdr:from>
    <cdr:to>
      <cdr:x>1</cdr:x>
      <cdr:y>0.3971</cdr:y>
    </cdr:to>
    <cdr:sp macro="" textlink="">
      <cdr:nvSpPr>
        <cdr:cNvPr id="2" name="TextBox 1">
          <a:extLst xmlns:a="http://schemas.openxmlformats.org/drawingml/2006/main">
            <a:ext uri="{FF2B5EF4-FFF2-40B4-BE49-F238E27FC236}">
              <a16:creationId xmlns:a16="http://schemas.microsoft.com/office/drawing/2014/main" id="{0111AB76-9F17-35AA-B2F4-B3331A687CEC}"/>
            </a:ext>
          </a:extLst>
        </cdr:cNvPr>
        <cdr:cNvSpPr txBox="1"/>
      </cdr:nvSpPr>
      <cdr:spPr>
        <a:xfrm xmlns:a="http://schemas.openxmlformats.org/drawingml/2006/main">
          <a:off x="3240157" y="461176"/>
          <a:ext cx="1331843" cy="6281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kern="1200">
              <a:solidFill>
                <a:schemeClr val="bg1">
                  <a:lumMod val="75000"/>
                </a:schemeClr>
              </a:solidFill>
              <a:latin typeface="Futura LT bt" panose="020B0402020204020303"/>
            </a:rPr>
            <a:t>including excess corporation tax</a:t>
          </a:r>
        </a:p>
      </cdr:txBody>
    </cdr:sp>
  </cdr:relSizeAnchor>
  <cdr:relSizeAnchor xmlns:cdr="http://schemas.openxmlformats.org/drawingml/2006/chartDrawing">
    <cdr:from>
      <cdr:x>0.69652</cdr:x>
      <cdr:y>0.57101</cdr:y>
    </cdr:from>
    <cdr:to>
      <cdr:x>1</cdr:x>
      <cdr:y>0.89098</cdr:y>
    </cdr:to>
    <cdr:sp macro="" textlink="">
      <cdr:nvSpPr>
        <cdr:cNvPr id="3" name="TextBox 1">
          <a:extLst xmlns:a="http://schemas.openxmlformats.org/drawingml/2006/main">
            <a:ext uri="{FF2B5EF4-FFF2-40B4-BE49-F238E27FC236}">
              <a16:creationId xmlns:a16="http://schemas.microsoft.com/office/drawing/2014/main" id="{2B5927B6-F655-1123-B08E-263E61A3764A}"/>
            </a:ext>
          </a:extLst>
        </cdr:cNvPr>
        <cdr:cNvSpPr txBox="1"/>
      </cdr:nvSpPr>
      <cdr:spPr>
        <a:xfrm xmlns:a="http://schemas.openxmlformats.org/drawingml/2006/main">
          <a:off x="3184498" y="1566408"/>
          <a:ext cx="1387502" cy="8777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kern="1200">
              <a:solidFill>
                <a:schemeClr val="accent2">
                  <a:lumMod val="60000"/>
                  <a:lumOff val="40000"/>
                </a:schemeClr>
              </a:solidFill>
              <a:latin typeface="Futura LT bt" panose="020B0402020204020303"/>
            </a:rPr>
            <a:t>excluding</a:t>
          </a:r>
          <a:r>
            <a:rPr lang="en-IE" sz="1100" kern="1200" baseline="0">
              <a:solidFill>
                <a:schemeClr val="accent2">
                  <a:lumMod val="60000"/>
                  <a:lumOff val="40000"/>
                </a:schemeClr>
              </a:solidFill>
              <a:latin typeface="Futura LT bt" panose="020B0402020204020303"/>
            </a:rPr>
            <a:t> </a:t>
          </a:r>
          <a:r>
            <a:rPr lang="en-IE" sz="1100" kern="1200">
              <a:solidFill>
                <a:schemeClr val="accent2">
                  <a:lumMod val="60000"/>
                  <a:lumOff val="40000"/>
                </a:schemeClr>
              </a:solidFill>
              <a:latin typeface="Futura LT bt" panose="020B0402020204020303"/>
            </a:rPr>
            <a:t>excess corporation tax</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352425</xdr:colOff>
      <xdr:row>15</xdr:row>
      <xdr:rowOff>9525</xdr:rowOff>
    </xdr:to>
    <xdr:graphicFrame macro="">
      <xdr:nvGraphicFramePr>
        <xdr:cNvPr id="26" name="Chart 4">
          <a:extLst>
            <a:ext uri="{FF2B5EF4-FFF2-40B4-BE49-F238E27FC236}">
              <a16:creationId xmlns:a16="http://schemas.microsoft.com/office/drawing/2014/main" id="{04B7F2A8-C366-4882-BF81-7A17FA044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xdr:row>
      <xdr:rowOff>0</xdr:rowOff>
    </xdr:from>
    <xdr:to>
      <xdr:col>8</xdr:col>
      <xdr:colOff>85725</xdr:colOff>
      <xdr:row>19</xdr:row>
      <xdr:rowOff>13970</xdr:rowOff>
    </xdr:to>
    <xdr:graphicFrame macro="">
      <xdr:nvGraphicFramePr>
        <xdr:cNvPr id="3" name="Chart 1">
          <a:extLst>
            <a:ext uri="{FF2B5EF4-FFF2-40B4-BE49-F238E27FC236}">
              <a16:creationId xmlns:a16="http://schemas.microsoft.com/office/drawing/2014/main" id="{921D0CE0-3E7F-47E2-AD0C-4DA69B20C3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0.00216</cdr:x>
      <cdr:y>0.02465</cdr:y>
    </cdr:from>
    <cdr:to>
      <cdr:x>0.56648</cdr:x>
      <cdr:y>0.94299</cdr:y>
    </cdr:to>
    <cdr:sp macro="" textlink="">
      <cdr:nvSpPr>
        <cdr:cNvPr id="3" name="TextBox 2">
          <a:extLst xmlns:a="http://schemas.openxmlformats.org/drawingml/2006/main">
            <a:ext uri="{FF2B5EF4-FFF2-40B4-BE49-F238E27FC236}">
              <a16:creationId xmlns:a16="http://schemas.microsoft.com/office/drawing/2014/main" id="{F701D61E-23E6-8357-9365-2D46DE4C38D5}"/>
            </a:ext>
          </a:extLst>
        </cdr:cNvPr>
        <cdr:cNvSpPr txBox="1"/>
      </cdr:nvSpPr>
      <cdr:spPr>
        <a:xfrm xmlns:a="http://schemas.openxmlformats.org/drawingml/2006/main">
          <a:off x="9525" y="76188"/>
          <a:ext cx="2485827" cy="28381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700"/>
            </a:lnSpc>
            <a:spcBef>
              <a:spcPts val="0"/>
            </a:spcBef>
          </a:pPr>
          <a:r>
            <a:rPr lang="en-IE" sz="1200" b="1" kern="1200">
              <a:latin typeface="Futura LT" panose="02000303000000000000" pitchFamily="2" charset="0"/>
            </a:rPr>
            <a:t>Expenditure</a:t>
          </a:r>
        </a:p>
        <a:p xmlns:a="http://schemas.openxmlformats.org/drawingml/2006/main">
          <a:pPr>
            <a:lnSpc>
              <a:spcPts val="1700"/>
            </a:lnSpc>
            <a:spcBef>
              <a:spcPts val="0"/>
            </a:spcBef>
          </a:pPr>
          <a:r>
            <a:rPr lang="en-IE" sz="1200" kern="1200">
              <a:latin typeface="Futura LT" panose="02000303000000000000" pitchFamily="2" charset="0"/>
            </a:rPr>
            <a:t>Interest </a:t>
          </a:r>
        </a:p>
        <a:p xmlns:a="http://schemas.openxmlformats.org/drawingml/2006/main">
          <a:pPr>
            <a:lnSpc>
              <a:spcPts val="1700"/>
            </a:lnSpc>
            <a:spcBef>
              <a:spcPts val="0"/>
            </a:spcBef>
          </a:pPr>
          <a:r>
            <a:rPr lang="en-IE" sz="1200" kern="1200">
              <a:latin typeface="Futura LT" panose="02000303000000000000" pitchFamily="2" charset="0"/>
            </a:rPr>
            <a:t>Social payments</a:t>
          </a:r>
        </a:p>
        <a:p xmlns:a="http://schemas.openxmlformats.org/drawingml/2006/main">
          <a:pPr>
            <a:lnSpc>
              <a:spcPts val="1700"/>
            </a:lnSpc>
            <a:spcBef>
              <a:spcPts val="0"/>
            </a:spcBef>
          </a:pPr>
          <a:r>
            <a:rPr lang="en-IE" sz="1200" kern="1200">
              <a:latin typeface="Futura LT" panose="02000303000000000000" pitchFamily="2" charset="0"/>
            </a:rPr>
            <a:t>Compensation of employees</a:t>
          </a:r>
        </a:p>
        <a:p xmlns:a="http://schemas.openxmlformats.org/drawingml/2006/main">
          <a:pPr>
            <a:lnSpc>
              <a:spcPts val="1700"/>
            </a:lnSpc>
            <a:spcBef>
              <a:spcPts val="0"/>
            </a:spcBef>
          </a:pPr>
          <a:r>
            <a:rPr lang="en-IE" sz="1200" kern="1200">
              <a:latin typeface="Futura LT" panose="02000303000000000000" pitchFamily="2" charset="0"/>
            </a:rPr>
            <a:t>Other</a:t>
          </a:r>
        </a:p>
        <a:p xmlns:a="http://schemas.openxmlformats.org/drawingml/2006/main">
          <a:pPr>
            <a:lnSpc>
              <a:spcPts val="1700"/>
            </a:lnSpc>
            <a:spcBef>
              <a:spcPts val="0"/>
            </a:spcBef>
          </a:pPr>
          <a:r>
            <a:rPr lang="en-IE" sz="1200" kern="1200">
              <a:latin typeface="Futura LT" panose="02000303000000000000" pitchFamily="2" charset="0"/>
            </a:rPr>
            <a:t>Gross fixed capital formation</a:t>
          </a:r>
        </a:p>
        <a:p xmlns:a="http://schemas.openxmlformats.org/drawingml/2006/main">
          <a:pPr>
            <a:lnSpc>
              <a:spcPts val="2600"/>
            </a:lnSpc>
            <a:spcBef>
              <a:spcPts val="0"/>
            </a:spcBef>
          </a:pPr>
          <a:endParaRPr lang="en-IE" sz="1200" kern="1200">
            <a:latin typeface="Futura LT" panose="02000303000000000000" pitchFamily="2" charset="0"/>
          </a:endParaRPr>
        </a:p>
        <a:p xmlns:a="http://schemas.openxmlformats.org/drawingml/2006/main">
          <a:pPr>
            <a:lnSpc>
              <a:spcPts val="1600"/>
            </a:lnSpc>
            <a:spcBef>
              <a:spcPts val="0"/>
            </a:spcBef>
          </a:pPr>
          <a:r>
            <a:rPr lang="en-IE" sz="1200" b="1" kern="1200">
              <a:latin typeface="Futura LT" panose="02000303000000000000" pitchFamily="2" charset="0"/>
            </a:rPr>
            <a:t>Revenue</a:t>
          </a:r>
        </a:p>
        <a:p xmlns:a="http://schemas.openxmlformats.org/drawingml/2006/main">
          <a:pPr>
            <a:lnSpc>
              <a:spcPts val="1600"/>
            </a:lnSpc>
            <a:spcBef>
              <a:spcPts val="0"/>
            </a:spcBef>
          </a:pPr>
          <a:r>
            <a:rPr lang="en-IE" sz="1200" kern="1200">
              <a:latin typeface="Futura LT" panose="02000303000000000000" pitchFamily="2" charset="0"/>
            </a:rPr>
            <a:t>Taxes</a:t>
          </a:r>
          <a:r>
            <a:rPr lang="en-IE" sz="1200" kern="1200" baseline="0">
              <a:latin typeface="Futura LT" panose="02000303000000000000" pitchFamily="2" charset="0"/>
            </a:rPr>
            <a:t> on income and wealth</a:t>
          </a:r>
        </a:p>
        <a:p xmlns:a="http://schemas.openxmlformats.org/drawingml/2006/main">
          <a:pPr>
            <a:lnSpc>
              <a:spcPts val="1600"/>
            </a:lnSpc>
            <a:spcBef>
              <a:spcPts val="0"/>
            </a:spcBef>
          </a:pPr>
          <a:r>
            <a:rPr lang="en-IE" sz="1200" kern="1200" baseline="0">
              <a:latin typeface="Futura LT" panose="02000303000000000000" pitchFamily="2" charset="0"/>
            </a:rPr>
            <a:t>Social contributions</a:t>
          </a:r>
        </a:p>
        <a:p xmlns:a="http://schemas.openxmlformats.org/drawingml/2006/main">
          <a:pPr>
            <a:lnSpc>
              <a:spcPts val="1600"/>
            </a:lnSpc>
            <a:spcBef>
              <a:spcPts val="0"/>
            </a:spcBef>
          </a:pPr>
          <a:r>
            <a:rPr lang="en-IE" sz="1200" kern="1200" baseline="0">
              <a:latin typeface="Futura LT" panose="02000303000000000000" pitchFamily="2" charset="0"/>
            </a:rPr>
            <a:t>Other</a:t>
          </a:r>
        </a:p>
        <a:p xmlns:a="http://schemas.openxmlformats.org/drawingml/2006/main">
          <a:pPr>
            <a:lnSpc>
              <a:spcPts val="1600"/>
            </a:lnSpc>
            <a:spcBef>
              <a:spcPts val="0"/>
            </a:spcBef>
          </a:pPr>
          <a:r>
            <a:rPr lang="en-IE" sz="1200" kern="1200" baseline="0">
              <a:latin typeface="Futura LT" panose="02000303000000000000" pitchFamily="2" charset="0"/>
            </a:rPr>
            <a:t>Taxes on production and imports</a:t>
          </a:r>
          <a:endParaRPr lang="en-IE" sz="1200" kern="1200">
            <a:latin typeface="Futura LT" panose="02000303000000000000" pitchFamily="2"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0.79562</cdr:x>
      <cdr:y>0.2603</cdr:y>
    </cdr:from>
    <cdr:to>
      <cdr:x>1</cdr:x>
      <cdr:y>0.66689</cdr:y>
    </cdr:to>
    <cdr:sp macro="" textlink="">
      <cdr:nvSpPr>
        <cdr:cNvPr id="2" name="TextBox 1">
          <a:extLst xmlns:a="http://schemas.openxmlformats.org/drawingml/2006/main">
            <a:ext uri="{FF2B5EF4-FFF2-40B4-BE49-F238E27FC236}">
              <a16:creationId xmlns:a16="http://schemas.microsoft.com/office/drawing/2014/main" id="{D936B09F-2C2A-27FD-C900-6A7F2AD76EE9}"/>
            </a:ext>
          </a:extLst>
        </cdr:cNvPr>
        <cdr:cNvSpPr txBox="1"/>
      </cdr:nvSpPr>
      <cdr:spPr>
        <a:xfrm xmlns:a="http://schemas.openxmlformats.org/drawingml/2006/main">
          <a:off x="3150544" y="655861"/>
          <a:ext cx="809316" cy="10244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800">
              <a:solidFill>
                <a:schemeClr val="bg1">
                  <a:lumMod val="75000"/>
                </a:schemeClr>
              </a:solidFill>
              <a:latin typeface="Futura lt bt"/>
            </a:rPr>
            <a:t>Potential output</a:t>
          </a:r>
        </a:p>
      </cdr:txBody>
    </cdr:sp>
  </cdr:relSizeAnchor>
  <cdr:relSizeAnchor xmlns:cdr="http://schemas.openxmlformats.org/drawingml/2006/chartDrawing">
    <cdr:from>
      <cdr:x>0.8</cdr:x>
      <cdr:y>0</cdr:y>
    </cdr:from>
    <cdr:to>
      <cdr:x>0.99011</cdr:x>
      <cdr:y>0.11341</cdr:y>
    </cdr:to>
    <cdr:sp macro="" textlink="">
      <cdr:nvSpPr>
        <cdr:cNvPr id="3" name="TextBox 1">
          <a:extLst xmlns:a="http://schemas.openxmlformats.org/drawingml/2006/main">
            <a:ext uri="{FF2B5EF4-FFF2-40B4-BE49-F238E27FC236}">
              <a16:creationId xmlns:a16="http://schemas.microsoft.com/office/drawing/2014/main" id="{64636DE8-26C8-5E4E-AC1E-C977CF54AD96}"/>
            </a:ext>
          </a:extLst>
        </cdr:cNvPr>
        <cdr:cNvSpPr txBox="1"/>
      </cdr:nvSpPr>
      <cdr:spPr>
        <a:xfrm xmlns:a="http://schemas.openxmlformats.org/drawingml/2006/main">
          <a:off x="3167888" y="0"/>
          <a:ext cx="752809" cy="285750"/>
        </a:xfrm>
        <a:prstGeom xmlns:a="http://schemas.openxmlformats.org/drawingml/2006/main" prst="rect">
          <a:avLst/>
        </a:prstGeom>
      </cdr:spPr>
      <cdr:txBody>
        <a:bodyPr xmlns:a="http://schemas.openxmlformats.org/drawingml/2006/main" wrap="square" t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b="0">
              <a:solidFill>
                <a:srgbClr val="DAA574"/>
              </a:solidFill>
              <a:latin typeface="Futura Md" panose="020B0602020204020303" pitchFamily="34" charset="0"/>
            </a:rPr>
            <a:t>Actual</a:t>
          </a:r>
        </a:p>
      </cdr:txBody>
    </cdr:sp>
  </cdr:relSizeAnchor>
</c:userShapes>
</file>

<file path=xl/drawings/drawing30.xml><?xml version="1.0" encoding="utf-8"?>
<xdr:wsDr xmlns:xdr="http://schemas.openxmlformats.org/drawingml/2006/spreadsheetDrawing" xmlns:a="http://schemas.openxmlformats.org/drawingml/2006/main">
  <xdr:twoCellAnchor>
    <xdr:from>
      <xdr:col>0</xdr:col>
      <xdr:colOff>116952</xdr:colOff>
      <xdr:row>2</xdr:row>
      <xdr:rowOff>99557</xdr:rowOff>
    </xdr:from>
    <xdr:to>
      <xdr:col>5</xdr:col>
      <xdr:colOff>152733</xdr:colOff>
      <xdr:row>17</xdr:row>
      <xdr:rowOff>99558</xdr:rowOff>
    </xdr:to>
    <xdr:graphicFrame macro="">
      <xdr:nvGraphicFramePr>
        <xdr:cNvPr id="4" name="Chart 1">
          <a:extLst>
            <a:ext uri="{FF2B5EF4-FFF2-40B4-BE49-F238E27FC236}">
              <a16:creationId xmlns:a16="http://schemas.microsoft.com/office/drawing/2014/main" id="{79BB68DF-D50A-4311-AAFA-1B747C730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0.71656</cdr:x>
      <cdr:y>0.41527</cdr:y>
    </cdr:from>
    <cdr:to>
      <cdr:x>1</cdr:x>
      <cdr:y>0.60694</cdr:y>
    </cdr:to>
    <cdr:sp macro="" textlink="">
      <cdr:nvSpPr>
        <cdr:cNvPr id="2" name="TextBox 1">
          <a:extLst xmlns:a="http://schemas.openxmlformats.org/drawingml/2006/main">
            <a:ext uri="{FF2B5EF4-FFF2-40B4-BE49-F238E27FC236}">
              <a16:creationId xmlns:a16="http://schemas.microsoft.com/office/drawing/2014/main" id="{0B411A2E-2DE2-B671-3A66-7F79B215316B}"/>
            </a:ext>
          </a:extLst>
        </cdr:cNvPr>
        <cdr:cNvSpPr txBox="1"/>
      </cdr:nvSpPr>
      <cdr:spPr>
        <a:xfrm xmlns:a="http://schemas.openxmlformats.org/drawingml/2006/main">
          <a:off x="3421380" y="1188708"/>
          <a:ext cx="1353378" cy="5486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solidFill>
                <a:srgbClr val="D39359"/>
              </a:solidFill>
              <a:latin typeface="Futura LT bt" panose="020B0402020204020303"/>
            </a:rPr>
            <a:t>Excluding excess</a:t>
          </a:r>
          <a:r>
            <a:rPr lang="en-IE" sz="1100" baseline="0">
              <a:solidFill>
                <a:srgbClr val="D39359"/>
              </a:solidFill>
              <a:latin typeface="Futura LT bt" panose="020B0402020204020303"/>
            </a:rPr>
            <a:t> corporation tax</a:t>
          </a:r>
          <a:endParaRPr lang="en-IE" sz="1100">
            <a:solidFill>
              <a:srgbClr val="D39359"/>
            </a:solidFill>
            <a:latin typeface="Futura LT bt" panose="020B0402020204020303"/>
          </a:endParaRPr>
        </a:p>
      </cdr:txBody>
    </cdr:sp>
  </cdr:relSizeAnchor>
  <cdr:relSizeAnchor xmlns:cdr="http://schemas.openxmlformats.org/drawingml/2006/chartDrawing">
    <cdr:from>
      <cdr:x>0.74986</cdr:x>
      <cdr:y>0.18796</cdr:y>
    </cdr:from>
    <cdr:to>
      <cdr:x>1</cdr:x>
      <cdr:y>0.37963</cdr:y>
    </cdr:to>
    <cdr:sp macro="" textlink="">
      <cdr:nvSpPr>
        <cdr:cNvPr id="3" name="TextBox 1">
          <a:extLst xmlns:a="http://schemas.openxmlformats.org/drawingml/2006/main">
            <a:ext uri="{FF2B5EF4-FFF2-40B4-BE49-F238E27FC236}">
              <a16:creationId xmlns:a16="http://schemas.microsoft.com/office/drawing/2014/main" id="{0A706DA6-1930-6653-2C53-1FE87F7180FB}"/>
            </a:ext>
          </a:extLst>
        </cdr:cNvPr>
        <cdr:cNvSpPr txBox="1"/>
      </cdr:nvSpPr>
      <cdr:spPr>
        <a:xfrm xmlns:a="http://schemas.openxmlformats.org/drawingml/2006/main">
          <a:off x="3580406" y="538030"/>
          <a:ext cx="1194352" cy="548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a:solidFill>
                <a:schemeClr val="bg1">
                  <a:lumMod val="65000"/>
                </a:schemeClr>
              </a:solidFill>
              <a:latin typeface="Futura LT bt" panose="020B0402020204020303"/>
            </a:rPr>
            <a:t>Total revenue</a:t>
          </a: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311150</xdr:colOff>
      <xdr:row>17</xdr:row>
      <xdr:rowOff>28575</xdr:rowOff>
    </xdr:to>
    <xdr:graphicFrame macro="">
      <xdr:nvGraphicFramePr>
        <xdr:cNvPr id="2" name="Chart 1">
          <a:extLst>
            <a:ext uri="{FF2B5EF4-FFF2-40B4-BE49-F238E27FC236}">
              <a16:creationId xmlns:a16="http://schemas.microsoft.com/office/drawing/2014/main" id="{30587A69-8DC3-736F-3249-2D903A60C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3</xdr:row>
      <xdr:rowOff>6912</xdr:rowOff>
    </xdr:from>
    <xdr:to>
      <xdr:col>6</xdr:col>
      <xdr:colOff>204342</xdr:colOff>
      <xdr:row>14</xdr:row>
      <xdr:rowOff>123985</xdr:rowOff>
    </xdr:to>
    <xdr:graphicFrame macro="">
      <xdr:nvGraphicFramePr>
        <xdr:cNvPr id="2" name="Chart 1">
          <a:extLst>
            <a:ext uri="{FF2B5EF4-FFF2-40B4-BE49-F238E27FC236}">
              <a16:creationId xmlns:a16="http://schemas.microsoft.com/office/drawing/2014/main" id="{DEC0DFDC-1FA3-4E32-B16E-9BDA121A8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0.82207</cdr:x>
      <cdr:y>0.6863</cdr:y>
    </cdr:from>
    <cdr:to>
      <cdr:x>1</cdr:x>
      <cdr:y>0.91219</cdr:y>
    </cdr:to>
    <cdr:sp macro="" textlink="">
      <cdr:nvSpPr>
        <cdr:cNvPr id="2" name="Text Box 1">
          <a:extLst xmlns:a="http://schemas.openxmlformats.org/drawingml/2006/main">
            <a:ext uri="{FF2B5EF4-FFF2-40B4-BE49-F238E27FC236}">
              <a16:creationId xmlns:a16="http://schemas.microsoft.com/office/drawing/2014/main" id="{AF06F66C-A160-0367-3009-62902033C6AB}"/>
            </a:ext>
          </a:extLst>
        </cdr:cNvPr>
        <cdr:cNvSpPr txBox="1"/>
      </cdr:nvSpPr>
      <cdr:spPr>
        <a:xfrm xmlns:a="http://schemas.openxmlformats.org/drawingml/2006/main">
          <a:off x="3599862" y="1541862"/>
          <a:ext cx="779159" cy="507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800" kern="1200">
              <a:solidFill>
                <a:schemeClr val="bg1">
                  <a:lumMod val="50000"/>
                </a:schemeClr>
              </a:solidFill>
              <a:latin typeface="Futura LT" panose="02000303000000000000" pitchFamily="2" charset="0"/>
            </a:rPr>
            <a:t>If overruns carry through</a:t>
          </a:r>
        </a:p>
      </cdr:txBody>
    </cdr:sp>
  </cdr:relSizeAnchor>
  <cdr:relSizeAnchor xmlns:cdr="http://schemas.openxmlformats.org/drawingml/2006/chartDrawing">
    <cdr:from>
      <cdr:x>0.76811</cdr:x>
      <cdr:y>0.77695</cdr:y>
    </cdr:from>
    <cdr:to>
      <cdr:x>0.82181</cdr:x>
      <cdr:y>0.77695</cdr:y>
    </cdr:to>
    <cdr:cxnSp macro="">
      <cdr:nvCxnSpPr>
        <cdr:cNvPr id="3" name="Straight Connector 2">
          <a:extLst xmlns:a="http://schemas.openxmlformats.org/drawingml/2006/main">
            <a:ext uri="{FF2B5EF4-FFF2-40B4-BE49-F238E27FC236}">
              <a16:creationId xmlns:a16="http://schemas.microsoft.com/office/drawing/2014/main" id="{5F4A4266-287C-7170-33B8-A9010CEAE9CA}"/>
            </a:ext>
          </a:extLst>
        </cdr:cNvPr>
        <cdr:cNvCxnSpPr/>
      </cdr:nvCxnSpPr>
      <cdr:spPr>
        <a:xfrm xmlns:a="http://schemas.openxmlformats.org/drawingml/2006/main">
          <a:off x="3352190" y="1741307"/>
          <a:ext cx="234358" cy="0"/>
        </a:xfrm>
        <a:prstGeom xmlns:a="http://schemas.openxmlformats.org/drawingml/2006/main" prst="line">
          <a:avLst/>
        </a:prstGeom>
        <a:ln xmlns:a="http://schemas.openxmlformats.org/drawingml/2006/main">
          <a:solidFill>
            <a:schemeClr val="bg1">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0</xdr:col>
      <xdr:colOff>0</xdr:colOff>
      <xdr:row>3</xdr:row>
      <xdr:rowOff>49412</xdr:rowOff>
    </xdr:from>
    <xdr:to>
      <xdr:col>7</xdr:col>
      <xdr:colOff>357238</xdr:colOff>
      <xdr:row>23</xdr:row>
      <xdr:rowOff>97122</xdr:rowOff>
    </xdr:to>
    <xdr:graphicFrame macro="">
      <xdr:nvGraphicFramePr>
        <xdr:cNvPr id="2" name="Chart 1">
          <a:extLst>
            <a:ext uri="{FF2B5EF4-FFF2-40B4-BE49-F238E27FC236}">
              <a16:creationId xmlns:a16="http://schemas.microsoft.com/office/drawing/2014/main" id="{B0C5EE37-9F2E-48F3-A9FE-4B3810C00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0.81594</cdr:x>
      <cdr:y>0.03749</cdr:y>
    </cdr:from>
    <cdr:to>
      <cdr:x>0.99186</cdr:x>
      <cdr:y>0.32489</cdr:y>
    </cdr:to>
    <cdr:sp macro="" textlink="">
      <cdr:nvSpPr>
        <cdr:cNvPr id="2" name="TextBox 1">
          <a:extLst xmlns:a="http://schemas.openxmlformats.org/drawingml/2006/main">
            <a:ext uri="{FF2B5EF4-FFF2-40B4-BE49-F238E27FC236}">
              <a16:creationId xmlns:a16="http://schemas.microsoft.com/office/drawing/2014/main" id="{FFB986FB-0F49-631E-A0BF-63AA8A1ABFF2}"/>
            </a:ext>
          </a:extLst>
        </cdr:cNvPr>
        <cdr:cNvSpPr txBox="1"/>
      </cdr:nvSpPr>
      <cdr:spPr>
        <a:xfrm xmlns:a="http://schemas.openxmlformats.org/drawingml/2006/main">
          <a:off x="3983039" y="101662"/>
          <a:ext cx="858759" cy="7792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050" kern="1200">
              <a:solidFill>
                <a:srgbClr val="404040"/>
              </a:solidFill>
              <a:latin typeface="Futura LT bt" panose="020B0402020204020303"/>
            </a:rPr>
            <a:t>with expected overruns</a:t>
          </a:r>
        </a:p>
      </cdr:txBody>
    </cdr:sp>
  </cdr:relSizeAnchor>
  <cdr:relSizeAnchor xmlns:cdr="http://schemas.openxmlformats.org/drawingml/2006/chartDrawing">
    <cdr:from>
      <cdr:x>0.77623</cdr:x>
      <cdr:y>0.13919</cdr:y>
    </cdr:from>
    <cdr:to>
      <cdr:x>0.82788</cdr:x>
      <cdr:y>0.13919</cdr:y>
    </cdr:to>
    <cdr:cxnSp macro="">
      <cdr:nvCxnSpPr>
        <cdr:cNvPr id="4" name="Straight Connector 3">
          <a:extLst xmlns:a="http://schemas.openxmlformats.org/drawingml/2006/main">
            <a:ext uri="{FF2B5EF4-FFF2-40B4-BE49-F238E27FC236}">
              <a16:creationId xmlns:a16="http://schemas.microsoft.com/office/drawing/2014/main" id="{B8A063D3-09BF-5BD2-3837-F89CA2F58605}"/>
            </a:ext>
          </a:extLst>
        </cdr:cNvPr>
        <cdr:cNvCxnSpPr/>
      </cdr:nvCxnSpPr>
      <cdr:spPr>
        <a:xfrm xmlns:a="http://schemas.openxmlformats.org/drawingml/2006/main">
          <a:off x="3789176" y="377405"/>
          <a:ext cx="252132" cy="0"/>
        </a:xfrm>
        <a:prstGeom xmlns:a="http://schemas.openxmlformats.org/drawingml/2006/main" prst="line">
          <a:avLst/>
        </a:prstGeom>
        <a:ln xmlns:a="http://schemas.openxmlformats.org/drawingml/2006/main">
          <a:solidFill>
            <a:schemeClr val="bg2">
              <a:lumMod val="75000"/>
            </a:schemeClr>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0.67808</cdr:x>
      <cdr:y>0.04451</cdr:y>
    </cdr:from>
    <cdr:to>
      <cdr:x>0.75521</cdr:x>
      <cdr:y>0.1192</cdr:y>
    </cdr:to>
    <cdr:sp macro="" textlink="">
      <cdr:nvSpPr>
        <cdr:cNvPr id="9" name="TextBox 8">
          <a:extLst xmlns:a="http://schemas.openxmlformats.org/drawingml/2006/main">
            <a:ext uri="{FF2B5EF4-FFF2-40B4-BE49-F238E27FC236}">
              <a16:creationId xmlns:a16="http://schemas.microsoft.com/office/drawing/2014/main" id="{B2B1198E-A876-0B3E-07EA-B08D1AE37E05}"/>
            </a:ext>
          </a:extLst>
        </cdr:cNvPr>
        <cdr:cNvSpPr txBox="1"/>
      </cdr:nvSpPr>
      <cdr:spPr>
        <a:xfrm xmlns:a="http://schemas.openxmlformats.org/drawingml/2006/main">
          <a:off x="3310087" y="120689"/>
          <a:ext cx="376513" cy="2025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900" kern="1200">
              <a:solidFill>
                <a:srgbClr val="000000"/>
              </a:solidFill>
              <a:latin typeface="Futura LT bt" panose="020B0402020204020303"/>
            </a:rPr>
            <a:t>7.2</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0</xdr:colOff>
      <xdr:row>2</xdr:row>
      <xdr:rowOff>117865</xdr:rowOff>
    </xdr:from>
    <xdr:to>
      <xdr:col>7</xdr:col>
      <xdr:colOff>119268</xdr:colOff>
      <xdr:row>16</xdr:row>
      <xdr:rowOff>185685</xdr:rowOff>
    </xdr:to>
    <xdr:graphicFrame macro="">
      <xdr:nvGraphicFramePr>
        <xdr:cNvPr id="2" name="Chart 1">
          <a:extLst>
            <a:ext uri="{FF2B5EF4-FFF2-40B4-BE49-F238E27FC236}">
              <a16:creationId xmlns:a16="http://schemas.microsoft.com/office/drawing/2014/main" id="{7F18968B-9FF9-4EDA-912C-6B69D8682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2</xdr:row>
      <xdr:rowOff>95414</xdr:rowOff>
    </xdr:from>
    <xdr:to>
      <xdr:col>6</xdr:col>
      <xdr:colOff>174929</xdr:colOff>
      <xdr:row>16</xdr:row>
      <xdr:rowOff>166976</xdr:rowOff>
    </xdr:to>
    <xdr:graphicFrame macro="">
      <xdr:nvGraphicFramePr>
        <xdr:cNvPr id="2" name="Chart 1">
          <a:extLst>
            <a:ext uri="{FF2B5EF4-FFF2-40B4-BE49-F238E27FC236}">
              <a16:creationId xmlns:a16="http://schemas.microsoft.com/office/drawing/2014/main" id="{79E8D819-87C3-47AE-8529-521412220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0.77205</cdr:x>
      <cdr:y>0.28116</cdr:y>
    </cdr:from>
    <cdr:to>
      <cdr:x>0.9913</cdr:x>
      <cdr:y>0.47215</cdr:y>
    </cdr:to>
    <cdr:sp macro="" textlink="">
      <cdr:nvSpPr>
        <cdr:cNvPr id="2" name="TextBox 1">
          <a:extLst xmlns:a="http://schemas.openxmlformats.org/drawingml/2006/main">
            <a:ext uri="{FF2B5EF4-FFF2-40B4-BE49-F238E27FC236}">
              <a16:creationId xmlns:a16="http://schemas.microsoft.com/office/drawing/2014/main" id="{55B95345-CBE6-C285-6489-619C54CB1C35}"/>
            </a:ext>
          </a:extLst>
        </cdr:cNvPr>
        <cdr:cNvSpPr txBox="1"/>
      </cdr:nvSpPr>
      <cdr:spPr>
        <a:xfrm xmlns:a="http://schemas.openxmlformats.org/drawingml/2006/main">
          <a:off x="3409950" y="731589"/>
          <a:ext cx="968353" cy="4969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kern="1200">
              <a:solidFill>
                <a:schemeClr val="accent2">
                  <a:lumMod val="60000"/>
                  <a:lumOff val="40000"/>
                </a:schemeClr>
              </a:solidFill>
              <a:latin typeface="Futura LT bt" panose="020B0402020204020303"/>
            </a:rPr>
            <a:t>GNI* growth</a:t>
          </a:r>
        </a:p>
      </cdr:txBody>
    </cdr:sp>
  </cdr:relSizeAnchor>
  <cdr:relSizeAnchor xmlns:cdr="http://schemas.openxmlformats.org/drawingml/2006/chartDrawing">
    <cdr:from>
      <cdr:x>0.77565</cdr:x>
      <cdr:y>0.39823</cdr:y>
    </cdr:from>
    <cdr:to>
      <cdr:x>1</cdr:x>
      <cdr:y>0.52866</cdr:y>
    </cdr:to>
    <cdr:sp macro="" textlink="">
      <cdr:nvSpPr>
        <cdr:cNvPr id="3" name="TextBox 1">
          <a:extLst xmlns:a="http://schemas.openxmlformats.org/drawingml/2006/main">
            <a:ext uri="{FF2B5EF4-FFF2-40B4-BE49-F238E27FC236}">
              <a16:creationId xmlns:a16="http://schemas.microsoft.com/office/drawing/2014/main" id="{0855F5A3-2257-00EB-8105-E1249B432E39}"/>
            </a:ext>
          </a:extLst>
        </cdr:cNvPr>
        <cdr:cNvSpPr txBox="1"/>
      </cdr:nvSpPr>
      <cdr:spPr>
        <a:xfrm xmlns:a="http://schemas.openxmlformats.org/drawingml/2006/main">
          <a:off x="3546282" y="1092421"/>
          <a:ext cx="1025718" cy="3578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kern="1200">
              <a:solidFill>
                <a:schemeClr val="bg1">
                  <a:lumMod val="75000"/>
                </a:schemeClr>
              </a:solidFill>
              <a:latin typeface="Futura LT bt" panose="020B0402020204020303"/>
            </a:rPr>
            <a:t>Interest rate faced</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28575</xdr:colOff>
      <xdr:row>2</xdr:row>
      <xdr:rowOff>19050</xdr:rowOff>
    </xdr:from>
    <xdr:to>
      <xdr:col>8</xdr:col>
      <xdr:colOff>246380</xdr:colOff>
      <xdr:row>18</xdr:row>
      <xdr:rowOff>66040</xdr:rowOff>
    </xdr:to>
    <xdr:graphicFrame macro="">
      <xdr:nvGraphicFramePr>
        <xdr:cNvPr id="2" name="Chart 1">
          <a:extLst>
            <a:ext uri="{FF2B5EF4-FFF2-40B4-BE49-F238E27FC236}">
              <a16:creationId xmlns:a16="http://schemas.microsoft.com/office/drawing/2014/main" id="{5283390A-EF38-C0EC-5F5B-A9B98A4DC1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3</xdr:row>
      <xdr:rowOff>92846</xdr:rowOff>
    </xdr:from>
    <xdr:to>
      <xdr:col>0</xdr:col>
      <xdr:colOff>3367039</xdr:colOff>
      <xdr:row>14</xdr:row>
      <xdr:rowOff>155695</xdr:rowOff>
    </xdr:to>
    <xdr:graphicFrame macro="">
      <xdr:nvGraphicFramePr>
        <xdr:cNvPr id="7" name="Chart 2">
          <a:extLst>
            <a:ext uri="{FF2B5EF4-FFF2-40B4-BE49-F238E27FC236}">
              <a16:creationId xmlns:a16="http://schemas.microsoft.com/office/drawing/2014/main" id="{79E66DEF-5FC9-47BE-A883-16DB25206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320724</xdr:colOff>
      <xdr:row>4</xdr:row>
      <xdr:rowOff>71178</xdr:rowOff>
    </xdr:from>
    <xdr:to>
      <xdr:col>6</xdr:col>
      <xdr:colOff>184180</xdr:colOff>
      <xdr:row>15</xdr:row>
      <xdr:rowOff>124034</xdr:rowOff>
    </xdr:to>
    <xdr:graphicFrame macro="">
      <xdr:nvGraphicFramePr>
        <xdr:cNvPr id="25" name="Chart 3">
          <a:extLst>
            <a:ext uri="{FF2B5EF4-FFF2-40B4-BE49-F238E27FC236}">
              <a16:creationId xmlns:a16="http://schemas.microsoft.com/office/drawing/2014/main" id="{375E0CAD-8940-48B6-8EF7-2BB3A056B9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116338</xdr:rowOff>
    </xdr:from>
    <xdr:to>
      <xdr:col>1</xdr:col>
      <xdr:colOff>357277</xdr:colOff>
      <xdr:row>32</xdr:row>
      <xdr:rowOff>137205</xdr:rowOff>
    </xdr:to>
    <xdr:graphicFrame macro="">
      <xdr:nvGraphicFramePr>
        <xdr:cNvPr id="8" name="Chart 4">
          <a:extLst>
            <a:ext uri="{FF2B5EF4-FFF2-40B4-BE49-F238E27FC236}">
              <a16:creationId xmlns:a16="http://schemas.microsoft.com/office/drawing/2014/main" id="{82FC9F10-ECCB-4D03-B3F5-DA6CDCC85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169711</xdr:colOff>
      <xdr:row>18</xdr:row>
      <xdr:rowOff>16905</xdr:rowOff>
    </xdr:from>
    <xdr:to>
      <xdr:col>6</xdr:col>
      <xdr:colOff>39517</xdr:colOff>
      <xdr:row>33</xdr:row>
      <xdr:rowOff>163692</xdr:rowOff>
    </xdr:to>
    <xdr:graphicFrame macro="">
      <xdr:nvGraphicFramePr>
        <xdr:cNvPr id="27" name="Chart 5">
          <a:extLst>
            <a:ext uri="{FF2B5EF4-FFF2-40B4-BE49-F238E27FC236}">
              <a16:creationId xmlns:a16="http://schemas.microsoft.com/office/drawing/2014/main" id="{C7D11FF7-F218-49FC-90AB-B287DEDDA9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0.4</cdr:x>
      <cdr:y>0.33295</cdr:y>
    </cdr:from>
    <cdr:to>
      <cdr:x>0.6</cdr:x>
      <cdr:y>0.66705</cdr:y>
    </cdr:to>
    <cdr:sp macro="" textlink="">
      <cdr:nvSpPr>
        <cdr:cNvPr id="2" name="TextBox 1">
          <a:extLst xmlns:a="http://schemas.openxmlformats.org/drawingml/2006/main">
            <a:ext uri="{FF2B5EF4-FFF2-40B4-BE49-F238E27FC236}">
              <a16:creationId xmlns:a16="http://schemas.microsoft.com/office/drawing/2014/main" id="{0A18DF84-1E8D-C224-A047-B5491403A457}"/>
            </a:ext>
          </a:extLst>
        </cdr:cNvPr>
        <cdr:cNvSpPr txBox="1"/>
      </cdr:nvSpPr>
      <cdr:spPr>
        <a:xfrm xmlns:a="http://schemas.openxmlformats.org/drawingml/2006/main">
          <a:off x="1828800" y="911225"/>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IE" sz="1100" kern="1200"/>
        </a:p>
      </cdr:txBody>
    </cdr:sp>
  </cdr:relSizeAnchor>
  <cdr:relSizeAnchor xmlns:cdr="http://schemas.openxmlformats.org/drawingml/2006/chartDrawing">
    <cdr:from>
      <cdr:x>0.13611</cdr:x>
      <cdr:y>0.02031</cdr:y>
    </cdr:from>
    <cdr:to>
      <cdr:x>0.31191</cdr:x>
      <cdr:y>0.31094</cdr:y>
    </cdr:to>
    <cdr:sp macro="" textlink="">
      <cdr:nvSpPr>
        <cdr:cNvPr id="6" name="TextBox 5">
          <a:extLst xmlns:a="http://schemas.openxmlformats.org/drawingml/2006/main">
            <a:ext uri="{FF2B5EF4-FFF2-40B4-BE49-F238E27FC236}">
              <a16:creationId xmlns:a16="http://schemas.microsoft.com/office/drawing/2014/main" id="{BB780AF9-15AD-EA74-EA85-84E634128FCB}"/>
            </a:ext>
          </a:extLst>
        </cdr:cNvPr>
        <cdr:cNvSpPr txBox="1"/>
      </cdr:nvSpPr>
      <cdr:spPr>
        <a:xfrm xmlns:a="http://schemas.openxmlformats.org/drawingml/2006/main">
          <a:off x="707922" y="63909"/>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IE" sz="1100" kern="1200" dirty="0"/>
        </a:p>
      </cdr:txBody>
    </cdr:sp>
  </cdr:relSizeAnchor>
</c:userShapes>
</file>

<file path=xl/drawings/drawing42.xml><?xml version="1.0" encoding="utf-8"?>
<c:userShapes xmlns:c="http://schemas.openxmlformats.org/drawingml/2006/chart">
  <cdr:relSizeAnchor xmlns:cdr="http://schemas.openxmlformats.org/drawingml/2006/chartDrawing">
    <cdr:from>
      <cdr:x>0.4</cdr:x>
      <cdr:y>0.33295</cdr:y>
    </cdr:from>
    <cdr:to>
      <cdr:x>0.6</cdr:x>
      <cdr:y>0.66705</cdr:y>
    </cdr:to>
    <cdr:sp macro="" textlink="">
      <cdr:nvSpPr>
        <cdr:cNvPr id="2" name="TextBox 1">
          <a:extLst xmlns:a="http://schemas.openxmlformats.org/drawingml/2006/main">
            <a:ext uri="{FF2B5EF4-FFF2-40B4-BE49-F238E27FC236}">
              <a16:creationId xmlns:a16="http://schemas.microsoft.com/office/drawing/2014/main" id="{0A18DF84-1E8D-C224-A047-B5491403A457}"/>
            </a:ext>
          </a:extLst>
        </cdr:cNvPr>
        <cdr:cNvSpPr txBox="1"/>
      </cdr:nvSpPr>
      <cdr:spPr>
        <a:xfrm xmlns:a="http://schemas.openxmlformats.org/drawingml/2006/main">
          <a:off x="1828800" y="911225"/>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IE" sz="1100" kern="1200"/>
        </a:p>
      </cdr:txBody>
    </cdr:sp>
  </cdr:relSizeAnchor>
  <cdr:relSizeAnchor xmlns:cdr="http://schemas.openxmlformats.org/drawingml/2006/chartDrawing">
    <cdr:from>
      <cdr:x>0.13611</cdr:x>
      <cdr:y>0.02031</cdr:y>
    </cdr:from>
    <cdr:to>
      <cdr:x>0.31191</cdr:x>
      <cdr:y>0.31094</cdr:y>
    </cdr:to>
    <cdr:sp macro="" textlink="">
      <cdr:nvSpPr>
        <cdr:cNvPr id="6" name="TextBox 5">
          <a:extLst xmlns:a="http://schemas.openxmlformats.org/drawingml/2006/main">
            <a:ext uri="{FF2B5EF4-FFF2-40B4-BE49-F238E27FC236}">
              <a16:creationId xmlns:a16="http://schemas.microsoft.com/office/drawing/2014/main" id="{BB780AF9-15AD-EA74-EA85-84E634128FCB}"/>
            </a:ext>
          </a:extLst>
        </cdr:cNvPr>
        <cdr:cNvSpPr txBox="1"/>
      </cdr:nvSpPr>
      <cdr:spPr>
        <a:xfrm xmlns:a="http://schemas.openxmlformats.org/drawingml/2006/main">
          <a:off x="707922" y="63909"/>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IE" sz="1100" kern="1200" dirty="0"/>
        </a:p>
      </cdr:txBody>
    </cdr:sp>
  </cdr:relSizeAnchor>
</c:userShapes>
</file>

<file path=xl/drawings/drawing43.xml><?xml version="1.0" encoding="utf-8"?>
<c:userShapes xmlns:c="http://schemas.openxmlformats.org/drawingml/2006/chart">
  <cdr:relSizeAnchor xmlns:cdr="http://schemas.openxmlformats.org/drawingml/2006/chartDrawing">
    <cdr:from>
      <cdr:x>0.4</cdr:x>
      <cdr:y>0.33295</cdr:y>
    </cdr:from>
    <cdr:to>
      <cdr:x>0.6</cdr:x>
      <cdr:y>0.66705</cdr:y>
    </cdr:to>
    <cdr:sp macro="" textlink="">
      <cdr:nvSpPr>
        <cdr:cNvPr id="2" name="TextBox 1">
          <a:extLst xmlns:a="http://schemas.openxmlformats.org/drawingml/2006/main">
            <a:ext uri="{FF2B5EF4-FFF2-40B4-BE49-F238E27FC236}">
              <a16:creationId xmlns:a16="http://schemas.microsoft.com/office/drawing/2014/main" id="{0A18DF84-1E8D-C224-A047-B5491403A457}"/>
            </a:ext>
          </a:extLst>
        </cdr:cNvPr>
        <cdr:cNvSpPr txBox="1"/>
      </cdr:nvSpPr>
      <cdr:spPr>
        <a:xfrm xmlns:a="http://schemas.openxmlformats.org/drawingml/2006/main">
          <a:off x="1828800" y="911225"/>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IE" sz="1100" kern="1200"/>
        </a:p>
      </cdr:txBody>
    </cdr:sp>
  </cdr:relSizeAnchor>
</c:userShapes>
</file>

<file path=xl/drawings/drawing44.xml><?xml version="1.0" encoding="utf-8"?>
<c:userShapes xmlns:c="http://schemas.openxmlformats.org/drawingml/2006/chart">
  <cdr:relSizeAnchor xmlns:cdr="http://schemas.openxmlformats.org/drawingml/2006/chartDrawing">
    <cdr:from>
      <cdr:x>0.4</cdr:x>
      <cdr:y>0.33295</cdr:y>
    </cdr:from>
    <cdr:to>
      <cdr:x>0.6</cdr:x>
      <cdr:y>0.66705</cdr:y>
    </cdr:to>
    <cdr:sp macro="" textlink="">
      <cdr:nvSpPr>
        <cdr:cNvPr id="2" name="TextBox 1">
          <a:extLst xmlns:a="http://schemas.openxmlformats.org/drawingml/2006/main">
            <a:ext uri="{FF2B5EF4-FFF2-40B4-BE49-F238E27FC236}">
              <a16:creationId xmlns:a16="http://schemas.microsoft.com/office/drawing/2014/main" id="{0A18DF84-1E8D-C224-A047-B5491403A457}"/>
            </a:ext>
          </a:extLst>
        </cdr:cNvPr>
        <cdr:cNvSpPr txBox="1"/>
      </cdr:nvSpPr>
      <cdr:spPr>
        <a:xfrm xmlns:a="http://schemas.openxmlformats.org/drawingml/2006/main">
          <a:off x="1828800" y="911225"/>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IE" sz="1100" kern="1200"/>
        </a:p>
      </cdr:txBody>
    </cdr:sp>
  </cdr:relSizeAnchor>
  <cdr:relSizeAnchor xmlns:cdr="http://schemas.openxmlformats.org/drawingml/2006/chartDrawing">
    <cdr:from>
      <cdr:x>0.13611</cdr:x>
      <cdr:y>0.02031</cdr:y>
    </cdr:from>
    <cdr:to>
      <cdr:x>0.31191</cdr:x>
      <cdr:y>0.31094</cdr:y>
    </cdr:to>
    <cdr:sp macro="" textlink="">
      <cdr:nvSpPr>
        <cdr:cNvPr id="6" name="TextBox 5">
          <a:extLst xmlns:a="http://schemas.openxmlformats.org/drawingml/2006/main">
            <a:ext uri="{FF2B5EF4-FFF2-40B4-BE49-F238E27FC236}">
              <a16:creationId xmlns:a16="http://schemas.microsoft.com/office/drawing/2014/main" id="{BB780AF9-15AD-EA74-EA85-84E634128FCB}"/>
            </a:ext>
          </a:extLst>
        </cdr:cNvPr>
        <cdr:cNvSpPr txBox="1"/>
      </cdr:nvSpPr>
      <cdr:spPr>
        <a:xfrm xmlns:a="http://schemas.openxmlformats.org/drawingml/2006/main">
          <a:off x="707922" y="63909"/>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IE" sz="1100" kern="1200" dirty="0"/>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0</xdr:colOff>
      <xdr:row>3</xdr:row>
      <xdr:rowOff>72167</xdr:rowOff>
    </xdr:from>
    <xdr:to>
      <xdr:col>6</xdr:col>
      <xdr:colOff>137979</xdr:colOff>
      <xdr:row>17</xdr:row>
      <xdr:rowOff>142795</xdr:rowOff>
    </xdr:to>
    <xdr:graphicFrame macro="">
      <xdr:nvGraphicFramePr>
        <xdr:cNvPr id="3" name="Chart 2">
          <a:extLst>
            <a:ext uri="{FF2B5EF4-FFF2-40B4-BE49-F238E27FC236}">
              <a16:creationId xmlns:a16="http://schemas.microsoft.com/office/drawing/2014/main" id="{AC49013E-011B-41F2-AF8A-E656FD937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0.80082</cdr:x>
      <cdr:y>0.08321</cdr:y>
    </cdr:from>
    <cdr:to>
      <cdr:x>1</cdr:x>
      <cdr:y>0.52046</cdr:y>
    </cdr:to>
    <cdr:sp macro="" textlink="">
      <cdr:nvSpPr>
        <cdr:cNvPr id="2" name="TextBox 1">
          <a:extLst xmlns:a="http://schemas.openxmlformats.org/drawingml/2006/main">
            <a:ext uri="{FF2B5EF4-FFF2-40B4-BE49-F238E27FC236}">
              <a16:creationId xmlns:a16="http://schemas.microsoft.com/office/drawing/2014/main" id="{63EE8315-CF7B-E74F-893C-74377A474C53}"/>
            </a:ext>
          </a:extLst>
        </cdr:cNvPr>
        <cdr:cNvSpPr txBox="1"/>
      </cdr:nvSpPr>
      <cdr:spPr>
        <a:xfrm xmlns:a="http://schemas.openxmlformats.org/drawingml/2006/main">
          <a:off x="3661349" y="228259"/>
          <a:ext cx="910651" cy="1199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solidFill>
                <a:sysClr val="windowText" lastClr="000000"/>
              </a:solidFill>
              <a:latin typeface="Futura lt bt" panose="020B0402020204020303"/>
            </a:rPr>
            <a:t>High- income European average</a:t>
          </a:r>
        </a:p>
      </cdr:txBody>
    </cdr:sp>
  </cdr:relSizeAnchor>
  <cdr:relSizeAnchor xmlns:cdr="http://schemas.openxmlformats.org/drawingml/2006/chartDrawing">
    <cdr:from>
      <cdr:x>0.80895</cdr:x>
      <cdr:y>0.38053</cdr:y>
    </cdr:from>
    <cdr:to>
      <cdr:x>0.9852</cdr:x>
      <cdr:y>0.78885</cdr:y>
    </cdr:to>
    <cdr:sp macro="" textlink="">
      <cdr:nvSpPr>
        <cdr:cNvPr id="3" name="TextBox 1">
          <a:extLst xmlns:a="http://schemas.openxmlformats.org/drawingml/2006/main">
            <a:ext uri="{FF2B5EF4-FFF2-40B4-BE49-F238E27FC236}">
              <a16:creationId xmlns:a16="http://schemas.microsoft.com/office/drawing/2014/main" id="{E02562FF-304C-98C4-DDE9-720BCE394A7B}"/>
            </a:ext>
          </a:extLst>
        </cdr:cNvPr>
        <cdr:cNvSpPr txBox="1"/>
      </cdr:nvSpPr>
      <cdr:spPr>
        <a:xfrm xmlns:a="http://schemas.openxmlformats.org/drawingml/2006/main">
          <a:off x="3721202" y="1023577"/>
          <a:ext cx="810762" cy="10983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a:solidFill>
                <a:srgbClr val="D39359"/>
              </a:solidFill>
              <a:latin typeface="Futura lt bt" panose="020B0402020204020303"/>
            </a:rPr>
            <a:t>Ireland</a:t>
          </a: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0</xdr:colOff>
      <xdr:row>2</xdr:row>
      <xdr:rowOff>41163</xdr:rowOff>
    </xdr:from>
    <xdr:to>
      <xdr:col>6</xdr:col>
      <xdr:colOff>641886</xdr:colOff>
      <xdr:row>6</xdr:row>
      <xdr:rowOff>201033</xdr:rowOff>
    </xdr:to>
    <xdr:graphicFrame macro="">
      <xdr:nvGraphicFramePr>
        <xdr:cNvPr id="67" name="Chart 4">
          <a:extLst>
            <a:ext uri="{FF2B5EF4-FFF2-40B4-BE49-F238E27FC236}">
              <a16:creationId xmlns:a16="http://schemas.microsoft.com/office/drawing/2014/main" id="{E8FC7DCC-0481-4D60-8587-6E9F20DC51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0.01496</cdr:x>
      <cdr:y>0.14855</cdr:y>
    </cdr:from>
    <cdr:to>
      <cdr:x>0.43416</cdr:x>
      <cdr:y>0.40146</cdr:y>
    </cdr:to>
    <cdr:sp macro="" textlink="">
      <cdr:nvSpPr>
        <cdr:cNvPr id="2" name="TextBox 1">
          <a:extLst xmlns:a="http://schemas.openxmlformats.org/drawingml/2006/main">
            <a:ext uri="{FF2B5EF4-FFF2-40B4-BE49-F238E27FC236}">
              <a16:creationId xmlns:a16="http://schemas.microsoft.com/office/drawing/2014/main" id="{6D91A9FC-F033-4EC4-A860-2011318C7A88}"/>
            </a:ext>
          </a:extLst>
        </cdr:cNvPr>
        <cdr:cNvSpPr txBox="1"/>
      </cdr:nvSpPr>
      <cdr:spPr>
        <a:xfrm xmlns:a="http://schemas.openxmlformats.org/drawingml/2006/main">
          <a:off x="121516" y="294223"/>
          <a:ext cx="3405972" cy="5009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spcAft>
              <a:spcPts val="600"/>
            </a:spcAft>
          </a:pPr>
          <a:r>
            <a:rPr lang="en-IE" sz="2000" b="1">
              <a:solidFill>
                <a:schemeClr val="tx1">
                  <a:lumMod val="65000"/>
                  <a:lumOff val="35000"/>
                </a:schemeClr>
              </a:solidFill>
              <a:latin typeface="+mj-lt"/>
            </a:rPr>
            <a:t>Total potential costs</a:t>
          </a:r>
        </a:p>
      </cdr:txBody>
    </cdr:sp>
  </cdr:relSizeAnchor>
</c:userShapes>
</file>

<file path=xl/drawings/drawing49.xml><?xml version="1.0" encoding="utf-8"?>
<xdr:wsDr xmlns:xdr="http://schemas.openxmlformats.org/drawingml/2006/spreadsheetDrawing" xmlns:a="http://schemas.openxmlformats.org/drawingml/2006/main">
  <xdr:twoCellAnchor>
    <xdr:from>
      <xdr:col>0</xdr:col>
      <xdr:colOff>69140</xdr:colOff>
      <xdr:row>2</xdr:row>
      <xdr:rowOff>76058</xdr:rowOff>
    </xdr:from>
    <xdr:to>
      <xdr:col>7</xdr:col>
      <xdr:colOff>188411</xdr:colOff>
      <xdr:row>17</xdr:row>
      <xdr:rowOff>12913</xdr:rowOff>
    </xdr:to>
    <xdr:graphicFrame macro="">
      <xdr:nvGraphicFramePr>
        <xdr:cNvPr id="3" name="Chart 2">
          <a:extLst>
            <a:ext uri="{FF2B5EF4-FFF2-40B4-BE49-F238E27FC236}">
              <a16:creationId xmlns:a16="http://schemas.microsoft.com/office/drawing/2014/main" id="{2AA7D3D3-405F-4933-910E-095CD2A465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0.7511</cdr:x>
      <cdr:y>0.10619</cdr:y>
    </cdr:from>
    <cdr:to>
      <cdr:x>0.93447</cdr:x>
      <cdr:y>0.1995</cdr:y>
    </cdr:to>
    <cdr:sp macro="" textlink="">
      <cdr:nvSpPr>
        <cdr:cNvPr id="2" name="TextBox 1">
          <a:extLst xmlns:a="http://schemas.openxmlformats.org/drawingml/2006/main">
            <a:ext uri="{FF2B5EF4-FFF2-40B4-BE49-F238E27FC236}">
              <a16:creationId xmlns:a16="http://schemas.microsoft.com/office/drawing/2014/main" id="{389E8FBB-F619-824A-69B5-31564CC8B4E0}"/>
            </a:ext>
          </a:extLst>
        </cdr:cNvPr>
        <cdr:cNvSpPr txBox="1"/>
      </cdr:nvSpPr>
      <cdr:spPr>
        <a:xfrm xmlns:a="http://schemas.openxmlformats.org/drawingml/2006/main">
          <a:off x="3828944" y="312150"/>
          <a:ext cx="934779" cy="2742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900" kern="1200">
              <a:solidFill>
                <a:schemeClr val="bg1">
                  <a:lumMod val="75000"/>
                </a:schemeClr>
              </a:solidFill>
              <a:latin typeface="Futura LT" panose="02000303000000000000" pitchFamily="2" charset="0"/>
            </a:rPr>
            <a:t>Durable goods</a:t>
          </a:r>
        </a:p>
      </cdr:txBody>
    </cdr:sp>
  </cdr:relSizeAnchor>
  <cdr:relSizeAnchor xmlns:cdr="http://schemas.openxmlformats.org/drawingml/2006/chartDrawing">
    <cdr:from>
      <cdr:x>0.74577</cdr:x>
      <cdr:y>0.52219</cdr:y>
    </cdr:from>
    <cdr:to>
      <cdr:x>0.96442</cdr:x>
      <cdr:y>0.65641</cdr:y>
    </cdr:to>
    <cdr:sp macro="" textlink="">
      <cdr:nvSpPr>
        <cdr:cNvPr id="3" name="TextBox 1">
          <a:extLst xmlns:a="http://schemas.openxmlformats.org/drawingml/2006/main">
            <a:ext uri="{FF2B5EF4-FFF2-40B4-BE49-F238E27FC236}">
              <a16:creationId xmlns:a16="http://schemas.microsoft.com/office/drawing/2014/main" id="{5D07B126-8853-6AB7-BB7C-3ACC6050EE33}"/>
            </a:ext>
          </a:extLst>
        </cdr:cNvPr>
        <cdr:cNvSpPr txBox="1"/>
      </cdr:nvSpPr>
      <cdr:spPr>
        <a:xfrm xmlns:a="http://schemas.openxmlformats.org/drawingml/2006/main">
          <a:off x="3801774" y="1534944"/>
          <a:ext cx="1114629" cy="394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900" kern="1200">
              <a:solidFill>
                <a:schemeClr val="bg2">
                  <a:lumMod val="25000"/>
                </a:schemeClr>
              </a:solidFill>
              <a:latin typeface="Futura LT" panose="02000303000000000000" pitchFamily="2" charset="0"/>
            </a:rPr>
            <a:t>Discretionary consumption</a:t>
          </a:r>
        </a:p>
      </cdr:txBody>
    </cdr:sp>
  </cdr:relSizeAnchor>
  <cdr:relSizeAnchor xmlns:cdr="http://schemas.openxmlformats.org/drawingml/2006/chartDrawing">
    <cdr:from>
      <cdr:x>0.74256</cdr:x>
      <cdr:y>0.39755</cdr:y>
    </cdr:from>
    <cdr:to>
      <cdr:x>0.99272</cdr:x>
      <cdr:y>0.53176</cdr:y>
    </cdr:to>
    <cdr:sp macro="" textlink="">
      <cdr:nvSpPr>
        <cdr:cNvPr id="4" name="TextBox 1">
          <a:extLst xmlns:a="http://schemas.openxmlformats.org/drawingml/2006/main">
            <a:ext uri="{FF2B5EF4-FFF2-40B4-BE49-F238E27FC236}">
              <a16:creationId xmlns:a16="http://schemas.microsoft.com/office/drawing/2014/main" id="{77242BC0-CA69-932D-54D4-40056CD5ED1D}"/>
            </a:ext>
          </a:extLst>
        </cdr:cNvPr>
        <cdr:cNvSpPr txBox="1"/>
      </cdr:nvSpPr>
      <cdr:spPr>
        <a:xfrm xmlns:a="http://schemas.openxmlformats.org/drawingml/2006/main">
          <a:off x="3785411" y="1168565"/>
          <a:ext cx="1275261" cy="394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kern="1200">
              <a:solidFill>
                <a:srgbClr val="F4B183"/>
              </a:solidFill>
              <a:latin typeface="Futura LT" panose="02000303000000000000" pitchFamily="2" charset="0"/>
            </a:rPr>
            <a:t>Total consumption</a:t>
          </a:r>
        </a:p>
      </cdr:txBody>
    </cdr:sp>
  </cdr:relSizeAnchor>
</c:userShapes>
</file>

<file path=xl/drawings/drawing50.xml><?xml version="1.0" encoding="utf-8"?>
<c:userShapes xmlns:c="http://schemas.openxmlformats.org/drawingml/2006/chart">
  <cdr:relSizeAnchor xmlns:cdr="http://schemas.openxmlformats.org/drawingml/2006/chartDrawing">
    <cdr:from>
      <cdr:x>0.32133</cdr:x>
      <cdr:y>0.3963</cdr:y>
    </cdr:from>
    <cdr:to>
      <cdr:x>0.7735</cdr:x>
      <cdr:y>0.55316</cdr:y>
    </cdr:to>
    <cdr:sp macro="" textlink="">
      <cdr:nvSpPr>
        <cdr:cNvPr id="2" name="TextBox 1">
          <a:extLst xmlns:a="http://schemas.openxmlformats.org/drawingml/2006/main">
            <a:ext uri="{FF2B5EF4-FFF2-40B4-BE49-F238E27FC236}">
              <a16:creationId xmlns:a16="http://schemas.microsoft.com/office/drawing/2014/main" id="{1BC17659-037F-BBD2-774E-95B29B357B67}"/>
            </a:ext>
          </a:extLst>
        </cdr:cNvPr>
        <cdr:cNvSpPr txBox="1"/>
      </cdr:nvSpPr>
      <cdr:spPr>
        <a:xfrm xmlns:a="http://schemas.openxmlformats.org/drawingml/2006/main">
          <a:off x="1469126" y="1125825"/>
          <a:ext cx="2067322" cy="4456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kern="1200">
              <a:solidFill>
                <a:schemeClr val="tx2">
                  <a:lumMod val="90000"/>
                  <a:lumOff val="10000"/>
                </a:schemeClr>
              </a:solidFill>
              <a:latin typeface="Futura LT bt"/>
            </a:rPr>
            <a:t>High-income average</a:t>
          </a:r>
        </a:p>
      </cdr:txBody>
    </cdr:sp>
  </cdr:relSizeAnchor>
  <cdr:relSizeAnchor xmlns:cdr="http://schemas.openxmlformats.org/drawingml/2006/chartDrawing">
    <cdr:from>
      <cdr:x>0.32985</cdr:x>
      <cdr:y>0.63761</cdr:y>
    </cdr:from>
    <cdr:to>
      <cdr:x>0.78203</cdr:x>
      <cdr:y>0.79447</cdr:y>
    </cdr:to>
    <cdr:sp macro="" textlink="">
      <cdr:nvSpPr>
        <cdr:cNvPr id="3" name="TextBox 1">
          <a:extLst xmlns:a="http://schemas.openxmlformats.org/drawingml/2006/main">
            <a:ext uri="{FF2B5EF4-FFF2-40B4-BE49-F238E27FC236}">
              <a16:creationId xmlns:a16="http://schemas.microsoft.com/office/drawing/2014/main" id="{3A3F736E-9790-A36A-EDB2-960C62105E6F}"/>
            </a:ext>
          </a:extLst>
        </cdr:cNvPr>
        <cdr:cNvSpPr txBox="1"/>
      </cdr:nvSpPr>
      <cdr:spPr>
        <a:xfrm xmlns:a="http://schemas.openxmlformats.org/drawingml/2006/main">
          <a:off x="1508055" y="1811343"/>
          <a:ext cx="2067368" cy="4456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kern="1200">
              <a:solidFill>
                <a:srgbClr val="3B7F23"/>
              </a:solidFill>
              <a:latin typeface="Futura LT bt"/>
            </a:rPr>
            <a:t>Ireland</a:t>
          </a:r>
        </a:p>
      </cdr:txBody>
    </cdr:sp>
  </cdr:relSizeAnchor>
  <cdr:relSizeAnchor xmlns:cdr="http://schemas.openxmlformats.org/drawingml/2006/chartDrawing">
    <cdr:from>
      <cdr:x>0.0983</cdr:x>
      <cdr:y>0.58884</cdr:y>
    </cdr:from>
    <cdr:to>
      <cdr:x>0.10071</cdr:x>
      <cdr:y>0.69609</cdr:y>
    </cdr:to>
    <cdr:cxnSp macro="">
      <cdr:nvCxnSpPr>
        <cdr:cNvPr id="5" name="Straight Arrow Connector 4">
          <a:extLst xmlns:a="http://schemas.openxmlformats.org/drawingml/2006/main">
            <a:ext uri="{FF2B5EF4-FFF2-40B4-BE49-F238E27FC236}">
              <a16:creationId xmlns:a16="http://schemas.microsoft.com/office/drawing/2014/main" id="{56C3D7C9-8E8B-31B5-2F2B-2D99A4BA9825}"/>
            </a:ext>
          </a:extLst>
        </cdr:cNvPr>
        <cdr:cNvCxnSpPr/>
      </cdr:nvCxnSpPr>
      <cdr:spPr>
        <a:xfrm xmlns:a="http://schemas.openxmlformats.org/drawingml/2006/main" flipH="1">
          <a:off x="449422" y="1672782"/>
          <a:ext cx="11017" cy="304672"/>
        </a:xfrm>
        <a:prstGeom xmlns:a="http://schemas.openxmlformats.org/drawingml/2006/main" prst="straightConnector1">
          <a:avLst/>
        </a:prstGeom>
        <a:ln xmlns:a="http://schemas.openxmlformats.org/drawingml/2006/main">
          <a:solidFill>
            <a:schemeClr val="bg1">
              <a:lumMod val="65000"/>
            </a:schemeClr>
          </a:solidFill>
          <a:headEnd type="triangle"/>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0.09466</cdr:x>
      <cdr:y>0.59614</cdr:y>
    </cdr:from>
    <cdr:to>
      <cdr:x>0.26555</cdr:x>
      <cdr:y>0.71053</cdr:y>
    </cdr:to>
    <cdr:sp macro="" textlink="">
      <cdr:nvSpPr>
        <cdr:cNvPr id="8" name="TextBox 7">
          <a:extLst xmlns:a="http://schemas.openxmlformats.org/drawingml/2006/main">
            <a:ext uri="{FF2B5EF4-FFF2-40B4-BE49-F238E27FC236}">
              <a16:creationId xmlns:a16="http://schemas.microsoft.com/office/drawing/2014/main" id="{7465B56F-DC66-91C3-0046-912C55BD112E}"/>
            </a:ext>
          </a:extLst>
        </cdr:cNvPr>
        <cdr:cNvSpPr txBox="1"/>
      </cdr:nvSpPr>
      <cdr:spPr>
        <a:xfrm xmlns:a="http://schemas.openxmlformats.org/drawingml/2006/main">
          <a:off x="432782" y="1693522"/>
          <a:ext cx="781309" cy="324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kern="1200">
              <a:solidFill>
                <a:schemeClr val="bg1">
                  <a:lumMod val="50000"/>
                </a:schemeClr>
              </a:solidFill>
              <a:latin typeface="Futura LT bt"/>
            </a:rPr>
            <a:t>42%</a:t>
          </a:r>
        </a:p>
      </cdr:txBody>
    </cdr:sp>
  </cdr:relSizeAnchor>
  <cdr:relSizeAnchor xmlns:cdr="http://schemas.openxmlformats.org/drawingml/2006/chartDrawing">
    <cdr:from>
      <cdr:x>0.94117</cdr:x>
      <cdr:y>0.46815</cdr:y>
    </cdr:from>
    <cdr:to>
      <cdr:x>0.94215</cdr:x>
      <cdr:y>0.55249</cdr:y>
    </cdr:to>
    <cdr:cxnSp macro="">
      <cdr:nvCxnSpPr>
        <cdr:cNvPr id="9" name="Straight Arrow Connector 8">
          <a:extLst xmlns:a="http://schemas.openxmlformats.org/drawingml/2006/main">
            <a:ext uri="{FF2B5EF4-FFF2-40B4-BE49-F238E27FC236}">
              <a16:creationId xmlns:a16="http://schemas.microsoft.com/office/drawing/2014/main" id="{A56D4378-6159-9941-B913-AE2FE02B72D5}"/>
            </a:ext>
          </a:extLst>
        </cdr:cNvPr>
        <cdr:cNvCxnSpPr/>
      </cdr:nvCxnSpPr>
      <cdr:spPr>
        <a:xfrm xmlns:a="http://schemas.openxmlformats.org/drawingml/2006/main">
          <a:off x="4303010" y="1329932"/>
          <a:ext cx="4523" cy="239586"/>
        </a:xfrm>
        <a:prstGeom xmlns:a="http://schemas.openxmlformats.org/drawingml/2006/main" prst="straightConnector1">
          <a:avLst/>
        </a:prstGeom>
        <a:ln xmlns:a="http://schemas.openxmlformats.org/drawingml/2006/main">
          <a:solidFill>
            <a:schemeClr val="bg1">
              <a:lumMod val="65000"/>
            </a:schemeClr>
          </a:solidFill>
          <a:headEnd type="triangle"/>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0.81587</cdr:x>
      <cdr:y>0.47058</cdr:y>
    </cdr:from>
    <cdr:to>
      <cdr:x>0.95614</cdr:x>
      <cdr:y>0.58497</cdr:y>
    </cdr:to>
    <cdr:sp macro="" textlink="">
      <cdr:nvSpPr>
        <cdr:cNvPr id="11" name="TextBox 1">
          <a:extLst xmlns:a="http://schemas.openxmlformats.org/drawingml/2006/main">
            <a:ext uri="{FF2B5EF4-FFF2-40B4-BE49-F238E27FC236}">
              <a16:creationId xmlns:a16="http://schemas.microsoft.com/office/drawing/2014/main" id="{ECE9FAD1-DD78-F322-D462-276C04D64C03}"/>
            </a:ext>
          </a:extLst>
        </cdr:cNvPr>
        <cdr:cNvSpPr txBox="1"/>
      </cdr:nvSpPr>
      <cdr:spPr>
        <a:xfrm xmlns:a="http://schemas.openxmlformats.org/drawingml/2006/main">
          <a:off x="3730174" y="1336834"/>
          <a:ext cx="641315" cy="3249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kern="1200">
              <a:solidFill>
                <a:schemeClr val="bg1">
                  <a:lumMod val="50000"/>
                </a:schemeClr>
              </a:solidFill>
              <a:latin typeface="Futura LT bt"/>
            </a:rPr>
            <a:t>26%</a:t>
          </a:r>
        </a:p>
      </cdr:txBody>
    </cdr:sp>
  </cdr:relSizeAnchor>
</c:userShapes>
</file>

<file path=xl/drawings/drawing51.xml><?xml version="1.0" encoding="utf-8"?>
<xdr:wsDr xmlns:xdr="http://schemas.openxmlformats.org/drawingml/2006/spreadsheetDrawing" xmlns:a="http://schemas.openxmlformats.org/drawingml/2006/main">
  <xdr:twoCellAnchor>
    <xdr:from>
      <xdr:col>0</xdr:col>
      <xdr:colOff>0</xdr:colOff>
      <xdr:row>2</xdr:row>
      <xdr:rowOff>151074</xdr:rowOff>
    </xdr:from>
    <xdr:to>
      <xdr:col>7</xdr:col>
      <xdr:colOff>119270</xdr:colOff>
      <xdr:row>17</xdr:row>
      <xdr:rowOff>31805</xdr:rowOff>
    </xdr:to>
    <xdr:graphicFrame macro="">
      <xdr:nvGraphicFramePr>
        <xdr:cNvPr id="2" name="Chart 1">
          <a:extLst>
            <a:ext uri="{FF2B5EF4-FFF2-40B4-BE49-F238E27FC236}">
              <a16:creationId xmlns:a16="http://schemas.microsoft.com/office/drawing/2014/main" id="{8969DA0F-515C-4077-8668-ECA4CB4C5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0.2386</cdr:x>
      <cdr:y>0.13158</cdr:y>
    </cdr:from>
    <cdr:to>
      <cdr:x>0.76316</cdr:x>
      <cdr:y>0.26316</cdr:y>
    </cdr:to>
    <cdr:sp macro="" textlink="">
      <cdr:nvSpPr>
        <cdr:cNvPr id="2" name="TextBox 1">
          <a:extLst xmlns:a="http://schemas.openxmlformats.org/drawingml/2006/main">
            <a:ext uri="{FF2B5EF4-FFF2-40B4-BE49-F238E27FC236}">
              <a16:creationId xmlns:a16="http://schemas.microsoft.com/office/drawing/2014/main" id="{EBFD5549-D0D2-A0AE-2A62-40673D352254}"/>
            </a:ext>
          </a:extLst>
        </cdr:cNvPr>
        <cdr:cNvSpPr txBox="1"/>
      </cdr:nvSpPr>
      <cdr:spPr>
        <a:xfrm xmlns:a="http://schemas.openxmlformats.org/drawingml/2006/main">
          <a:off x="1090862" y="360946"/>
          <a:ext cx="2398295" cy="3609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IE" sz="1100">
              <a:solidFill>
                <a:schemeClr val="accent1"/>
              </a:solidFill>
              <a:latin typeface="Futura lt bt"/>
            </a:rPr>
            <a:t>High-income European average</a:t>
          </a:r>
        </a:p>
      </cdr:txBody>
    </cdr:sp>
  </cdr:relSizeAnchor>
  <cdr:relSizeAnchor xmlns:cdr="http://schemas.openxmlformats.org/drawingml/2006/chartDrawing">
    <cdr:from>
      <cdr:x>0.38655</cdr:x>
      <cdr:y>0.59002</cdr:y>
    </cdr:from>
    <cdr:to>
      <cdr:x>0.91111</cdr:x>
      <cdr:y>0.7216</cdr:y>
    </cdr:to>
    <cdr:sp macro="" textlink="">
      <cdr:nvSpPr>
        <cdr:cNvPr id="3" name="TextBox 1">
          <a:extLst xmlns:a="http://schemas.openxmlformats.org/drawingml/2006/main">
            <a:ext uri="{FF2B5EF4-FFF2-40B4-BE49-F238E27FC236}">
              <a16:creationId xmlns:a16="http://schemas.microsoft.com/office/drawing/2014/main" id="{41F9B852-F6DB-D59E-33A7-A994F2D2DF58}"/>
            </a:ext>
          </a:extLst>
        </cdr:cNvPr>
        <cdr:cNvSpPr txBox="1"/>
      </cdr:nvSpPr>
      <cdr:spPr>
        <a:xfrm xmlns:a="http://schemas.openxmlformats.org/drawingml/2006/main">
          <a:off x="1767307" y="1618531"/>
          <a:ext cx="2398288" cy="360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IE" sz="1100">
              <a:solidFill>
                <a:srgbClr val="176322"/>
              </a:solidFill>
              <a:latin typeface="Futura lt bt"/>
            </a:rPr>
            <a:t>Ireland</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17167</xdr:colOff>
      <xdr:row>15</xdr:row>
      <xdr:rowOff>161108</xdr:rowOff>
    </xdr:to>
    <xdr:graphicFrame macro="">
      <xdr:nvGraphicFramePr>
        <xdr:cNvPr id="3" name="Chart 2">
          <a:extLst>
            <a:ext uri="{FF2B5EF4-FFF2-40B4-BE49-F238E27FC236}">
              <a16:creationId xmlns:a16="http://schemas.microsoft.com/office/drawing/2014/main" id="{238A36AE-6BA0-41C8-9250-55025C5E4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0.91645</cdr:x>
      <cdr:y>0.07136</cdr:y>
    </cdr:from>
    <cdr:to>
      <cdr:x>1</cdr:x>
      <cdr:y>0.20699</cdr:y>
    </cdr:to>
    <cdr:sp macro="" textlink="">
      <cdr:nvSpPr>
        <cdr:cNvPr id="2" name="Text Box 1"/>
        <cdr:cNvSpPr txBox="1"/>
      </cdr:nvSpPr>
      <cdr:spPr>
        <a:xfrm xmlns:a="http://schemas.openxmlformats.org/drawingml/2006/main">
          <a:off x="3629025" y="179814"/>
          <a:ext cx="330835" cy="341744"/>
        </a:xfrm>
        <a:prstGeom xmlns:a="http://schemas.openxmlformats.org/drawingml/2006/main" prst="rect">
          <a:avLst/>
        </a:prstGeom>
      </cdr:spPr>
      <cdr:txBody>
        <a:bodyPr xmlns:a="http://schemas.openxmlformats.org/drawingml/2006/main" vertOverflow="clip" wrap="square" lIns="0" rIns="0" rtlCol="0"/>
        <a:lstStyle xmlns:a="http://schemas.openxmlformats.org/drawingml/2006/main"/>
        <a:p xmlns:a="http://schemas.openxmlformats.org/drawingml/2006/main">
          <a:r>
            <a:rPr lang="en-IE" sz="900">
              <a:solidFill>
                <a:srgbClr val="E49F7C"/>
              </a:solidFill>
              <a:latin typeface="Futura Md" panose="020B0602020204020303" pitchFamily="34" charset="0"/>
            </a:rPr>
            <a:t>85%</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2</xdr:row>
      <xdr:rowOff>132519</xdr:rowOff>
    </xdr:from>
    <xdr:to>
      <xdr:col>6</xdr:col>
      <xdr:colOff>715618</xdr:colOff>
      <xdr:row>17</xdr:row>
      <xdr:rowOff>106015</xdr:rowOff>
    </xdr:to>
    <xdr:graphicFrame macro="">
      <xdr:nvGraphicFramePr>
        <xdr:cNvPr id="2" name="Chart 3">
          <a:extLst>
            <a:ext uri="{FF2B5EF4-FFF2-40B4-BE49-F238E27FC236}">
              <a16:creationId xmlns:a16="http://schemas.microsoft.com/office/drawing/2014/main" id="{4668AF14-C025-4485-A911-7AD263913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0.74213</cdr:x>
      <cdr:y>0</cdr:y>
    </cdr:from>
    <cdr:to>
      <cdr:x>0.9969</cdr:x>
      <cdr:y>0.81032</cdr:y>
    </cdr:to>
    <cdr:sp macro="" textlink="">
      <cdr:nvSpPr>
        <cdr:cNvPr id="3" name="TextBox 2">
          <a:extLst xmlns:a="http://schemas.openxmlformats.org/drawingml/2006/main">
            <a:ext uri="{FF2B5EF4-FFF2-40B4-BE49-F238E27FC236}">
              <a16:creationId xmlns:a16="http://schemas.microsoft.com/office/drawing/2014/main" id="{D6DE7969-0D15-03DB-0929-2A560CAAEC9E}"/>
            </a:ext>
          </a:extLst>
        </cdr:cNvPr>
        <cdr:cNvSpPr txBox="1"/>
      </cdr:nvSpPr>
      <cdr:spPr>
        <a:xfrm xmlns:a="http://schemas.openxmlformats.org/drawingml/2006/main">
          <a:off x="3485407" y="-6216732"/>
          <a:ext cx="1196501" cy="21791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IE" sz="700" kern="1200">
            <a:latin typeface="Futura LT" panose="02000303000000000000" pitchFamily="2" charset="0"/>
          </a:endParaRPr>
        </a:p>
        <a:p xmlns:a="http://schemas.openxmlformats.org/drawingml/2006/main">
          <a:endParaRPr lang="en-IE" sz="700" kern="1200">
            <a:latin typeface="Futura LT" panose="02000303000000000000" pitchFamily="2" charset="0"/>
          </a:endParaRPr>
        </a:p>
        <a:p xmlns:a="http://schemas.openxmlformats.org/drawingml/2006/main">
          <a:r>
            <a:rPr lang="en-IE" sz="700" kern="1200">
              <a:latin typeface="Futura LT" panose="02000303000000000000" pitchFamily="2" charset="0"/>
            </a:rPr>
            <a:t>All other sectors</a:t>
          </a:r>
        </a:p>
        <a:p xmlns:a="http://schemas.openxmlformats.org/drawingml/2006/main">
          <a:endParaRPr lang="en-IE" sz="700" kern="1200">
            <a:solidFill>
              <a:schemeClr val="accent4">
                <a:lumMod val="60000"/>
                <a:lumOff val="40000"/>
              </a:schemeClr>
            </a:solidFill>
            <a:latin typeface="Futura LT" panose="02000303000000000000" pitchFamily="2" charset="0"/>
          </a:endParaRPr>
        </a:p>
        <a:p xmlns:a="http://schemas.openxmlformats.org/drawingml/2006/main">
          <a:r>
            <a:rPr lang="en-IE" sz="700" kern="1200">
              <a:solidFill>
                <a:schemeClr val="accent4">
                  <a:lumMod val="60000"/>
                  <a:lumOff val="40000"/>
                </a:schemeClr>
              </a:solidFill>
              <a:latin typeface="Futura LT" panose="02000303000000000000" pitchFamily="2" charset="0"/>
            </a:rPr>
            <a:t>Financial services</a:t>
          </a:r>
        </a:p>
        <a:p xmlns:a="http://schemas.openxmlformats.org/drawingml/2006/main">
          <a:r>
            <a:rPr lang="en-IE" sz="700" kern="1200">
              <a:solidFill>
                <a:schemeClr val="accent4"/>
              </a:solidFill>
              <a:latin typeface="Futura LT" panose="02000303000000000000" pitchFamily="2" charset="0"/>
            </a:rPr>
            <a:t>Computer programming</a:t>
          </a:r>
        </a:p>
        <a:p xmlns:a="http://schemas.openxmlformats.org/drawingml/2006/main">
          <a:r>
            <a:rPr lang="en-IE" sz="700" kern="1200">
              <a:solidFill>
                <a:schemeClr val="accent4">
                  <a:lumMod val="75000"/>
                </a:schemeClr>
              </a:solidFill>
              <a:latin typeface="Futura LT" panose="02000303000000000000" pitchFamily="2" charset="0"/>
            </a:rPr>
            <a:t>Basic pharma products</a:t>
          </a:r>
        </a:p>
        <a:p xmlns:a="http://schemas.openxmlformats.org/drawingml/2006/main">
          <a:endParaRPr lang="en-IE" sz="300" kern="1200">
            <a:latin typeface="Futura LT" panose="02000303000000000000" pitchFamily="2" charset="0"/>
          </a:endParaRPr>
        </a:p>
        <a:p xmlns:a="http://schemas.openxmlformats.org/drawingml/2006/main">
          <a:r>
            <a:rPr lang="en-IE" sz="700" kern="1200">
              <a:solidFill>
                <a:schemeClr val="accent6">
                  <a:lumMod val="60000"/>
                  <a:lumOff val="40000"/>
                </a:schemeClr>
              </a:solidFill>
              <a:latin typeface="Futura LT" panose="02000303000000000000" pitchFamily="2" charset="0"/>
            </a:rPr>
            <a:t>Health and social work</a:t>
          </a:r>
        </a:p>
        <a:p xmlns:a="http://schemas.openxmlformats.org/drawingml/2006/main">
          <a:endParaRPr lang="en-IE" sz="400" kern="1200">
            <a:solidFill>
              <a:schemeClr val="accent6"/>
            </a:solidFill>
            <a:latin typeface="Futura LT" panose="02000303000000000000" pitchFamily="2" charset="0"/>
          </a:endParaRPr>
        </a:p>
        <a:p xmlns:a="http://schemas.openxmlformats.org/drawingml/2006/main">
          <a:r>
            <a:rPr lang="en-IE" sz="700" kern="1200">
              <a:solidFill>
                <a:schemeClr val="accent6"/>
              </a:solidFill>
              <a:latin typeface="Futura LT" panose="02000303000000000000" pitchFamily="2" charset="0"/>
            </a:rPr>
            <a:t>Education</a:t>
          </a:r>
        </a:p>
        <a:p xmlns:a="http://schemas.openxmlformats.org/drawingml/2006/main">
          <a:endParaRPr lang="en-IE" sz="400" kern="1200">
            <a:solidFill>
              <a:schemeClr val="accent6"/>
            </a:solidFill>
            <a:latin typeface="Futura LT" panose="02000303000000000000" pitchFamily="2" charset="0"/>
          </a:endParaRPr>
        </a:p>
        <a:p xmlns:a="http://schemas.openxmlformats.org/drawingml/2006/main">
          <a:r>
            <a:rPr lang="en-IE" sz="700" kern="1200">
              <a:solidFill>
                <a:schemeClr val="accent6">
                  <a:lumMod val="75000"/>
                </a:schemeClr>
              </a:solidFill>
              <a:latin typeface="Futura LT" panose="02000303000000000000" pitchFamily="2" charset="0"/>
            </a:rPr>
            <a:t>Public</a:t>
          </a:r>
          <a:r>
            <a:rPr lang="en-IE" sz="700" kern="1200" baseline="0">
              <a:solidFill>
                <a:schemeClr val="accent6">
                  <a:lumMod val="75000"/>
                </a:schemeClr>
              </a:solidFill>
              <a:latin typeface="Futura LT" panose="02000303000000000000" pitchFamily="2" charset="0"/>
            </a:rPr>
            <a:t> admin</a:t>
          </a:r>
          <a:endParaRPr lang="en-IE" sz="700" kern="1200">
            <a:solidFill>
              <a:schemeClr val="accent6">
                <a:lumMod val="75000"/>
              </a:schemeClr>
            </a:solidFill>
            <a:latin typeface="Futura LT" panose="02000303000000000000" pitchFamily="2" charset="0"/>
          </a:endParaRPr>
        </a:p>
      </cdr:txBody>
    </cdr:sp>
  </cdr:relSizeAnchor>
</c:userShapes>
</file>

<file path=xl/externalLinks/_rels/externalLink1.xml.rels><?xml version="1.0" encoding="UTF-8" standalone="yes"?>
<Relationships xmlns="http://schemas.openxmlformats.org/package/2006/relationships"><Relationship Id="rId2" Type="http://schemas.microsoft.com/office/2019/04/relationships/externalLinkLongPath" Target="http://intranetapps.imf.org/data4/users2/data3/users3/data4/users2/data4/users2/data4/users2/data4/users2/data4/users2/FPSGWN03P/AFR/Documents%20and%20Settings/myulek/Local%20Settings/Temporary%20Internet%20Files/OLK11C/SR-03-03-tables(1-14).xls?0FFA6CA1" TargetMode="External"/><Relationship Id="rId1" Type="http://schemas.openxmlformats.org/officeDocument/2006/relationships/externalLinkPath" Target="file:///\\0FFA6CA1\SR-03-03-tables(1-1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www.cso.ie/Public/Common/Base%20Headings%202011/Release/1995-2011%20NIE%202011_Release_29%20June%202012_work%20file.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www.cso.ie/Public/Common/Base%20Headings%202011/Release/Not%20used/Copy%20of%20Release%20%20NIE%20201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TMP/RECEIVE/de9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imf1s\vol1\My%20Documents\ifsctry.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www.cso.ie/natacc/Public/Common/Base%20Headings%202007/Base%20Head%20Profits%2007_with_FISIM.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Latest%20Indicators\Financial%20Stability%20Indicators.xlsm"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fiscalcouncil-my.sharepoint.com/personal/eddie_casey_fiscalcouncil_ie/Documents/Council/Meetings/2021/3.%20Mar%2031st%20&amp;%20April%201st/ImbalanceIndicators202103.xlsm"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fiscalcouncil-my.sharepoint.com/personal/eddie_casey_fiscalcouncil_ie/Documents/Council/Meetings/2021/3.%20Mar%2031st%20&amp;%20April%201st/Benchmarks20210326.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Eddie.Casey\GFS\FF%20SPU%202016.xlsm"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Users\eddie.casey\AppData\Local\Microsoft\Windows\INetCache\Content.Outlook\L786BW5G\PrimaryBalance20170816.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www.cso.ie/Public/Common/Base%20Headings%202010/NIE2010/NIE%202010.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sites/Secretariat/Shared%20Documents/Endorsement/DoF_Forecasts/Pattern_of_Errors/ForecastErrors202005.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Fiscal%20Rules\Assessment%20Spreadsheet\FiscalRules201711.xlsm"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Govtacc\govtacc%20share\NIE%202011\tables_19-2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Users\eddie.casey\Downloads\Fiscal-Assessment-Report-November-2018-Data-Pack%20(6).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Q:\DATA\AI\AdrianPeralta\Jan_21_WEMD_update\Data\WEMD_updated_slides_with_frozen_data\Figure%20World%20Historical%20Public%20Debt_final_v5.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M:\DOCUME~1\wb18479\LOCALS~1\Temp\DOCUME~1\wb231996\LOCALS~1\Temp\TEMP\My%20Documents\Moz\E-Final\BOP970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88.xml.rels><?xml version="1.0" encoding="UTF-8" standalone="yes"?>
<Relationships xmlns="http://schemas.openxmlformats.org/package/2006/relationships"><Relationship Id="rId2" Type="http://schemas.openxmlformats.org/officeDocument/2006/relationships/externalLinkPath" Target="https://fiscalcouncil.sharepoint.com/sites/Secretariat/Shared%20Documents/Fiscal%20Assessment%20Reports/2024/November%202024/Stance%20charts%20Budget%202025.xlsx" TargetMode="External"/><Relationship Id="rId1" Type="http://schemas.openxmlformats.org/officeDocument/2006/relationships/externalLinkPath" Target="/sites/Secretariat/Shared%20Documents/Fiscal%20Assessment%20Reports/2024/November%202024/Stance%20charts%20Budget%202025.xlsx" TargetMode="External"/></Relationships>
</file>

<file path=xl/externalLinks/_rels/externalLink89.xml.rels><?xml version="1.0" encoding="UTF-8" standalone="yes"?>
<Relationships xmlns="http://schemas.openxmlformats.org/package/2006/relationships"><Relationship Id="rId2" Type="http://schemas.openxmlformats.org/officeDocument/2006/relationships/externalLinkPath" Target="https://fiscalcouncil.sharepoint.com/sites/Secretariat/Shared%20Documents/Fiscal%20Assessment%20Reports/2025/Fiscal%20Rules%20APR%202025.xlsx" TargetMode="External"/><Relationship Id="rId1" Type="http://schemas.openxmlformats.org/officeDocument/2006/relationships/externalLinkPath" Target="Fiscal%20Rules%20APR%2020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B"/>
      <sheetName val="BoP"/>
      <sheetName val="ER"/>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 input"/>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imp"/>
      <sheetName val="interv"/>
      <sheetName val="fiscout"/>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Surv-BC"/>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5"/>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 fonct"/>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_T18_MSURC"/>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series"/>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BOP"/>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seri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BEA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ignior"/>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B"/>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G"/>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C1988"/>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S"/>
      <sheetName val="TAX"/>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VATE"/>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VATE"/>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d_Credit"/>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v"/>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 data"/>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 data"/>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 FED"/>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d"/>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bloom"/>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ExchangeRates"/>
      <sheetName val="StockMarketIndices"/>
    </sheetNames>
    <sheetDataSet>
      <sheetData sheetId="0" refreshError="1"/>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_1"/>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bi_day"/>
      <sheetName val="GenericIR"/>
    </sheetNames>
    <sheetDataSet>
      <sheetData sheetId="0" refreshError="1"/>
      <sheetData sheetId="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bloom"/>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el History Wizard"/>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deutschland"/>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amp; Invest."/>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A95"/>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ER"/>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RV"/>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ummary"/>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osits"/>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FOct20"/>
      <sheetName val="DoFSep20"/>
      <sheetName val="AnnualDS"/>
      <sheetName val="QuarterlyDS"/>
      <sheetName val="OldFigure"/>
      <sheetName val="CA_star_star"/>
      <sheetName val="TimeSeriesS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Forecast_w_Shocks"/>
      <sheetName val="Model_Output"/>
      <sheetName val="RawData"/>
      <sheetName val="Shocks"/>
      <sheetName val="Summary_w_Shocks"/>
    </sheetNames>
    <sheetDataSet>
      <sheetData sheetId="0" refreshError="1"/>
      <sheetData sheetId="1" refreshError="1"/>
      <sheetData sheetId="2" refreshError="1"/>
      <sheetData sheetId="3" refreshError="1"/>
      <sheetData sheetId="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Priv.Cap)"/>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s>
    <sheetDataSet>
      <sheetData sheetId="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Priv.Cap)"/>
    </sheet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 data"/>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sheetNames>
    <sheetDataSet>
      <sheetData sheetId="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Priv.Cap)"/>
    </sheet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stOutturns"/>
    </sheet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fog_defence"/>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S"/>
      <sheetName val="TAX"/>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1990"/>
    </sheet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A.1"/>
    </sheetNames>
    <sheetDataSet>
      <sheetData sheetId="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sheet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l commodity"/>
    </sheetNames>
    <sheetDataSet>
      <sheetData sheetId="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
    </sheet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
    </sheetNames>
    <sheetDataSet>
      <sheetData sheetId="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A-tab7"/>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lash release"/>
      <sheetName val="Core path vs 5%"/>
      <sheetName val="Gross voted path vs 5%"/>
      <sheetName val="Spending Rule table"/>
      <sheetName val="Cycle"/>
      <sheetName val="Hiring"/>
      <sheetName val="Debt ratio"/>
      <sheetName val="Debt ratio evolved"/>
      <sheetName val="CT"/>
      <sheetName val="Core path (SPU 2023)"/>
      <sheetName val="Core path (SES 2023)"/>
      <sheetName val="Core path (Bud_2024)"/>
      <sheetName val="Core path (SPU 2024)"/>
      <sheetName val="NPS"/>
      <sheetName val="Bottom-up SB"/>
      <sheetName val="GGB and excess CT"/>
      <sheetName val="Maq Inflation"/>
      <sheetName val="Maq DSA (B25)"/>
      <sheetName val="Maq DSA (B25 - windfalls dry)"/>
      <sheetName val="Maq DSA (B25 - spending)"/>
      <sheetName val="Maq DSA (B25 - combo)"/>
      <sheetName val="Debt scenarios"/>
      <sheetName val="CT Windfall Shock (2)"/>
      <sheetName val="Maq DSA (May)"/>
      <sheetName val="Maq i"/>
      <sheetName val="Maq Blanchard"/>
      <sheetName val="Maturity prof"/>
      <sheetName val="Cash balances"/>
      <sheetName val="5yr refi"/>
      <sheetName val="Yields"/>
      <sheetName val="Debt reduction"/>
      <sheetName val="Stance spending"/>
      <sheetName val="i-g"/>
      <sheetName val="2022 Stance"/>
      <sheetName val="2023 Stance"/>
      <sheetName val="One-offs"/>
      <sheetName val="Climate reductions"/>
      <sheetName val="ESRI distrib analysis"/>
      <sheetName val="Climate taxes"/>
      <sheetName val="Slaintecare projections"/>
      <sheetName val="MT Challenges"/>
      <sheetName val="New MT Challenges"/>
      <sheetName val="Credibility"/>
      <sheetName val="Framework Checklist"/>
      <sheetName val="Recession probabil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4">
          <cell r="A4">
            <v>2019</v>
          </cell>
        </row>
        <row r="5">
          <cell r="A5">
            <v>2020</v>
          </cell>
        </row>
        <row r="6">
          <cell r="A6">
            <v>2021</v>
          </cell>
        </row>
        <row r="7">
          <cell r="A7">
            <v>2022</v>
          </cell>
        </row>
        <row r="8">
          <cell r="A8">
            <v>2023</v>
          </cell>
        </row>
        <row r="9">
          <cell r="A9">
            <v>2024</v>
          </cell>
        </row>
        <row r="10">
          <cell r="A10">
            <v>2025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charts"/>
      <sheetName val="Sheet1"/>
      <sheetName val="FAR_Dec 25 (2)"/>
      <sheetName val="FAR_Dec 25"/>
      <sheetName val="Summary tables"/>
      <sheetName val="Common Inputs"/>
      <sheetName val="Forecasts-Estimates"/>
      <sheetName val="New_IFAC (PBA)"/>
      <sheetName val="IFAC (PBA)"/>
      <sheetName val="Bottom up"/>
      <sheetName val="IFAC (CAM)"/>
      <sheetName val="DoF (GDP)"/>
      <sheetName val="DoF (GVA)"/>
      <sheetName val="Covid_Brexit one-offs"/>
      <sheetName val="Gross Exp Ceiling"/>
      <sheetName val="Graphs"/>
    </sheetNames>
    <sheetDataSet>
      <sheetData sheetId="0"/>
      <sheetData sheetId="1"/>
      <sheetData sheetId="2">
        <row r="4">
          <cell r="K4">
            <v>4.3452994657418691E-2</v>
          </cell>
          <cell r="L4">
            <v>1.5196207532262312E-2</v>
          </cell>
          <cell r="M4">
            <v>1.0483937909853075E-2</v>
          </cell>
        </row>
        <row r="14">
          <cell r="K14">
            <v>-1.8145355366597143E-2</v>
          </cell>
          <cell r="L14">
            <v>-1.4142182980666768E-2</v>
          </cell>
          <cell r="M14">
            <v>-1.9626844084466299E-2</v>
          </cell>
        </row>
        <row r="18">
          <cell r="K18">
            <v>0.40899428250070297</v>
          </cell>
          <cell r="L18">
            <v>0.37661311561759286</v>
          </cell>
          <cell r="M18">
            <v>0.35876151739022161</v>
          </cell>
        </row>
        <row r="20">
          <cell r="K20">
            <v>0.7000738007380074</v>
          </cell>
          <cell r="L20">
            <v>0.65306743796620492</v>
          </cell>
          <cell r="M20">
            <v>0.62510847555684124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_T18_MSUR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FC">
    <a:dk1>
      <a:srgbClr val="313031"/>
    </a:dk1>
    <a:lt1>
      <a:sysClr val="window" lastClr="FFFFFF"/>
    </a:lt1>
    <a:dk2>
      <a:srgbClr val="854158"/>
    </a:dk2>
    <a:lt2>
      <a:srgbClr val="0A3D50"/>
    </a:lt2>
    <a:accent1>
      <a:srgbClr val="E1B047"/>
    </a:accent1>
    <a:accent2>
      <a:srgbClr val="3AA9AE"/>
    </a:accent2>
    <a:accent3>
      <a:srgbClr val="F7587E"/>
    </a:accent3>
    <a:accent4>
      <a:srgbClr val="48AC98"/>
    </a:accent4>
    <a:accent5>
      <a:srgbClr val="27819D"/>
    </a:accent5>
    <a:accent6>
      <a:srgbClr val="FEDD02"/>
    </a:accent6>
    <a:hlink>
      <a:srgbClr val="27819D"/>
    </a:hlink>
    <a:folHlink>
      <a:srgbClr val="85415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FC">
    <a:dk1>
      <a:srgbClr val="313031"/>
    </a:dk1>
    <a:lt1>
      <a:sysClr val="window" lastClr="FFFFFF"/>
    </a:lt1>
    <a:dk2>
      <a:srgbClr val="854158"/>
    </a:dk2>
    <a:lt2>
      <a:srgbClr val="0A3D50"/>
    </a:lt2>
    <a:accent1>
      <a:srgbClr val="E1B047"/>
    </a:accent1>
    <a:accent2>
      <a:srgbClr val="3AA9AE"/>
    </a:accent2>
    <a:accent3>
      <a:srgbClr val="F7587E"/>
    </a:accent3>
    <a:accent4>
      <a:srgbClr val="48AC98"/>
    </a:accent4>
    <a:accent5>
      <a:srgbClr val="27819D"/>
    </a:accent5>
    <a:accent6>
      <a:srgbClr val="FEDD02"/>
    </a:accent6>
    <a:hlink>
      <a:srgbClr val="27819D"/>
    </a:hlink>
    <a:folHlink>
      <a:srgbClr val="85415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FC">
    <a:dk1>
      <a:srgbClr val="313031"/>
    </a:dk1>
    <a:lt1>
      <a:sysClr val="window" lastClr="FFFFFF"/>
    </a:lt1>
    <a:dk2>
      <a:srgbClr val="854158"/>
    </a:dk2>
    <a:lt2>
      <a:srgbClr val="0A3D50"/>
    </a:lt2>
    <a:accent1>
      <a:srgbClr val="E1B047"/>
    </a:accent1>
    <a:accent2>
      <a:srgbClr val="3AA9AE"/>
    </a:accent2>
    <a:accent3>
      <a:srgbClr val="F7587E"/>
    </a:accent3>
    <a:accent4>
      <a:srgbClr val="48AC98"/>
    </a:accent4>
    <a:accent5>
      <a:srgbClr val="27819D"/>
    </a:accent5>
    <a:accent6>
      <a:srgbClr val="FEDD02"/>
    </a:accent6>
    <a:hlink>
      <a:srgbClr val="27819D"/>
    </a:hlink>
    <a:folHlink>
      <a:srgbClr val="85415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P32" dT="2025-06-03T10:06:14.56" personId="{00000000-0000-0000-0000-000000000000}" id="{F6AC2ED6-44B2-4B49-B671-D87676E73E9A}">
    <text xml:space="preserve">Assume 200m of €2 billion BEPS yield is structural rather than windfall.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min@fiscalcouncil.i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www.fiscalcouncil.ie/wp-content/uploads/2024/12/Data-pack-Fiscal-Assessment-Report-December-2024.xlsx"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5.xml"/><Relationship Id="rId4" Type="http://schemas.microsoft.com/office/2017/10/relationships/threadedComment" Target="../threadedComments/threadedComment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1C521-B9D9-4CA7-94A5-C144D5F7C7EF}">
  <dimension ref="A1:AX171"/>
  <sheetViews>
    <sheetView tabSelected="1" topLeftCell="A33" zoomScale="113" zoomScaleNormal="115" workbookViewId="0">
      <selection activeCell="E47" sqref="E47"/>
    </sheetView>
  </sheetViews>
  <sheetFormatPr defaultColWidth="9.109375" defaultRowHeight="15.05"/>
  <cols>
    <col min="1" max="1" width="4.44140625" style="13" customWidth="1"/>
    <col min="2" max="2" width="4.44140625" style="1" customWidth="1"/>
    <col min="3" max="3" width="7" style="1" customWidth="1"/>
    <col min="4" max="4" width="13.88671875" style="1" customWidth="1"/>
    <col min="5" max="14" width="9.109375" style="1"/>
    <col min="15" max="50" width="9.109375" style="13"/>
    <col min="51" max="16384" width="9.109375" style="1"/>
  </cols>
  <sheetData>
    <row r="1" spans="4:4" s="13" customFormat="1"/>
    <row r="8" spans="4:4" ht="48.25">
      <c r="D8" s="14" t="s">
        <v>67</v>
      </c>
    </row>
    <row r="9" spans="4:4" ht="30.7">
      <c r="D9" s="16" t="s">
        <v>72</v>
      </c>
    </row>
    <row r="12" spans="4:4">
      <c r="D12" s="1" t="str">
        <f>"This data pack contains figures and data from the Council's "&amp;D9&amp;"."</f>
        <v>This data pack contains figures and data from the Council's Fiscal Assessment Report, June 2025.</v>
      </c>
    </row>
    <row r="13" spans="4:4">
      <c r="D13" s="1" t="s">
        <v>70</v>
      </c>
    </row>
    <row r="15" spans="4:4">
      <c r="D15" s="1" t="s">
        <v>71</v>
      </c>
    </row>
    <row r="17" spans="3:11">
      <c r="D17" s="1" t="s">
        <v>68</v>
      </c>
    </row>
    <row r="18" spans="3:11">
      <c r="D18" s="15" t="s">
        <v>69</v>
      </c>
    </row>
    <row r="21" spans="3:11" ht="18.8">
      <c r="C21" s="17"/>
      <c r="D21" s="18"/>
      <c r="E21" s="18"/>
      <c r="F21" s="18"/>
      <c r="G21" s="18"/>
      <c r="H21" s="19"/>
      <c r="I21" s="19"/>
      <c r="J21" s="19"/>
      <c r="K21" s="19"/>
    </row>
    <row r="22" spans="3:11" ht="18.8">
      <c r="C22" s="17" t="s">
        <v>239</v>
      </c>
      <c r="D22" s="20" t="str">
        <f t="shared" ref="D22:D37" si="0">HYPERLINK("#'"&amp;C22&amp;"'!A1",C22)</f>
        <v>Figure 1.1</v>
      </c>
      <c r="E22" s="1" t="str">
        <f t="shared" ref="E22:E37" ca="1" si="1">INDIRECT("'"&amp;D22&amp;"'"&amp;"!A1")</f>
        <v>The economy is well above trend levels of activity</v>
      </c>
      <c r="H22" s="21"/>
      <c r="I22" s="19"/>
      <c r="J22" s="19"/>
      <c r="K22" s="19"/>
    </row>
    <row r="23" spans="3:11" ht="18.8">
      <c r="C23" s="17" t="s">
        <v>240</v>
      </c>
      <c r="D23" s="20" t="str">
        <f t="shared" si="0"/>
        <v>Figure 1.2</v>
      </c>
      <c r="E23" s="1" t="str">
        <f t="shared" ca="1" si="1"/>
        <v>Household consumption growth remains robust, but is slowing</v>
      </c>
      <c r="H23" s="21"/>
      <c r="I23" s="19"/>
      <c r="J23" s="19"/>
      <c r="K23" s="19"/>
    </row>
    <row r="24" spans="3:11" ht="18.8">
      <c r="C24" s="17" t="s">
        <v>241</v>
      </c>
      <c r="D24" s="20" t="str">
        <f t="shared" si="0"/>
        <v>Figure 1.3</v>
      </c>
      <c r="E24" s="1" t="str">
        <f t="shared" ca="1" si="1"/>
        <v xml:space="preserve">Employment is at an all-time high </v>
      </c>
      <c r="H24" s="21"/>
      <c r="I24" s="19"/>
      <c r="J24" s="19"/>
      <c r="K24" s="19"/>
    </row>
    <row r="25" spans="3:11" ht="18.8">
      <c r="C25" s="17" t="s">
        <v>242</v>
      </c>
      <c r="D25" s="20" t="str">
        <f t="shared" si="0"/>
        <v>Figure 1.4</v>
      </c>
      <c r="E25" s="1" t="str">
        <f t="shared" ca="1" si="1"/>
        <v>Job growth has been driven by the State and multinationals</v>
      </c>
      <c r="H25" s="21"/>
      <c r="I25" s="19"/>
      <c r="J25" s="19"/>
      <c r="K25" s="19"/>
    </row>
    <row r="26" spans="3:11" ht="18.8">
      <c r="C26" s="17" t="s">
        <v>243</v>
      </c>
      <c r="D26" s="20" t="str">
        <f t="shared" si="0"/>
        <v>Figure 1.5</v>
      </c>
      <c r="E26" s="1" t="str">
        <f t="shared" ca="1" si="1"/>
        <v xml:space="preserve">Real wages are now above pre-pandemic trend </v>
      </c>
      <c r="H26" s="21"/>
      <c r="I26" s="19"/>
      <c r="J26" s="19"/>
      <c r="K26" s="19"/>
    </row>
    <row r="27" spans="3:11" ht="18.8">
      <c r="C27" s="17" t="s">
        <v>244</v>
      </c>
      <c r="D27" s="20" t="str">
        <f>HYPERLINK("#'"&amp;C27&amp;"'!A1",C27)</f>
        <v>Figure 1.6</v>
      </c>
      <c r="E27" s="1" t="str">
        <f t="shared" ca="1" si="1"/>
        <v>Household and business debt is low</v>
      </c>
      <c r="H27" s="21"/>
      <c r="I27" s="19"/>
      <c r="J27" s="19"/>
      <c r="K27" s="19"/>
    </row>
    <row r="28" spans="3:11" ht="18.8">
      <c r="C28" s="17" t="s">
        <v>245</v>
      </c>
      <c r="D28" s="20" t="str">
        <f>HYPERLINK("#'"&amp;C28&amp;"'!A1",C28)</f>
        <v>Figure 1.7</v>
      </c>
      <c r="E28" s="1" t="str">
        <f t="shared" ca="1" si="1"/>
        <v>Potential tariff impacts on Ireland</v>
      </c>
      <c r="H28" s="21"/>
      <c r="I28" s="19"/>
      <c r="J28" s="19"/>
      <c r="K28" s="19"/>
    </row>
    <row r="29" spans="3:11" ht="18.8">
      <c r="C29" s="17" t="s">
        <v>246</v>
      </c>
      <c r="D29" s="20" t="str">
        <f>HYPERLINK("#'"&amp;C29&amp;"'!A1",C29)</f>
        <v>Figure 1.8</v>
      </c>
      <c r="E29" s="1" t="str">
        <f t="shared" ca="1" si="1"/>
        <v>Ireland has unusually large pharma and tech sectors</v>
      </c>
      <c r="H29" s="21"/>
      <c r="I29" s="19"/>
      <c r="J29" s="19"/>
      <c r="K29" s="19"/>
    </row>
    <row r="30" spans="3:11" ht="18.8">
      <c r="C30" s="17" t="s">
        <v>247</v>
      </c>
      <c r="D30" s="20" t="str">
        <f>HYPERLINK("#'"&amp;C30&amp;"'!A1",C30)</f>
        <v>Figure 1.9</v>
      </c>
      <c r="E30" s="1" t="str">
        <f t="shared" ca="1" si="1"/>
        <v xml:space="preserve">Pharma exports to the USA surged in early 2025 </v>
      </c>
      <c r="H30" s="21"/>
      <c r="I30" s="19"/>
      <c r="J30" s="19"/>
      <c r="K30" s="19"/>
    </row>
    <row r="31" spans="3:11" ht="18.8">
      <c r="C31" s="17" t="s">
        <v>248</v>
      </c>
      <c r="D31" s="20" t="str">
        <f t="shared" si="0"/>
        <v>Figure 2.1</v>
      </c>
      <c r="E31" s="1" t="str">
        <f t="shared" ca="1" si="1"/>
        <v>Further overruns in 2024 have been ignored</v>
      </c>
      <c r="H31" s="21"/>
      <c r="I31" s="19"/>
      <c r="J31" s="19"/>
      <c r="K31" s="19"/>
    </row>
    <row r="32" spans="3:11" ht="18.8">
      <c r="C32" s="17" t="s">
        <v>249</v>
      </c>
      <c r="D32" s="20" t="str">
        <f t="shared" si="0"/>
        <v>Figure 2.2</v>
      </c>
      <c r="E32" s="1" t="str">
        <f t="shared" ca="1" si="1"/>
        <v>Spending in 2025 is growing faster than forecast</v>
      </c>
      <c r="H32" s="21"/>
      <c r="I32" s="19"/>
      <c r="J32" s="19"/>
      <c r="K32" s="19"/>
    </row>
    <row r="33" spans="3:11" ht="18.8">
      <c r="C33" s="17" t="s">
        <v>250</v>
      </c>
      <c r="D33" s="20" t="str">
        <f t="shared" si="0"/>
        <v>Figure 2.3</v>
      </c>
      <c r="E33" s="1" t="str">
        <f t="shared" ca="1" si="1"/>
        <v>The public sector pay bill continues to increase rapidly</v>
      </c>
      <c r="H33" s="21"/>
      <c r="I33" s="19"/>
      <c r="J33" s="19"/>
      <c r="K33" s="19"/>
    </row>
    <row r="34" spans="3:11" ht="18.8">
      <c r="C34" s="17" t="s">
        <v>251</v>
      </c>
      <c r="D34" s="20" t="str">
        <f t="shared" si="0"/>
        <v>Figure 2.4</v>
      </c>
      <c r="E34" s="1" t="str">
        <f t="shared" ca="1" si="1"/>
        <v>Exceptional corporation tax driving surpluses</v>
      </c>
      <c r="H34" s="21"/>
      <c r="I34" s="19"/>
      <c r="J34" s="19"/>
      <c r="K34" s="19"/>
    </row>
    <row r="35" spans="3:11" ht="18.8">
      <c r="C35" s="17" t="s">
        <v>252</v>
      </c>
      <c r="D35" s="20" t="str">
        <f t="shared" si="0"/>
        <v>Figure 2.5</v>
      </c>
      <c r="E35" s="1" t="str">
        <f t="shared" ca="1" si="1"/>
        <v xml:space="preserve">US firms dominate Irish corporation tax receipts </v>
      </c>
      <c r="H35" s="21"/>
      <c r="I35" s="19"/>
      <c r="J35" s="19"/>
      <c r="K35" s="19"/>
    </row>
    <row r="36" spans="3:11" ht="18.8">
      <c r="C36" s="17" t="s">
        <v>253</v>
      </c>
      <c r="D36" s="20" t="str">
        <f t="shared" si="0"/>
        <v>Figure 2.6</v>
      </c>
      <c r="E36" s="1" t="str">
        <f t="shared" ca="1" si="1"/>
        <v>Total spending has fallen as a share of national income</v>
      </c>
      <c r="H36" s="21"/>
      <c r="I36" s="19"/>
      <c r="J36" s="19"/>
      <c r="K36" s="19"/>
    </row>
    <row r="37" spans="3:11" ht="18.8">
      <c r="C37" s="17" t="s">
        <v>254</v>
      </c>
      <c r="D37" s="20" t="str">
        <f t="shared" si="0"/>
        <v>Figure 2.7</v>
      </c>
      <c r="E37" s="1" t="str">
        <f t="shared" ca="1" si="1"/>
        <v xml:space="preserve">Underlying revenue at lowest rate since 1980 </v>
      </c>
      <c r="H37" s="21"/>
      <c r="I37" s="19"/>
      <c r="J37" s="19"/>
      <c r="K37" s="19"/>
    </row>
    <row r="38" spans="3:11" ht="18.8">
      <c r="C38" s="17" t="s">
        <v>255</v>
      </c>
      <c r="D38" s="20" t="str">
        <f t="shared" ref="D38:D39" si="2">HYPERLINK("#'"&amp;C38&amp;"'!A1",C38)</f>
        <v>Figure 2.8</v>
      </c>
      <c r="E38" s="1" t="str">
        <f t="shared" ref="E38:E39" ca="1" si="3">INDIRECT("'"&amp;D38&amp;"'"&amp;"!A1")</f>
        <v>The interest burden has fallen to record lows</v>
      </c>
      <c r="H38" s="21"/>
      <c r="I38" s="19"/>
      <c r="J38" s="19"/>
      <c r="K38" s="19"/>
    </row>
    <row r="39" spans="3:11" ht="18.8">
      <c r="C39" s="17" t="s">
        <v>256</v>
      </c>
      <c r="D39" s="20" t="str">
        <f t="shared" si="2"/>
        <v>Figure 3.1</v>
      </c>
      <c r="E39" s="1" t="str">
        <f t="shared" ca="1" si="3"/>
        <v>The Government is already providing huge support</v>
      </c>
      <c r="H39" s="21"/>
      <c r="I39" s="19"/>
      <c r="J39" s="19"/>
      <c r="K39" s="19"/>
    </row>
    <row r="40" spans="3:11" ht="18.8">
      <c r="C40" s="17" t="s">
        <v>257</v>
      </c>
      <c r="D40" s="20" t="str">
        <f t="shared" ref="D40:D43" si="4">HYPERLINK("#'"&amp;C40&amp;"'!A1",C40)</f>
        <v>Figure 3.2</v>
      </c>
      <c r="E40" s="1" t="str">
        <f t="shared" ref="E40:E43" ca="1" si="5">INDIRECT("'"&amp;D40&amp;"'"&amp;"!A1")</f>
        <v>Spending net of tax measures is growing rapidly</v>
      </c>
      <c r="H40" s="21"/>
      <c r="I40" s="19"/>
      <c r="J40" s="19"/>
      <c r="K40" s="19"/>
    </row>
    <row r="41" spans="3:11" ht="18.8">
      <c r="C41" s="17" t="s">
        <v>258</v>
      </c>
      <c r="D41" s="20" t="str">
        <f t="shared" si="4"/>
        <v>Figure 3.3</v>
      </c>
      <c r="E41" s="1" t="str">
        <f t="shared" ca="1" si="5"/>
        <v>The debt ratio has fallen rapidly</v>
      </c>
      <c r="H41" s="21"/>
      <c r="I41" s="19"/>
      <c r="J41" s="19"/>
      <c r="K41" s="19"/>
    </row>
    <row r="42" spans="3:11" ht="18.8">
      <c r="C42" s="17" t="s">
        <v>259</v>
      </c>
      <c r="D42" s="20" t="str">
        <f t="shared" si="4"/>
        <v>Figure 3.4</v>
      </c>
      <c r="E42" s="1" t="str">
        <f t="shared" ca="1" si="5"/>
        <v>Growth looks set to exceed interest costs</v>
      </c>
      <c r="H42" s="21"/>
      <c r="I42" s="19"/>
      <c r="J42" s="19"/>
      <c r="K42" s="19"/>
    </row>
    <row r="43" spans="3:11" ht="18.8">
      <c r="C43" s="17" t="s">
        <v>260</v>
      </c>
      <c r="D43" s="20" t="str">
        <f t="shared" si="4"/>
        <v>Figure 3.5</v>
      </c>
      <c r="E43" s="1" t="str">
        <f t="shared" ca="1" si="5"/>
        <v xml:space="preserve">The EU rules: 3% deficit limit and 60% debt limit </v>
      </c>
      <c r="H43" s="21"/>
      <c r="I43" s="19"/>
      <c r="J43" s="19"/>
      <c r="K43" s="19"/>
    </row>
    <row r="44" spans="3:11" ht="18.8">
      <c r="C44" s="17" t="s">
        <v>261</v>
      </c>
      <c r="D44" s="20" t="str">
        <f t="shared" ref="D44" si="6">HYPERLINK("#'"&amp;C44&amp;"'!A1",C44)</f>
        <v>Figure 3.6</v>
      </c>
      <c r="E44" s="1" t="str">
        <f t="shared" ref="E44" ca="1" si="7">INDIRECT("'"&amp;D44&amp;"'"&amp;"!A1")</f>
        <v xml:space="preserve">The population is set to age rapidly </v>
      </c>
      <c r="H44" s="21"/>
      <c r="I44" s="19"/>
      <c r="J44" s="19"/>
      <c r="K44" s="19"/>
    </row>
    <row r="45" spans="3:11" ht="18.8">
      <c r="C45" s="17" t="s">
        <v>262</v>
      </c>
      <c r="D45" s="20" t="str">
        <f t="shared" ref="D45" si="8">HYPERLINK("#'"&amp;C45&amp;"'!A1",C45)</f>
        <v>Figure 3.7</v>
      </c>
      <c r="E45" s="1" t="str">
        <f t="shared" ref="E45" ca="1" si="9">INDIRECT("'"&amp;D45&amp;"'"&amp;"!A1")</f>
        <v xml:space="preserve">Costs of missing climate targets could reach €26 billion </v>
      </c>
      <c r="H45" s="21"/>
      <c r="I45" s="19"/>
      <c r="J45" s="19"/>
      <c r="K45" s="19"/>
    </row>
    <row r="46" spans="3:11" ht="18.8">
      <c r="C46" s="17" t="s">
        <v>263</v>
      </c>
      <c r="D46" s="20" t="str">
        <f t="shared" ref="D46" si="10">HYPERLINK("#'"&amp;C46&amp;"'!A1",C46)</f>
        <v>Figure 3.8</v>
      </c>
      <c r="E46" s="1" t="str">
        <f t="shared" ref="E46" ca="1" si="11">INDIRECT("'"&amp;D46&amp;"'"&amp;"!A1")</f>
        <v>Ireland’s infrastructure is lagging behind</v>
      </c>
      <c r="H46" s="21"/>
      <c r="I46" s="19"/>
      <c r="J46" s="19"/>
      <c r="K46" s="19"/>
    </row>
    <row r="47" spans="3:11" ht="18.8">
      <c r="C47" s="17" t="s">
        <v>307</v>
      </c>
      <c r="D47" s="20" t="str">
        <f t="shared" ref="D47" si="12">HYPERLINK("#'"&amp;C47&amp;"'!A1",C47)</f>
        <v>Figure 3.9</v>
      </c>
      <c r="E47" s="1" t="str">
        <f t="shared" ref="E47" ca="1" si="13">INDIRECT("'"&amp;D47&amp;"'"&amp;"!A1")</f>
        <v xml:space="preserve">Construction sector capital is yet to recover </v>
      </c>
      <c r="H47" s="21"/>
      <c r="I47" s="19"/>
      <c r="J47" s="19"/>
      <c r="K47" s="19"/>
    </row>
    <row r="48" spans="3:11" ht="18.8">
      <c r="C48" s="17"/>
      <c r="D48" s="20"/>
      <c r="H48" s="21"/>
      <c r="I48" s="19"/>
      <c r="J48" s="19"/>
      <c r="K48" s="19"/>
    </row>
    <row r="49" spans="2:14">
      <c r="B49" s="13"/>
      <c r="C49" s="13"/>
      <c r="D49" s="13"/>
      <c r="E49" s="13"/>
      <c r="F49" s="13"/>
      <c r="G49" s="13"/>
      <c r="H49" s="13"/>
      <c r="I49" s="13"/>
      <c r="J49" s="13"/>
      <c r="K49" s="13"/>
      <c r="L49" s="13"/>
      <c r="M49" s="13"/>
      <c r="N49" s="13"/>
    </row>
    <row r="50" spans="2:14">
      <c r="B50" s="13"/>
      <c r="C50" s="13"/>
      <c r="D50" s="13"/>
      <c r="E50" s="13"/>
      <c r="F50" s="13"/>
      <c r="G50" s="13"/>
      <c r="H50" s="13"/>
      <c r="I50" s="13"/>
      <c r="J50" s="13"/>
      <c r="K50" s="13"/>
      <c r="L50" s="13"/>
      <c r="M50" s="13"/>
      <c r="N50" s="13"/>
    </row>
    <row r="51" spans="2:14">
      <c r="B51" s="13"/>
      <c r="C51" s="13"/>
      <c r="D51" s="13"/>
      <c r="E51" s="13"/>
      <c r="F51" s="13"/>
      <c r="G51" s="13"/>
      <c r="H51" s="13"/>
      <c r="I51" s="13"/>
      <c r="J51" s="13"/>
      <c r="K51" s="13"/>
      <c r="L51" s="13"/>
      <c r="M51" s="13"/>
      <c r="N51" s="13"/>
    </row>
    <row r="52" spans="2:14">
      <c r="B52" s="13"/>
      <c r="C52" s="13"/>
      <c r="D52" s="13"/>
      <c r="E52" s="13"/>
      <c r="F52" s="13"/>
      <c r="G52" s="13"/>
      <c r="H52" s="13"/>
      <c r="I52" s="13"/>
      <c r="J52" s="13"/>
      <c r="K52" s="13"/>
      <c r="L52" s="13"/>
      <c r="M52" s="13"/>
      <c r="N52" s="13"/>
    </row>
    <row r="53" spans="2:14">
      <c r="B53" s="13"/>
      <c r="C53" s="13"/>
      <c r="D53" s="13"/>
      <c r="E53" s="13"/>
      <c r="F53" s="13"/>
      <c r="G53" s="13"/>
      <c r="H53" s="13"/>
      <c r="I53" s="13"/>
      <c r="J53" s="13"/>
      <c r="K53" s="13"/>
      <c r="L53" s="13"/>
      <c r="M53" s="13"/>
      <c r="N53" s="13"/>
    </row>
    <row r="54" spans="2:14">
      <c r="B54" s="13"/>
      <c r="C54" s="13"/>
      <c r="D54" s="13"/>
      <c r="E54" s="13"/>
      <c r="F54" s="13"/>
      <c r="G54" s="13"/>
      <c r="H54" s="13"/>
      <c r="I54" s="13"/>
      <c r="J54" s="13"/>
      <c r="K54" s="13"/>
      <c r="L54" s="13"/>
      <c r="M54" s="13"/>
      <c r="N54" s="13"/>
    </row>
    <row r="55" spans="2:14">
      <c r="B55" s="13"/>
      <c r="C55" s="13"/>
      <c r="D55" s="13"/>
      <c r="E55" s="13"/>
      <c r="F55" s="13"/>
      <c r="G55" s="13"/>
      <c r="H55" s="13"/>
      <c r="I55" s="13"/>
      <c r="J55" s="13"/>
      <c r="K55" s="13"/>
      <c r="L55" s="13"/>
      <c r="M55" s="13"/>
      <c r="N55" s="13"/>
    </row>
    <row r="56" spans="2:14">
      <c r="B56" s="13"/>
      <c r="C56" s="13"/>
      <c r="D56" s="13"/>
      <c r="E56" s="13"/>
      <c r="F56" s="13"/>
      <c r="G56" s="13"/>
      <c r="H56" s="13"/>
      <c r="I56" s="13"/>
      <c r="J56" s="13"/>
      <c r="K56" s="13"/>
      <c r="L56" s="13"/>
      <c r="M56" s="13"/>
      <c r="N56" s="13"/>
    </row>
    <row r="57" spans="2:14">
      <c r="B57" s="13"/>
      <c r="C57" s="13"/>
      <c r="D57" s="13"/>
      <c r="E57" s="13"/>
      <c r="F57" s="13"/>
      <c r="G57" s="13"/>
      <c r="H57" s="13"/>
      <c r="I57" s="13"/>
      <c r="J57" s="13"/>
      <c r="K57" s="13"/>
      <c r="L57" s="13"/>
      <c r="M57" s="13"/>
      <c r="N57" s="13"/>
    </row>
    <row r="58" spans="2:14">
      <c r="B58" s="13"/>
      <c r="C58" s="13"/>
      <c r="D58" s="13"/>
      <c r="E58" s="13"/>
      <c r="F58" s="13"/>
      <c r="G58" s="13"/>
      <c r="H58" s="13"/>
      <c r="I58" s="13"/>
      <c r="J58" s="13"/>
      <c r="K58" s="13"/>
      <c r="L58" s="13"/>
      <c r="M58" s="13"/>
      <c r="N58" s="13"/>
    </row>
    <row r="59" spans="2:14">
      <c r="B59" s="13"/>
      <c r="C59" s="13"/>
      <c r="D59" s="13"/>
      <c r="E59" s="13"/>
      <c r="F59" s="13"/>
      <c r="G59" s="13"/>
      <c r="H59" s="13"/>
      <c r="I59" s="13"/>
      <c r="J59" s="13"/>
      <c r="K59" s="13"/>
      <c r="L59" s="13"/>
      <c r="M59" s="13"/>
      <c r="N59" s="13"/>
    </row>
    <row r="60" spans="2:14">
      <c r="B60" s="13"/>
      <c r="C60" s="13"/>
      <c r="D60" s="13"/>
      <c r="E60" s="13"/>
      <c r="F60" s="13"/>
      <c r="G60" s="13"/>
      <c r="H60" s="13"/>
      <c r="I60" s="13"/>
      <c r="J60" s="13"/>
      <c r="K60" s="13"/>
      <c r="L60" s="13"/>
      <c r="M60" s="13"/>
      <c r="N60" s="13"/>
    </row>
    <row r="61" spans="2:14">
      <c r="B61" s="13"/>
      <c r="C61" s="13"/>
      <c r="D61" s="13"/>
      <c r="E61" s="13"/>
      <c r="F61" s="13"/>
      <c r="G61" s="13"/>
      <c r="H61" s="13"/>
      <c r="I61" s="13"/>
      <c r="J61" s="13"/>
      <c r="K61" s="13"/>
      <c r="L61" s="13"/>
      <c r="M61" s="13"/>
      <c r="N61" s="13"/>
    </row>
    <row r="62" spans="2:14">
      <c r="B62" s="13"/>
      <c r="C62" s="13"/>
      <c r="D62" s="13"/>
      <c r="E62" s="13"/>
      <c r="F62" s="13"/>
      <c r="G62" s="13"/>
      <c r="H62" s="13"/>
      <c r="I62" s="13"/>
      <c r="J62" s="13"/>
      <c r="K62" s="13"/>
      <c r="L62" s="13"/>
      <c r="M62" s="13"/>
      <c r="N62" s="13"/>
    </row>
    <row r="63" spans="2:14">
      <c r="B63" s="13"/>
      <c r="C63" s="13"/>
      <c r="D63" s="13"/>
      <c r="E63" s="13"/>
      <c r="F63" s="13"/>
      <c r="G63" s="13"/>
      <c r="H63" s="13"/>
      <c r="I63" s="13"/>
      <c r="J63" s="13"/>
      <c r="K63" s="13"/>
      <c r="L63" s="13"/>
      <c r="M63" s="13"/>
      <c r="N63" s="13"/>
    </row>
    <row r="64" spans="2:14">
      <c r="B64" s="13"/>
      <c r="C64" s="13"/>
      <c r="D64" s="13"/>
      <c r="E64" s="13"/>
      <c r="F64" s="13"/>
      <c r="G64" s="13"/>
      <c r="H64" s="13"/>
      <c r="I64" s="13"/>
      <c r="J64" s="13"/>
      <c r="K64" s="13"/>
      <c r="L64" s="13"/>
      <c r="M64" s="13"/>
      <c r="N64" s="13"/>
    </row>
    <row r="65" spans="2:14">
      <c r="B65" s="13"/>
      <c r="C65" s="13"/>
      <c r="D65" s="13"/>
      <c r="E65" s="13"/>
      <c r="F65" s="13"/>
      <c r="G65" s="13"/>
      <c r="H65" s="13"/>
      <c r="I65" s="13"/>
      <c r="J65" s="13"/>
      <c r="K65" s="13"/>
      <c r="L65" s="13"/>
      <c r="M65" s="13"/>
      <c r="N65" s="13"/>
    </row>
    <row r="66" spans="2:14">
      <c r="B66" s="13"/>
      <c r="C66" s="13"/>
      <c r="D66" s="13"/>
      <c r="E66" s="13"/>
      <c r="F66" s="13"/>
      <c r="G66" s="13"/>
      <c r="H66" s="13"/>
      <c r="I66" s="13"/>
      <c r="J66" s="13"/>
      <c r="K66" s="13"/>
      <c r="L66" s="13"/>
      <c r="M66" s="13"/>
      <c r="N66" s="13"/>
    </row>
    <row r="67" spans="2:14">
      <c r="B67" s="13"/>
      <c r="C67" s="13"/>
      <c r="D67" s="13"/>
      <c r="E67" s="13"/>
      <c r="F67" s="13"/>
      <c r="G67" s="13"/>
      <c r="H67" s="13"/>
      <c r="I67" s="13"/>
      <c r="J67" s="13"/>
      <c r="K67" s="13"/>
      <c r="L67" s="13"/>
      <c r="M67" s="13"/>
      <c r="N67" s="13"/>
    </row>
    <row r="68" spans="2:14">
      <c r="B68" s="13"/>
      <c r="C68" s="13"/>
      <c r="D68" s="13"/>
      <c r="E68" s="13"/>
      <c r="F68" s="13"/>
      <c r="G68" s="13"/>
      <c r="H68" s="13"/>
      <c r="I68" s="13"/>
      <c r="J68" s="13"/>
      <c r="K68" s="13"/>
      <c r="L68" s="13"/>
      <c r="M68" s="13"/>
      <c r="N68" s="13"/>
    </row>
    <row r="69" spans="2:14">
      <c r="B69" s="13"/>
      <c r="C69" s="13"/>
      <c r="D69" s="13"/>
      <c r="E69" s="13"/>
      <c r="F69" s="13"/>
      <c r="G69" s="13"/>
      <c r="H69" s="13"/>
      <c r="I69" s="13"/>
      <c r="J69" s="13"/>
      <c r="K69" s="13"/>
      <c r="L69" s="13"/>
      <c r="M69" s="13"/>
      <c r="N69" s="13"/>
    </row>
    <row r="70" spans="2:14">
      <c r="B70" s="13"/>
      <c r="C70" s="13"/>
      <c r="D70" s="13"/>
      <c r="E70" s="13"/>
      <c r="F70" s="13"/>
      <c r="G70" s="13"/>
      <c r="H70" s="13"/>
      <c r="I70" s="13"/>
      <c r="J70" s="13"/>
      <c r="K70" s="13"/>
      <c r="L70" s="13"/>
      <c r="M70" s="13"/>
      <c r="N70" s="13"/>
    </row>
    <row r="71" spans="2:14">
      <c r="B71" s="13"/>
      <c r="C71" s="13"/>
      <c r="D71" s="13"/>
      <c r="E71" s="13"/>
      <c r="F71" s="13"/>
      <c r="G71" s="13"/>
      <c r="H71" s="13"/>
      <c r="I71" s="13"/>
      <c r="J71" s="13"/>
      <c r="K71" s="13"/>
      <c r="L71" s="13"/>
      <c r="M71" s="13"/>
      <c r="N71" s="13"/>
    </row>
    <row r="72" spans="2:14">
      <c r="B72" s="13"/>
      <c r="C72" s="13"/>
      <c r="D72" s="13"/>
      <c r="E72" s="13"/>
      <c r="F72" s="13"/>
      <c r="G72" s="13"/>
      <c r="H72" s="13"/>
      <c r="I72" s="13"/>
      <c r="J72" s="13"/>
      <c r="K72" s="13"/>
      <c r="L72" s="13"/>
      <c r="M72" s="13"/>
      <c r="N72" s="13"/>
    </row>
    <row r="73" spans="2:14">
      <c r="B73" s="13"/>
      <c r="C73" s="13"/>
      <c r="D73" s="13"/>
      <c r="E73" s="13"/>
      <c r="F73" s="13"/>
      <c r="G73" s="13"/>
      <c r="H73" s="13"/>
      <c r="I73" s="13"/>
      <c r="J73" s="13"/>
      <c r="K73" s="13"/>
      <c r="L73" s="13"/>
      <c r="M73" s="13"/>
      <c r="N73" s="13"/>
    </row>
    <row r="74" spans="2:14">
      <c r="B74" s="13"/>
      <c r="C74" s="13"/>
      <c r="D74" s="13"/>
      <c r="E74" s="13"/>
      <c r="F74" s="13"/>
      <c r="G74" s="13"/>
      <c r="H74" s="13"/>
      <c r="I74" s="13"/>
      <c r="J74" s="13"/>
      <c r="K74" s="13"/>
      <c r="L74" s="13"/>
      <c r="M74" s="13"/>
      <c r="N74" s="13"/>
    </row>
    <row r="75" spans="2:14">
      <c r="B75" s="13"/>
      <c r="C75" s="13"/>
      <c r="D75" s="13"/>
      <c r="E75" s="13"/>
      <c r="F75" s="13"/>
      <c r="G75" s="13"/>
      <c r="H75" s="13"/>
      <c r="I75" s="13"/>
      <c r="J75" s="13"/>
      <c r="K75" s="13"/>
      <c r="L75" s="13"/>
      <c r="M75" s="13"/>
      <c r="N75" s="13"/>
    </row>
    <row r="76" spans="2:14">
      <c r="B76" s="13"/>
      <c r="C76" s="13"/>
      <c r="D76" s="13"/>
      <c r="E76" s="13"/>
      <c r="F76" s="13"/>
      <c r="G76" s="13"/>
      <c r="H76" s="13"/>
      <c r="I76" s="13"/>
      <c r="J76" s="13"/>
      <c r="K76" s="13"/>
      <c r="L76" s="13"/>
      <c r="M76" s="13"/>
      <c r="N76" s="13"/>
    </row>
    <row r="77" spans="2:14">
      <c r="B77" s="13"/>
      <c r="C77" s="13"/>
      <c r="D77" s="13"/>
      <c r="E77" s="13"/>
      <c r="F77" s="13"/>
      <c r="G77" s="13"/>
      <c r="H77" s="13"/>
      <c r="I77" s="13"/>
      <c r="J77" s="13"/>
      <c r="K77" s="13"/>
      <c r="L77" s="13"/>
      <c r="M77" s="13"/>
      <c r="N77" s="13"/>
    </row>
    <row r="78" spans="2:14">
      <c r="B78" s="13"/>
      <c r="C78" s="13"/>
      <c r="D78" s="13"/>
      <c r="E78" s="13"/>
      <c r="F78" s="13"/>
      <c r="G78" s="13"/>
      <c r="H78" s="13"/>
      <c r="I78" s="13"/>
      <c r="J78" s="13"/>
      <c r="K78" s="13"/>
      <c r="L78" s="13"/>
      <c r="M78" s="13"/>
      <c r="N78" s="13"/>
    </row>
    <row r="79" spans="2:14">
      <c r="B79" s="13"/>
      <c r="C79" s="13"/>
      <c r="D79" s="13"/>
      <c r="E79" s="13"/>
      <c r="F79" s="13"/>
      <c r="G79" s="13"/>
      <c r="H79" s="13"/>
      <c r="I79" s="13"/>
      <c r="J79" s="13"/>
      <c r="K79" s="13"/>
      <c r="L79" s="13"/>
      <c r="M79" s="13"/>
      <c r="N79" s="13"/>
    </row>
    <row r="80" spans="2:14">
      <c r="B80" s="13"/>
      <c r="C80" s="13"/>
      <c r="D80" s="13"/>
      <c r="E80" s="13"/>
      <c r="F80" s="13"/>
      <c r="G80" s="13"/>
      <c r="H80" s="13"/>
      <c r="I80" s="13"/>
      <c r="J80" s="13"/>
      <c r="K80" s="13"/>
      <c r="L80" s="13"/>
      <c r="M80" s="13"/>
      <c r="N80" s="13"/>
    </row>
    <row r="81" spans="2:14">
      <c r="B81" s="13"/>
      <c r="C81" s="13"/>
      <c r="D81" s="13"/>
      <c r="E81" s="13"/>
      <c r="F81" s="13"/>
      <c r="G81" s="13"/>
      <c r="H81" s="13"/>
      <c r="I81" s="13"/>
      <c r="J81" s="13"/>
      <c r="K81" s="13"/>
      <c r="L81" s="13"/>
      <c r="M81" s="13"/>
      <c r="N81" s="13"/>
    </row>
    <row r="82" spans="2:14">
      <c r="B82" s="13"/>
      <c r="C82" s="13"/>
      <c r="D82" s="13"/>
      <c r="E82" s="13"/>
      <c r="F82" s="13"/>
      <c r="G82" s="13"/>
      <c r="H82" s="13"/>
      <c r="I82" s="13"/>
      <c r="J82" s="13"/>
      <c r="K82" s="13"/>
      <c r="L82" s="13"/>
      <c r="M82" s="13"/>
      <c r="N82" s="13"/>
    </row>
    <row r="83" spans="2:14">
      <c r="B83" s="13"/>
      <c r="C83" s="13"/>
      <c r="D83" s="13"/>
      <c r="E83" s="13"/>
      <c r="F83" s="13"/>
      <c r="G83" s="13"/>
      <c r="H83" s="13"/>
      <c r="I83" s="13"/>
      <c r="J83" s="13"/>
      <c r="K83" s="13"/>
      <c r="L83" s="13"/>
      <c r="M83" s="13"/>
      <c r="N83" s="13"/>
    </row>
    <row r="84" spans="2:14">
      <c r="B84" s="13"/>
      <c r="C84" s="13"/>
      <c r="D84" s="13"/>
      <c r="E84" s="13"/>
      <c r="F84" s="13"/>
      <c r="G84" s="13"/>
      <c r="H84" s="13"/>
      <c r="I84" s="13"/>
      <c r="J84" s="13"/>
      <c r="K84" s="13"/>
      <c r="L84" s="13"/>
      <c r="M84" s="13"/>
      <c r="N84" s="13"/>
    </row>
    <row r="85" spans="2:14">
      <c r="B85" s="13"/>
      <c r="C85" s="13"/>
      <c r="D85" s="13"/>
      <c r="E85" s="13"/>
      <c r="F85" s="13"/>
      <c r="G85" s="13"/>
      <c r="H85" s="13"/>
      <c r="I85" s="13"/>
      <c r="J85" s="13"/>
      <c r="K85" s="13"/>
      <c r="L85" s="13"/>
      <c r="M85" s="13"/>
      <c r="N85" s="13"/>
    </row>
    <row r="86" spans="2:14">
      <c r="B86" s="13"/>
      <c r="C86" s="13"/>
      <c r="D86" s="13"/>
      <c r="E86" s="13"/>
      <c r="F86" s="13"/>
      <c r="G86" s="13"/>
      <c r="H86" s="13"/>
      <c r="I86" s="13"/>
      <c r="J86" s="13"/>
      <c r="K86" s="13"/>
      <c r="L86" s="13"/>
      <c r="M86" s="13"/>
      <c r="N86" s="13"/>
    </row>
    <row r="87" spans="2:14">
      <c r="B87" s="13"/>
      <c r="C87" s="13"/>
      <c r="D87" s="13"/>
      <c r="E87" s="13"/>
      <c r="F87" s="13"/>
      <c r="G87" s="13"/>
      <c r="H87" s="13"/>
      <c r="I87" s="13"/>
      <c r="J87" s="13"/>
      <c r="K87" s="13"/>
      <c r="L87" s="13"/>
      <c r="M87" s="13"/>
      <c r="N87" s="13"/>
    </row>
    <row r="88" spans="2:14">
      <c r="B88" s="13"/>
      <c r="C88" s="13"/>
      <c r="D88" s="13"/>
      <c r="E88" s="13"/>
      <c r="F88" s="13"/>
      <c r="G88" s="13"/>
      <c r="H88" s="13"/>
      <c r="I88" s="13"/>
      <c r="J88" s="13"/>
      <c r="K88" s="13"/>
      <c r="L88" s="13"/>
      <c r="M88" s="13"/>
      <c r="N88" s="13"/>
    </row>
    <row r="89" spans="2:14">
      <c r="B89" s="13"/>
      <c r="C89" s="13"/>
      <c r="D89" s="13"/>
      <c r="E89" s="13"/>
      <c r="F89" s="13"/>
      <c r="G89" s="13"/>
      <c r="H89" s="13"/>
      <c r="I89" s="13"/>
      <c r="J89" s="13"/>
      <c r="K89" s="13"/>
      <c r="L89" s="13"/>
      <c r="M89" s="13"/>
      <c r="N89" s="13"/>
    </row>
    <row r="90" spans="2:14">
      <c r="B90" s="13"/>
      <c r="C90" s="13"/>
      <c r="D90" s="13"/>
      <c r="E90" s="13"/>
      <c r="F90" s="13"/>
      <c r="G90" s="13"/>
      <c r="H90" s="13"/>
      <c r="I90" s="13"/>
      <c r="J90" s="13"/>
      <c r="K90" s="13"/>
      <c r="L90" s="13"/>
      <c r="M90" s="13"/>
      <c r="N90" s="13"/>
    </row>
    <row r="91" spans="2:14">
      <c r="B91" s="13"/>
      <c r="C91" s="13"/>
      <c r="D91" s="13"/>
      <c r="E91" s="13"/>
      <c r="F91" s="13"/>
      <c r="G91" s="13"/>
      <c r="H91" s="13"/>
      <c r="I91" s="13"/>
      <c r="J91" s="13"/>
      <c r="K91" s="13"/>
      <c r="L91" s="13"/>
      <c r="M91" s="13"/>
      <c r="N91" s="13"/>
    </row>
    <row r="92" spans="2:14">
      <c r="B92" s="13"/>
      <c r="C92" s="13"/>
      <c r="D92" s="13"/>
      <c r="E92" s="13"/>
      <c r="F92" s="13"/>
      <c r="G92" s="13"/>
      <c r="H92" s="13"/>
      <c r="I92" s="13"/>
      <c r="J92" s="13"/>
      <c r="K92" s="13"/>
      <c r="L92" s="13"/>
      <c r="M92" s="13"/>
      <c r="N92" s="13"/>
    </row>
    <row r="93" spans="2:14">
      <c r="B93" s="13"/>
      <c r="C93" s="13"/>
      <c r="D93" s="13"/>
      <c r="E93" s="13"/>
      <c r="F93" s="13"/>
      <c r="G93" s="13"/>
      <c r="H93" s="13"/>
      <c r="I93" s="13"/>
      <c r="J93" s="13"/>
      <c r="K93" s="13"/>
      <c r="L93" s="13"/>
      <c r="M93" s="13"/>
      <c r="N93" s="13"/>
    </row>
    <row r="94" spans="2:14">
      <c r="B94" s="13"/>
      <c r="C94" s="13"/>
      <c r="D94" s="13"/>
      <c r="E94" s="13"/>
      <c r="F94" s="13"/>
      <c r="G94" s="13"/>
      <c r="H94" s="13"/>
      <c r="I94" s="13"/>
      <c r="J94" s="13"/>
      <c r="K94" s="13"/>
      <c r="L94" s="13"/>
      <c r="M94" s="13"/>
      <c r="N94" s="13"/>
    </row>
    <row r="95" spans="2:14">
      <c r="B95" s="13"/>
      <c r="C95" s="13"/>
      <c r="D95" s="13"/>
      <c r="E95" s="13"/>
      <c r="F95" s="13"/>
      <c r="G95" s="13"/>
      <c r="H95" s="13"/>
      <c r="I95" s="13"/>
      <c r="J95" s="13"/>
      <c r="K95" s="13"/>
      <c r="L95" s="13"/>
      <c r="M95" s="13"/>
      <c r="N95" s="13"/>
    </row>
    <row r="96" spans="2:14">
      <c r="B96" s="13"/>
      <c r="C96" s="13"/>
      <c r="D96" s="13"/>
      <c r="E96" s="13"/>
      <c r="F96" s="13"/>
      <c r="G96" s="13"/>
      <c r="H96" s="13"/>
      <c r="I96" s="13"/>
      <c r="J96" s="13"/>
      <c r="K96" s="13"/>
      <c r="L96" s="13"/>
      <c r="M96" s="13"/>
      <c r="N96" s="13"/>
    </row>
    <row r="97" spans="2:14">
      <c r="B97" s="13"/>
      <c r="C97" s="13"/>
      <c r="D97" s="13"/>
      <c r="E97" s="13"/>
      <c r="F97" s="13"/>
      <c r="G97" s="13"/>
      <c r="H97" s="13"/>
      <c r="I97" s="13"/>
      <c r="J97" s="13"/>
      <c r="K97" s="13"/>
      <c r="L97" s="13"/>
      <c r="M97" s="13"/>
      <c r="N97" s="13"/>
    </row>
    <row r="98" spans="2:14">
      <c r="B98" s="13"/>
      <c r="C98" s="13"/>
      <c r="D98" s="13"/>
      <c r="E98" s="13"/>
      <c r="F98" s="13"/>
      <c r="G98" s="13"/>
      <c r="H98" s="13"/>
      <c r="I98" s="13"/>
      <c r="J98" s="13"/>
      <c r="K98" s="13"/>
      <c r="L98" s="13"/>
      <c r="M98" s="13"/>
      <c r="N98" s="13"/>
    </row>
    <row r="99" spans="2:14">
      <c r="B99" s="13"/>
      <c r="C99" s="13"/>
      <c r="D99" s="13"/>
      <c r="E99" s="13"/>
      <c r="F99" s="13"/>
      <c r="G99" s="13"/>
      <c r="H99" s="13"/>
      <c r="I99" s="13"/>
      <c r="J99" s="13"/>
      <c r="K99" s="13"/>
      <c r="L99" s="13"/>
      <c r="M99" s="13"/>
      <c r="N99" s="13"/>
    </row>
    <row r="100" spans="2:14">
      <c r="B100" s="13"/>
      <c r="C100" s="13"/>
      <c r="D100" s="13"/>
      <c r="E100" s="13"/>
      <c r="F100" s="13"/>
      <c r="G100" s="13"/>
      <c r="H100" s="13"/>
      <c r="I100" s="13"/>
      <c r="J100" s="13"/>
      <c r="K100" s="13"/>
      <c r="L100" s="13"/>
      <c r="M100" s="13"/>
      <c r="N100" s="13"/>
    </row>
    <row r="101" spans="2:14">
      <c r="B101" s="13"/>
      <c r="C101" s="13"/>
      <c r="D101" s="13"/>
      <c r="E101" s="13"/>
      <c r="F101" s="13"/>
      <c r="G101" s="13"/>
      <c r="H101" s="13"/>
      <c r="I101" s="13"/>
      <c r="J101" s="13"/>
      <c r="K101" s="13"/>
      <c r="L101" s="13"/>
      <c r="M101" s="13"/>
      <c r="N101" s="13"/>
    </row>
    <row r="102" spans="2:14">
      <c r="B102" s="13"/>
      <c r="C102" s="13"/>
      <c r="D102" s="13"/>
      <c r="E102" s="13"/>
      <c r="F102" s="13"/>
      <c r="G102" s="13"/>
      <c r="H102" s="13"/>
      <c r="I102" s="13"/>
      <c r="J102" s="13"/>
      <c r="K102" s="13"/>
      <c r="L102" s="13"/>
      <c r="M102" s="13"/>
      <c r="N102" s="13"/>
    </row>
    <row r="103" spans="2:14">
      <c r="B103" s="13"/>
      <c r="C103" s="13"/>
      <c r="D103" s="13"/>
      <c r="E103" s="13"/>
      <c r="F103" s="13"/>
      <c r="G103" s="13"/>
      <c r="H103" s="13"/>
      <c r="I103" s="13"/>
      <c r="J103" s="13"/>
      <c r="K103" s="13"/>
      <c r="L103" s="13"/>
      <c r="M103" s="13"/>
      <c r="N103" s="13"/>
    </row>
    <row r="104" spans="2:14">
      <c r="B104" s="13"/>
      <c r="C104" s="13"/>
      <c r="D104" s="13"/>
      <c r="E104" s="13"/>
      <c r="F104" s="13"/>
      <c r="G104" s="13"/>
      <c r="H104" s="13"/>
      <c r="I104" s="13"/>
      <c r="J104" s="13"/>
      <c r="K104" s="13"/>
      <c r="L104" s="13"/>
      <c r="M104" s="13"/>
      <c r="N104" s="13"/>
    </row>
    <row r="105" spans="2:14">
      <c r="B105" s="13"/>
      <c r="C105" s="13"/>
      <c r="D105" s="13"/>
      <c r="E105" s="13"/>
      <c r="F105" s="13"/>
      <c r="G105" s="13"/>
      <c r="H105" s="13"/>
      <c r="I105" s="13"/>
      <c r="J105" s="13"/>
      <c r="K105" s="13"/>
      <c r="L105" s="13"/>
      <c r="M105" s="13"/>
      <c r="N105" s="13"/>
    </row>
    <row r="106" spans="2:14">
      <c r="B106" s="13"/>
      <c r="C106" s="13"/>
      <c r="D106" s="13"/>
      <c r="E106" s="13"/>
      <c r="F106" s="13"/>
      <c r="G106" s="13"/>
      <c r="H106" s="13"/>
      <c r="I106" s="13"/>
      <c r="J106" s="13"/>
      <c r="K106" s="13"/>
      <c r="L106" s="13"/>
      <c r="M106" s="13"/>
      <c r="N106" s="13"/>
    </row>
    <row r="107" spans="2:14">
      <c r="B107" s="13"/>
      <c r="C107" s="13"/>
      <c r="D107" s="13"/>
      <c r="E107" s="13"/>
      <c r="F107" s="13"/>
      <c r="G107" s="13"/>
      <c r="H107" s="13"/>
      <c r="I107" s="13"/>
      <c r="J107" s="13"/>
      <c r="K107" s="13"/>
      <c r="L107" s="13"/>
      <c r="M107" s="13"/>
      <c r="N107" s="13"/>
    </row>
    <row r="108" spans="2:14">
      <c r="B108" s="13"/>
      <c r="C108" s="13"/>
      <c r="D108" s="13"/>
      <c r="E108" s="13"/>
      <c r="F108" s="13"/>
      <c r="G108" s="13"/>
      <c r="H108" s="13"/>
      <c r="I108" s="13"/>
      <c r="J108" s="13"/>
      <c r="K108" s="13"/>
      <c r="L108" s="13"/>
      <c r="M108" s="13"/>
      <c r="N108" s="13"/>
    </row>
    <row r="109" spans="2:14">
      <c r="B109" s="13"/>
      <c r="C109" s="13"/>
      <c r="D109" s="13"/>
      <c r="E109" s="13"/>
      <c r="F109" s="13"/>
      <c r="G109" s="13"/>
      <c r="H109" s="13"/>
      <c r="I109" s="13"/>
      <c r="J109" s="13"/>
      <c r="K109" s="13"/>
      <c r="L109" s="13"/>
      <c r="M109" s="13"/>
      <c r="N109" s="13"/>
    </row>
    <row r="110" spans="2:14">
      <c r="B110" s="13"/>
      <c r="C110" s="13"/>
      <c r="D110" s="13"/>
      <c r="E110" s="13"/>
      <c r="F110" s="13"/>
      <c r="G110" s="13"/>
      <c r="H110" s="13"/>
      <c r="I110" s="13"/>
      <c r="J110" s="13"/>
      <c r="K110" s="13"/>
      <c r="L110" s="13"/>
      <c r="M110" s="13"/>
      <c r="N110" s="13"/>
    </row>
    <row r="111" spans="2:14">
      <c r="B111" s="13"/>
      <c r="C111" s="13"/>
      <c r="D111" s="13"/>
      <c r="E111" s="13"/>
      <c r="F111" s="13"/>
      <c r="G111" s="13"/>
      <c r="H111" s="13"/>
      <c r="I111" s="13"/>
      <c r="J111" s="13"/>
      <c r="K111" s="13"/>
      <c r="L111" s="13"/>
      <c r="M111" s="13"/>
      <c r="N111" s="13"/>
    </row>
    <row r="112" spans="2:14">
      <c r="B112" s="13"/>
      <c r="C112" s="13"/>
      <c r="D112" s="13"/>
      <c r="E112" s="13"/>
      <c r="F112" s="13"/>
      <c r="G112" s="13"/>
      <c r="H112" s="13"/>
      <c r="I112" s="13"/>
      <c r="J112" s="13"/>
      <c r="K112" s="13"/>
      <c r="L112" s="13"/>
      <c r="M112" s="13"/>
      <c r="N112" s="13"/>
    </row>
    <row r="113" spans="2:14">
      <c r="B113" s="13"/>
      <c r="C113" s="13"/>
      <c r="D113" s="13"/>
      <c r="E113" s="13"/>
      <c r="F113" s="13"/>
      <c r="G113" s="13"/>
      <c r="H113" s="13"/>
      <c r="I113" s="13"/>
      <c r="J113" s="13"/>
      <c r="K113" s="13"/>
      <c r="L113" s="13"/>
      <c r="M113" s="13"/>
      <c r="N113" s="13"/>
    </row>
    <row r="114" spans="2:14">
      <c r="B114" s="13"/>
      <c r="C114" s="13"/>
      <c r="D114" s="13"/>
      <c r="E114" s="13"/>
      <c r="F114" s="13"/>
      <c r="G114" s="13"/>
      <c r="H114" s="13"/>
      <c r="I114" s="13"/>
      <c r="J114" s="13"/>
      <c r="K114" s="13"/>
      <c r="L114" s="13"/>
      <c r="M114" s="13"/>
      <c r="N114" s="13"/>
    </row>
    <row r="115" spans="2:14">
      <c r="B115" s="13"/>
      <c r="C115" s="13"/>
      <c r="D115" s="13"/>
      <c r="E115" s="13"/>
      <c r="F115" s="13"/>
      <c r="G115" s="13"/>
      <c r="H115" s="13"/>
      <c r="I115" s="13"/>
      <c r="J115" s="13"/>
      <c r="K115" s="13"/>
      <c r="L115" s="13"/>
      <c r="M115" s="13"/>
      <c r="N115" s="13"/>
    </row>
    <row r="116" spans="2:14">
      <c r="B116" s="13"/>
      <c r="C116" s="13"/>
      <c r="D116" s="13"/>
      <c r="E116" s="13"/>
      <c r="F116" s="13"/>
      <c r="G116" s="13"/>
      <c r="H116" s="13"/>
      <c r="I116" s="13"/>
      <c r="J116" s="13"/>
      <c r="K116" s="13"/>
      <c r="L116" s="13"/>
      <c r="M116" s="13"/>
      <c r="N116" s="13"/>
    </row>
    <row r="117" spans="2:14">
      <c r="B117" s="13"/>
      <c r="C117" s="13"/>
      <c r="D117" s="13"/>
      <c r="E117" s="13"/>
      <c r="F117" s="13"/>
      <c r="G117" s="13"/>
      <c r="H117" s="13"/>
      <c r="I117" s="13"/>
      <c r="J117" s="13"/>
      <c r="K117" s="13"/>
      <c r="L117" s="13"/>
      <c r="M117" s="13"/>
      <c r="N117" s="13"/>
    </row>
    <row r="118" spans="2:14">
      <c r="B118" s="13"/>
      <c r="C118" s="13"/>
      <c r="D118" s="13"/>
      <c r="E118" s="13"/>
      <c r="F118" s="13"/>
      <c r="G118" s="13"/>
      <c r="H118" s="13"/>
      <c r="I118" s="13"/>
      <c r="J118" s="13"/>
      <c r="K118" s="13"/>
      <c r="L118" s="13"/>
      <c r="M118" s="13"/>
      <c r="N118" s="13"/>
    </row>
    <row r="119" spans="2:14">
      <c r="B119" s="13"/>
      <c r="C119" s="13"/>
      <c r="D119" s="13"/>
      <c r="E119" s="13"/>
      <c r="F119" s="13"/>
      <c r="G119" s="13"/>
      <c r="H119" s="13"/>
      <c r="I119" s="13"/>
      <c r="J119" s="13"/>
      <c r="K119" s="13"/>
      <c r="L119" s="13"/>
      <c r="M119" s="13"/>
      <c r="N119" s="13"/>
    </row>
    <row r="120" spans="2:14">
      <c r="B120" s="13"/>
      <c r="C120" s="13"/>
      <c r="D120" s="13"/>
      <c r="E120" s="13"/>
      <c r="F120" s="13"/>
      <c r="G120" s="13"/>
      <c r="H120" s="13"/>
      <c r="I120" s="13"/>
      <c r="J120" s="13"/>
      <c r="K120" s="13"/>
      <c r="L120" s="13"/>
      <c r="M120" s="13"/>
      <c r="N120" s="13"/>
    </row>
    <row r="121" spans="2:14">
      <c r="B121" s="13"/>
      <c r="C121" s="13"/>
      <c r="D121" s="13"/>
      <c r="E121" s="13"/>
      <c r="F121" s="13"/>
      <c r="G121" s="13"/>
      <c r="H121" s="13"/>
      <c r="I121" s="13"/>
      <c r="J121" s="13"/>
      <c r="K121" s="13"/>
      <c r="L121" s="13"/>
      <c r="M121" s="13"/>
      <c r="N121" s="13"/>
    </row>
    <row r="122" spans="2:14">
      <c r="B122" s="13"/>
      <c r="C122" s="13"/>
      <c r="D122" s="13"/>
      <c r="E122" s="13"/>
      <c r="F122" s="13"/>
      <c r="G122" s="13"/>
      <c r="H122" s="13"/>
      <c r="I122" s="13"/>
      <c r="J122" s="13"/>
      <c r="K122" s="13"/>
      <c r="L122" s="13"/>
      <c r="M122" s="13"/>
      <c r="N122" s="13"/>
    </row>
    <row r="123" spans="2:14">
      <c r="B123" s="13"/>
      <c r="C123" s="13"/>
      <c r="D123" s="13"/>
      <c r="E123" s="13"/>
      <c r="F123" s="13"/>
      <c r="G123" s="13"/>
      <c r="H123" s="13"/>
      <c r="I123" s="13"/>
      <c r="J123" s="13"/>
      <c r="K123" s="13"/>
      <c r="L123" s="13"/>
      <c r="M123" s="13"/>
      <c r="N123" s="13"/>
    </row>
    <row r="124" spans="2:14">
      <c r="B124" s="13"/>
      <c r="C124" s="13"/>
      <c r="D124" s="13"/>
      <c r="E124" s="13"/>
      <c r="F124" s="13"/>
      <c r="G124" s="13"/>
      <c r="H124" s="13"/>
      <c r="I124" s="13"/>
      <c r="J124" s="13"/>
      <c r="K124" s="13"/>
      <c r="L124" s="13"/>
      <c r="M124" s="13"/>
      <c r="N124" s="13"/>
    </row>
    <row r="125" spans="2:14">
      <c r="B125" s="13"/>
      <c r="C125" s="13"/>
      <c r="D125" s="13"/>
      <c r="E125" s="13"/>
      <c r="F125" s="13"/>
      <c r="G125" s="13"/>
      <c r="H125" s="13"/>
      <c r="I125" s="13"/>
      <c r="J125" s="13"/>
      <c r="K125" s="13"/>
      <c r="L125" s="13"/>
      <c r="M125" s="13"/>
      <c r="N125" s="13"/>
    </row>
    <row r="126" spans="2:14">
      <c r="B126" s="13"/>
      <c r="C126" s="13"/>
      <c r="D126" s="13"/>
      <c r="E126" s="13"/>
      <c r="F126" s="13"/>
      <c r="G126" s="13"/>
      <c r="H126" s="13"/>
      <c r="I126" s="13"/>
      <c r="J126" s="13"/>
      <c r="K126" s="13"/>
      <c r="L126" s="13"/>
      <c r="M126" s="13"/>
      <c r="N126" s="13"/>
    </row>
    <row r="127" spans="2:14">
      <c r="B127" s="13"/>
      <c r="C127" s="13"/>
      <c r="D127" s="13"/>
      <c r="E127" s="13"/>
      <c r="F127" s="13"/>
      <c r="G127" s="13"/>
      <c r="H127" s="13"/>
      <c r="I127" s="13"/>
      <c r="J127" s="13"/>
      <c r="K127" s="13"/>
      <c r="L127" s="13"/>
      <c r="M127" s="13"/>
      <c r="N127" s="13"/>
    </row>
    <row r="128" spans="2:14">
      <c r="B128" s="13"/>
      <c r="C128" s="13"/>
      <c r="D128" s="13"/>
      <c r="E128" s="13"/>
      <c r="F128" s="13"/>
      <c r="G128" s="13"/>
      <c r="H128" s="13"/>
      <c r="I128" s="13"/>
      <c r="J128" s="13"/>
      <c r="K128" s="13"/>
      <c r="L128" s="13"/>
      <c r="M128" s="13"/>
      <c r="N128" s="13"/>
    </row>
    <row r="129" spans="2:14">
      <c r="B129" s="13"/>
      <c r="C129" s="13"/>
      <c r="D129" s="13"/>
      <c r="E129" s="13"/>
      <c r="F129" s="13"/>
      <c r="G129" s="13"/>
      <c r="H129" s="13"/>
      <c r="I129" s="13"/>
      <c r="J129" s="13"/>
      <c r="K129" s="13"/>
      <c r="L129" s="13"/>
      <c r="M129" s="13"/>
      <c r="N129" s="13"/>
    </row>
    <row r="130" spans="2:14">
      <c r="B130" s="13"/>
      <c r="C130" s="13"/>
      <c r="D130" s="13"/>
      <c r="E130" s="13"/>
      <c r="F130" s="13"/>
      <c r="G130" s="13"/>
      <c r="H130" s="13"/>
      <c r="I130" s="13"/>
      <c r="J130" s="13"/>
      <c r="K130" s="13"/>
      <c r="L130" s="13"/>
      <c r="M130" s="13"/>
      <c r="N130" s="13"/>
    </row>
    <row r="131" spans="2:14">
      <c r="B131" s="13"/>
      <c r="C131" s="13"/>
      <c r="D131" s="13"/>
      <c r="E131" s="13"/>
      <c r="F131" s="13"/>
      <c r="G131" s="13"/>
      <c r="H131" s="13"/>
      <c r="I131" s="13"/>
      <c r="J131" s="13"/>
      <c r="K131" s="13"/>
      <c r="L131" s="13"/>
      <c r="M131" s="13"/>
      <c r="N131" s="13"/>
    </row>
    <row r="132" spans="2:14">
      <c r="B132" s="13"/>
      <c r="C132" s="13"/>
      <c r="D132" s="13"/>
      <c r="E132" s="13"/>
      <c r="F132" s="13"/>
      <c r="G132" s="13"/>
      <c r="H132" s="13"/>
      <c r="I132" s="13"/>
      <c r="J132" s="13"/>
      <c r="K132" s="13"/>
      <c r="L132" s="13"/>
      <c r="M132" s="13"/>
      <c r="N132" s="13"/>
    </row>
    <row r="133" spans="2:14">
      <c r="B133" s="13"/>
      <c r="C133" s="13"/>
      <c r="D133" s="13"/>
      <c r="E133" s="13"/>
      <c r="F133" s="13"/>
      <c r="G133" s="13"/>
      <c r="H133" s="13"/>
      <c r="I133" s="13"/>
      <c r="J133" s="13"/>
      <c r="K133" s="13"/>
      <c r="L133" s="13"/>
      <c r="M133" s="13"/>
      <c r="N133" s="13"/>
    </row>
    <row r="134" spans="2:14">
      <c r="B134" s="13"/>
      <c r="C134" s="13"/>
      <c r="D134" s="13"/>
      <c r="E134" s="13"/>
      <c r="F134" s="13"/>
      <c r="G134" s="13"/>
      <c r="H134" s="13"/>
      <c r="I134" s="13"/>
      <c r="J134" s="13"/>
      <c r="K134" s="13"/>
      <c r="L134" s="13"/>
      <c r="M134" s="13"/>
      <c r="N134" s="13"/>
    </row>
    <row r="135" spans="2:14">
      <c r="B135" s="13"/>
      <c r="C135" s="13"/>
      <c r="D135" s="13"/>
      <c r="E135" s="13"/>
      <c r="F135" s="13"/>
      <c r="G135" s="13"/>
      <c r="H135" s="13"/>
      <c r="I135" s="13"/>
      <c r="J135" s="13"/>
      <c r="K135" s="13"/>
      <c r="L135" s="13"/>
      <c r="M135" s="13"/>
      <c r="N135" s="13"/>
    </row>
    <row r="136" spans="2:14">
      <c r="B136" s="13"/>
      <c r="C136" s="13"/>
      <c r="D136" s="13"/>
      <c r="E136" s="13"/>
      <c r="F136" s="13"/>
      <c r="G136" s="13"/>
      <c r="H136" s="13"/>
      <c r="I136" s="13"/>
      <c r="J136" s="13"/>
      <c r="K136" s="13"/>
      <c r="L136" s="13"/>
      <c r="M136" s="13"/>
      <c r="N136" s="13"/>
    </row>
    <row r="137" spans="2:14">
      <c r="B137" s="13"/>
      <c r="C137" s="13"/>
      <c r="D137" s="13"/>
      <c r="E137" s="13"/>
      <c r="F137" s="13"/>
      <c r="G137" s="13"/>
      <c r="H137" s="13"/>
      <c r="I137" s="13"/>
      <c r="J137" s="13"/>
      <c r="K137" s="13"/>
      <c r="L137" s="13"/>
      <c r="M137" s="13"/>
      <c r="N137" s="13"/>
    </row>
    <row r="138" spans="2:14">
      <c r="B138" s="13"/>
      <c r="C138" s="13"/>
      <c r="D138" s="13"/>
      <c r="E138" s="13"/>
      <c r="F138" s="13"/>
      <c r="G138" s="13"/>
      <c r="H138" s="13"/>
      <c r="I138" s="13"/>
      <c r="J138" s="13"/>
      <c r="K138" s="13"/>
      <c r="L138" s="13"/>
      <c r="M138" s="13"/>
      <c r="N138" s="13"/>
    </row>
    <row r="139" spans="2:14">
      <c r="B139" s="13"/>
      <c r="C139" s="13"/>
      <c r="D139" s="13"/>
      <c r="E139" s="13"/>
      <c r="F139" s="13"/>
      <c r="G139" s="13"/>
      <c r="H139" s="13"/>
      <c r="I139" s="13"/>
      <c r="J139" s="13"/>
      <c r="K139" s="13"/>
      <c r="L139" s="13"/>
      <c r="M139" s="13"/>
      <c r="N139" s="13"/>
    </row>
    <row r="140" spans="2:14">
      <c r="B140" s="13"/>
      <c r="C140" s="13"/>
      <c r="D140" s="13"/>
      <c r="E140" s="13"/>
      <c r="F140" s="13"/>
      <c r="G140" s="13"/>
      <c r="H140" s="13"/>
      <c r="I140" s="13"/>
      <c r="J140" s="13"/>
      <c r="K140" s="13"/>
      <c r="L140" s="13"/>
      <c r="M140" s="13"/>
      <c r="N140" s="13"/>
    </row>
    <row r="141" spans="2:14">
      <c r="B141" s="13"/>
      <c r="C141" s="13"/>
      <c r="D141" s="13"/>
      <c r="E141" s="13"/>
      <c r="F141" s="13"/>
      <c r="G141" s="13"/>
      <c r="H141" s="13"/>
      <c r="I141" s="13"/>
      <c r="J141" s="13"/>
      <c r="K141" s="13"/>
      <c r="L141" s="13"/>
      <c r="M141" s="13"/>
      <c r="N141" s="13"/>
    </row>
    <row r="142" spans="2:14">
      <c r="B142" s="13"/>
      <c r="C142" s="13"/>
      <c r="D142" s="13"/>
      <c r="E142" s="13"/>
      <c r="F142" s="13"/>
      <c r="G142" s="13"/>
      <c r="H142" s="13"/>
      <c r="I142" s="13"/>
      <c r="J142" s="13"/>
      <c r="K142" s="13"/>
      <c r="L142" s="13"/>
      <c r="M142" s="13"/>
      <c r="N142" s="13"/>
    </row>
    <row r="143" spans="2:14">
      <c r="B143" s="13"/>
      <c r="C143" s="13"/>
      <c r="D143" s="13"/>
      <c r="E143" s="13"/>
      <c r="F143" s="13"/>
      <c r="G143" s="13"/>
      <c r="H143" s="13"/>
      <c r="I143" s="13"/>
      <c r="J143" s="13"/>
      <c r="K143" s="13"/>
      <c r="L143" s="13"/>
      <c r="M143" s="13"/>
      <c r="N143" s="13"/>
    </row>
    <row r="144" spans="2:14">
      <c r="B144" s="13"/>
      <c r="C144" s="13"/>
      <c r="D144" s="13"/>
      <c r="E144" s="13"/>
      <c r="F144" s="13"/>
      <c r="G144" s="13"/>
      <c r="H144" s="13"/>
      <c r="I144" s="13"/>
      <c r="J144" s="13"/>
      <c r="K144" s="13"/>
      <c r="L144" s="13"/>
      <c r="M144" s="13"/>
      <c r="N144" s="13"/>
    </row>
    <row r="145" spans="2:14">
      <c r="B145" s="13"/>
      <c r="C145" s="13"/>
      <c r="D145" s="13"/>
      <c r="E145" s="13"/>
      <c r="F145" s="13"/>
      <c r="G145" s="13"/>
      <c r="H145" s="13"/>
      <c r="I145" s="13"/>
      <c r="J145" s="13"/>
      <c r="K145" s="13"/>
      <c r="L145" s="13"/>
      <c r="M145" s="13"/>
      <c r="N145" s="13"/>
    </row>
    <row r="146" spans="2:14">
      <c r="B146" s="13"/>
      <c r="C146" s="13"/>
      <c r="D146" s="13"/>
      <c r="E146" s="13"/>
      <c r="F146" s="13"/>
      <c r="G146" s="13"/>
      <c r="H146" s="13"/>
      <c r="I146" s="13"/>
      <c r="J146" s="13"/>
      <c r="K146" s="13"/>
      <c r="L146" s="13"/>
      <c r="M146" s="13"/>
      <c r="N146" s="13"/>
    </row>
    <row r="147" spans="2:14">
      <c r="B147" s="13"/>
      <c r="C147" s="13"/>
      <c r="D147" s="13"/>
      <c r="E147" s="13"/>
      <c r="F147" s="13"/>
      <c r="G147" s="13"/>
      <c r="H147" s="13"/>
      <c r="I147" s="13"/>
      <c r="J147" s="13"/>
      <c r="K147" s="13"/>
      <c r="L147" s="13"/>
      <c r="M147" s="13"/>
      <c r="N147" s="13"/>
    </row>
    <row r="148" spans="2:14">
      <c r="B148" s="13"/>
      <c r="C148" s="13"/>
      <c r="D148" s="13"/>
      <c r="E148" s="13"/>
      <c r="F148" s="13"/>
      <c r="G148" s="13"/>
      <c r="H148" s="13"/>
      <c r="I148" s="13"/>
      <c r="J148" s="13"/>
      <c r="K148" s="13"/>
      <c r="L148" s="13"/>
      <c r="M148" s="13"/>
      <c r="N148" s="13"/>
    </row>
    <row r="149" spans="2:14">
      <c r="B149" s="13"/>
      <c r="C149" s="13"/>
      <c r="D149" s="13"/>
      <c r="E149" s="13"/>
      <c r="F149" s="13"/>
      <c r="G149" s="13"/>
      <c r="H149" s="13"/>
      <c r="I149" s="13"/>
      <c r="J149" s="13"/>
      <c r="K149" s="13"/>
      <c r="L149" s="13"/>
      <c r="M149" s="13"/>
      <c r="N149" s="13"/>
    </row>
    <row r="150" spans="2:14">
      <c r="B150" s="13"/>
      <c r="C150" s="13"/>
      <c r="D150" s="13"/>
      <c r="E150" s="13"/>
      <c r="F150" s="13"/>
      <c r="G150" s="13"/>
      <c r="H150" s="13"/>
      <c r="I150" s="13"/>
      <c r="J150" s="13"/>
      <c r="K150" s="13"/>
      <c r="L150" s="13"/>
      <c r="M150" s="13"/>
      <c r="N150" s="13"/>
    </row>
    <row r="151" spans="2:14">
      <c r="B151" s="13"/>
      <c r="C151" s="13"/>
      <c r="D151" s="13"/>
      <c r="E151" s="13"/>
      <c r="F151" s="13"/>
      <c r="G151" s="13"/>
      <c r="H151" s="13"/>
      <c r="I151" s="13"/>
      <c r="J151" s="13"/>
      <c r="K151" s="13"/>
      <c r="L151" s="13"/>
      <c r="M151" s="13"/>
      <c r="N151" s="13"/>
    </row>
    <row r="152" spans="2:14">
      <c r="B152" s="13"/>
      <c r="C152" s="13"/>
      <c r="D152" s="13"/>
      <c r="E152" s="13"/>
      <c r="F152" s="13"/>
      <c r="G152" s="13"/>
      <c r="H152" s="13"/>
      <c r="I152" s="13"/>
      <c r="J152" s="13"/>
      <c r="K152" s="13"/>
      <c r="L152" s="13"/>
      <c r="M152" s="13"/>
      <c r="N152" s="13"/>
    </row>
    <row r="153" spans="2:14">
      <c r="B153" s="13"/>
      <c r="C153" s="13"/>
      <c r="D153" s="13"/>
      <c r="E153" s="13"/>
      <c r="F153" s="13"/>
      <c r="G153" s="13"/>
      <c r="H153" s="13"/>
      <c r="I153" s="13"/>
      <c r="J153" s="13"/>
      <c r="K153" s="13"/>
      <c r="L153" s="13"/>
      <c r="M153" s="13"/>
      <c r="N153" s="13"/>
    </row>
    <row r="154" spans="2:14">
      <c r="B154" s="13"/>
      <c r="C154" s="13"/>
      <c r="D154" s="13"/>
      <c r="E154" s="13"/>
      <c r="F154" s="13"/>
      <c r="G154" s="13"/>
      <c r="H154" s="13"/>
      <c r="I154" s="13"/>
      <c r="J154" s="13"/>
      <c r="K154" s="13"/>
      <c r="L154" s="13"/>
      <c r="M154" s="13"/>
      <c r="N154" s="13"/>
    </row>
    <row r="155" spans="2:14">
      <c r="B155" s="13"/>
      <c r="C155" s="13"/>
      <c r="D155" s="13"/>
      <c r="E155" s="13"/>
      <c r="F155" s="13"/>
      <c r="G155" s="13"/>
      <c r="H155" s="13"/>
      <c r="I155" s="13"/>
      <c r="J155" s="13"/>
      <c r="K155" s="13"/>
      <c r="L155" s="13"/>
      <c r="M155" s="13"/>
      <c r="N155" s="13"/>
    </row>
    <row r="156" spans="2:14">
      <c r="B156" s="13"/>
      <c r="C156" s="13"/>
      <c r="D156" s="13"/>
      <c r="E156" s="13"/>
      <c r="F156" s="13"/>
      <c r="G156" s="13"/>
      <c r="H156" s="13"/>
      <c r="I156" s="13"/>
      <c r="J156" s="13"/>
      <c r="K156" s="13"/>
      <c r="L156" s="13"/>
      <c r="M156" s="13"/>
      <c r="N156" s="13"/>
    </row>
    <row r="157" spans="2:14">
      <c r="B157" s="13"/>
      <c r="C157" s="13"/>
      <c r="D157" s="13"/>
      <c r="E157" s="13"/>
      <c r="F157" s="13"/>
      <c r="G157" s="13"/>
      <c r="H157" s="13"/>
      <c r="I157" s="13"/>
      <c r="J157" s="13"/>
      <c r="K157" s="13"/>
      <c r="L157" s="13"/>
      <c r="M157" s="13"/>
      <c r="N157" s="13"/>
    </row>
    <row r="158" spans="2:14">
      <c r="B158" s="13"/>
      <c r="C158" s="13"/>
      <c r="D158" s="13"/>
      <c r="E158" s="13"/>
      <c r="F158" s="13"/>
      <c r="G158" s="13"/>
      <c r="H158" s="13"/>
      <c r="I158" s="13"/>
      <c r="J158" s="13"/>
      <c r="K158" s="13"/>
      <c r="L158" s="13"/>
      <c r="M158" s="13"/>
      <c r="N158" s="13"/>
    </row>
    <row r="159" spans="2:14">
      <c r="B159" s="13"/>
      <c r="C159" s="13"/>
      <c r="D159" s="13"/>
      <c r="E159" s="13"/>
      <c r="F159" s="13"/>
      <c r="G159" s="13"/>
      <c r="H159" s="13"/>
      <c r="I159" s="13"/>
      <c r="J159" s="13"/>
      <c r="K159" s="13"/>
      <c r="L159" s="13"/>
      <c r="M159" s="13"/>
      <c r="N159" s="13"/>
    </row>
    <row r="160" spans="2:14">
      <c r="B160" s="13"/>
      <c r="C160" s="13"/>
      <c r="D160" s="13"/>
      <c r="E160" s="13"/>
      <c r="F160" s="13"/>
      <c r="G160" s="13"/>
      <c r="H160" s="13"/>
      <c r="I160" s="13"/>
      <c r="J160" s="13"/>
      <c r="K160" s="13"/>
      <c r="L160" s="13"/>
      <c r="M160" s="13"/>
      <c r="N160" s="13"/>
    </row>
    <row r="161" spans="2:14">
      <c r="B161" s="13"/>
      <c r="C161" s="13"/>
      <c r="D161" s="13"/>
      <c r="E161" s="13"/>
      <c r="F161" s="13"/>
      <c r="G161" s="13"/>
      <c r="H161" s="13"/>
      <c r="I161" s="13"/>
      <c r="J161" s="13"/>
      <c r="K161" s="13"/>
      <c r="L161" s="13"/>
      <c r="M161" s="13"/>
      <c r="N161" s="13"/>
    </row>
    <row r="162" spans="2:14">
      <c r="B162" s="13"/>
      <c r="C162" s="13"/>
      <c r="D162" s="13"/>
      <c r="E162" s="13"/>
      <c r="F162" s="13"/>
      <c r="G162" s="13"/>
      <c r="H162" s="13"/>
      <c r="I162" s="13"/>
      <c r="J162" s="13"/>
      <c r="K162" s="13"/>
      <c r="L162" s="13"/>
      <c r="M162" s="13"/>
      <c r="N162" s="13"/>
    </row>
    <row r="163" spans="2:14">
      <c r="B163" s="13"/>
      <c r="C163" s="13"/>
      <c r="D163" s="13"/>
      <c r="E163" s="13"/>
      <c r="F163" s="13"/>
      <c r="G163" s="13"/>
      <c r="H163" s="13"/>
      <c r="I163" s="13"/>
      <c r="J163" s="13"/>
      <c r="K163" s="13"/>
      <c r="L163" s="13"/>
      <c r="M163" s="13"/>
      <c r="N163" s="13"/>
    </row>
    <row r="164" spans="2:14">
      <c r="B164" s="13"/>
      <c r="C164" s="13"/>
      <c r="D164" s="13"/>
      <c r="E164" s="13"/>
      <c r="F164" s="13"/>
      <c r="G164" s="13"/>
      <c r="H164" s="13"/>
      <c r="I164" s="13"/>
      <c r="J164" s="13"/>
      <c r="K164" s="13"/>
      <c r="L164" s="13"/>
      <c r="M164" s="13"/>
      <c r="N164" s="13"/>
    </row>
    <row r="165" spans="2:14">
      <c r="B165" s="13"/>
      <c r="C165" s="13"/>
      <c r="D165" s="13"/>
      <c r="E165" s="13"/>
      <c r="F165" s="13"/>
      <c r="G165" s="13"/>
      <c r="H165" s="13"/>
      <c r="I165" s="13"/>
      <c r="J165" s="13"/>
      <c r="K165" s="13"/>
      <c r="L165" s="13"/>
      <c r="M165" s="13"/>
      <c r="N165" s="13"/>
    </row>
    <row r="166" spans="2:14">
      <c r="B166" s="13"/>
      <c r="C166" s="13"/>
      <c r="D166" s="13"/>
      <c r="E166" s="13"/>
      <c r="F166" s="13"/>
      <c r="G166" s="13"/>
      <c r="H166" s="13"/>
      <c r="I166" s="13"/>
      <c r="J166" s="13"/>
      <c r="K166" s="13"/>
      <c r="L166" s="13"/>
      <c r="M166" s="13"/>
      <c r="N166" s="13"/>
    </row>
    <row r="167" spans="2:14">
      <c r="B167" s="13"/>
      <c r="C167" s="13"/>
      <c r="D167" s="13"/>
      <c r="E167" s="13"/>
      <c r="F167" s="13"/>
      <c r="G167" s="13"/>
      <c r="H167" s="13"/>
      <c r="I167" s="13"/>
      <c r="J167" s="13"/>
      <c r="K167" s="13"/>
      <c r="L167" s="13"/>
      <c r="M167" s="13"/>
      <c r="N167" s="13"/>
    </row>
    <row r="168" spans="2:14">
      <c r="B168" s="13"/>
      <c r="C168" s="13"/>
      <c r="D168" s="13"/>
      <c r="E168" s="13"/>
      <c r="F168" s="13"/>
      <c r="G168" s="13"/>
      <c r="H168" s="13"/>
      <c r="I168" s="13"/>
      <c r="J168" s="13"/>
      <c r="K168" s="13"/>
      <c r="L168" s="13"/>
      <c r="M168" s="13"/>
      <c r="N168" s="13"/>
    </row>
    <row r="169" spans="2:14">
      <c r="B169" s="13"/>
      <c r="C169" s="13"/>
      <c r="D169" s="13"/>
      <c r="E169" s="13"/>
      <c r="F169" s="13"/>
      <c r="G169" s="13"/>
      <c r="H169" s="13"/>
      <c r="I169" s="13"/>
      <c r="J169" s="13"/>
      <c r="K169" s="13"/>
      <c r="L169" s="13"/>
      <c r="M169" s="13"/>
      <c r="N169" s="13"/>
    </row>
    <row r="170" spans="2:14">
      <c r="B170" s="13"/>
      <c r="C170" s="13"/>
      <c r="D170" s="13"/>
      <c r="E170" s="13"/>
      <c r="F170" s="13"/>
      <c r="G170" s="13"/>
      <c r="H170" s="13"/>
      <c r="I170" s="13"/>
      <c r="J170" s="13"/>
      <c r="K170" s="13"/>
      <c r="L170" s="13"/>
      <c r="M170" s="13"/>
      <c r="N170" s="13"/>
    </row>
    <row r="171" spans="2:14">
      <c r="B171" s="13"/>
      <c r="C171" s="13"/>
      <c r="D171" s="13"/>
      <c r="E171" s="13"/>
      <c r="F171" s="13"/>
      <c r="G171" s="13"/>
      <c r="H171" s="13"/>
      <c r="I171" s="13"/>
      <c r="J171" s="13"/>
      <c r="K171" s="13"/>
      <c r="L171" s="13"/>
      <c r="M171" s="13"/>
      <c r="N171" s="13"/>
    </row>
  </sheetData>
  <phoneticPr fontId="19" type="noConversion"/>
  <hyperlinks>
    <hyperlink ref="D18" r:id="rId1" xr:uid="{7B73A5C5-AFAF-4A99-A813-98CC2F187152}"/>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7F0E3-CCEA-48E4-A2F1-98EACCA06C21}">
  <dimension ref="A1:D109"/>
  <sheetViews>
    <sheetView showGridLines="0" zoomScaleNormal="55" workbookViewId="0">
      <selection activeCell="I13" sqref="I13"/>
    </sheetView>
  </sheetViews>
  <sheetFormatPr defaultRowHeight="15.05"/>
  <cols>
    <col min="1" max="1" width="14.21875" customWidth="1"/>
  </cols>
  <sheetData>
    <row r="1" spans="1:1" ht="30.7" customHeight="1">
      <c r="A1" s="34" t="s">
        <v>213</v>
      </c>
    </row>
    <row r="2" spans="1:1">
      <c r="A2" s="35" t="s">
        <v>214</v>
      </c>
    </row>
    <row r="18" spans="1:3">
      <c r="A18" s="8" t="s">
        <v>215</v>
      </c>
    </row>
    <row r="19" spans="1:3">
      <c r="A19" s="8" t="s">
        <v>216</v>
      </c>
    </row>
    <row r="22" spans="1:3">
      <c r="B22" t="s">
        <v>124</v>
      </c>
      <c r="C22" t="s">
        <v>125</v>
      </c>
    </row>
    <row r="23" spans="1:3">
      <c r="A23" t="s">
        <v>126</v>
      </c>
      <c r="B23" s="11">
        <v>1.7818609999999999</v>
      </c>
      <c r="C23" s="11">
        <v>2.6121979999999998</v>
      </c>
    </row>
    <row r="24" spans="1:3">
      <c r="A24" t="s">
        <v>127</v>
      </c>
      <c r="B24" s="11">
        <v>1.3457969999999999</v>
      </c>
      <c r="C24" s="11">
        <v>2.336878</v>
      </c>
    </row>
    <row r="25" spans="1:3">
      <c r="A25" t="s">
        <v>128</v>
      </c>
      <c r="B25" s="11">
        <v>1.1479189999999999</v>
      </c>
      <c r="C25" s="11">
        <v>1.9214199999999999</v>
      </c>
    </row>
    <row r="26" spans="1:3">
      <c r="A26" t="s">
        <v>129</v>
      </c>
      <c r="B26" s="11">
        <v>1.3726480000000001</v>
      </c>
      <c r="C26" s="11">
        <v>2.4279609999999998</v>
      </c>
    </row>
    <row r="27" spans="1:3">
      <c r="A27" t="s">
        <v>130</v>
      </c>
      <c r="B27" s="11">
        <v>1.7242869999999999</v>
      </c>
      <c r="C27" s="11">
        <v>2.7271040000000002</v>
      </c>
    </row>
    <row r="28" spans="1:3">
      <c r="A28" t="s">
        <v>131</v>
      </c>
      <c r="B28" s="11">
        <v>1.3367020000000001</v>
      </c>
      <c r="C28" s="11">
        <v>2.4821420000000001</v>
      </c>
    </row>
    <row r="29" spans="1:3">
      <c r="A29" t="s">
        <v>132</v>
      </c>
      <c r="B29" s="11">
        <v>1.2286820000000001</v>
      </c>
      <c r="C29" s="11">
        <v>2.4246970000000001</v>
      </c>
    </row>
    <row r="30" spans="1:3">
      <c r="A30" t="s">
        <v>133</v>
      </c>
      <c r="B30" s="11">
        <v>1.2223349999999999</v>
      </c>
      <c r="C30" s="11">
        <v>2.6619100000000002</v>
      </c>
    </row>
    <row r="31" spans="1:3">
      <c r="A31" t="s">
        <v>134</v>
      </c>
      <c r="B31" s="11">
        <v>1.32046</v>
      </c>
      <c r="C31" s="11">
        <v>2.6422639999999999</v>
      </c>
    </row>
    <row r="32" spans="1:3">
      <c r="A32" t="s">
        <v>135</v>
      </c>
      <c r="B32" s="11">
        <v>1.781312</v>
      </c>
      <c r="C32" s="11">
        <v>2.6325769999999999</v>
      </c>
    </row>
    <row r="33" spans="1:4">
      <c r="A33" t="s">
        <v>136</v>
      </c>
      <c r="B33" s="11">
        <v>1.590363</v>
      </c>
      <c r="C33" s="11">
        <v>2.469341</v>
      </c>
    </row>
    <row r="34" spans="1:4">
      <c r="A34" t="s">
        <v>137</v>
      </c>
      <c r="B34" s="11">
        <v>0.97914999999999996</v>
      </c>
      <c r="C34" s="11">
        <v>2.0303439999999999</v>
      </c>
    </row>
    <row r="35" spans="1:4">
      <c r="A35" t="s">
        <v>138</v>
      </c>
      <c r="B35" s="11">
        <v>1.9434940000000001</v>
      </c>
      <c r="C35" s="11">
        <v>2.4111379999999998</v>
      </c>
    </row>
    <row r="36" spans="1:4">
      <c r="A36" t="s">
        <v>139</v>
      </c>
      <c r="B36" s="11">
        <v>1.550435</v>
      </c>
      <c r="C36" s="11">
        <v>2.4450280000000002</v>
      </c>
    </row>
    <row r="37" spans="1:4">
      <c r="A37" t="s">
        <v>140</v>
      </c>
      <c r="B37" s="11">
        <v>1.375013</v>
      </c>
      <c r="C37" s="11">
        <v>2.2765420000000001</v>
      </c>
    </row>
    <row r="38" spans="1:4">
      <c r="A38" t="s">
        <v>141</v>
      </c>
      <c r="B38" s="11">
        <v>2.0815109999999999</v>
      </c>
      <c r="C38" s="11">
        <v>2.5301779999999998</v>
      </c>
    </row>
    <row r="39" spans="1:4">
      <c r="A39" t="s">
        <v>142</v>
      </c>
      <c r="B39" s="11">
        <v>1.362743</v>
      </c>
      <c r="C39" s="11">
        <v>2.2493210000000001</v>
      </c>
    </row>
    <row r="40" spans="1:4">
      <c r="A40" t="s">
        <v>143</v>
      </c>
      <c r="B40" s="11">
        <v>1.5308109999999999</v>
      </c>
      <c r="C40" s="11">
        <v>2.2388150000000002</v>
      </c>
    </row>
    <row r="41" spans="1:4">
      <c r="A41" t="s">
        <v>144</v>
      </c>
      <c r="B41" s="11">
        <v>1.815869</v>
      </c>
      <c r="C41" s="11">
        <v>2.494488</v>
      </c>
    </row>
    <row r="42" spans="1:4">
      <c r="A42" t="s">
        <v>145</v>
      </c>
      <c r="B42" s="11">
        <v>2.1276130000000002</v>
      </c>
      <c r="C42" s="11">
        <v>2.338829</v>
      </c>
    </row>
    <row r="43" spans="1:4">
      <c r="A43" t="s">
        <v>146</v>
      </c>
      <c r="B43" s="11">
        <v>2.3920629999999998</v>
      </c>
      <c r="C43" s="11">
        <v>2.4242650000000001</v>
      </c>
    </row>
    <row r="44" spans="1:4">
      <c r="A44" t="s">
        <v>147</v>
      </c>
      <c r="B44" s="11">
        <v>1.876258</v>
      </c>
      <c r="C44" s="11">
        <v>3.1530049999999998</v>
      </c>
    </row>
    <row r="45" spans="1:4">
      <c r="A45" t="s">
        <v>148</v>
      </c>
      <c r="B45" s="11">
        <v>1.820773</v>
      </c>
      <c r="C45" s="11">
        <v>2.1783440000000001</v>
      </c>
    </row>
    <row r="46" spans="1:4">
      <c r="A46" t="s">
        <v>149</v>
      </c>
      <c r="B46" s="11">
        <v>1.3866579999999999</v>
      </c>
      <c r="C46" s="11">
        <v>1.5182819999999999</v>
      </c>
    </row>
    <row r="47" spans="1:4">
      <c r="A47" t="s">
        <v>150</v>
      </c>
      <c r="B47" s="11">
        <v>2.2752560000000002</v>
      </c>
      <c r="C47" s="11">
        <v>3.0714030000000001</v>
      </c>
      <c r="D47" t="s">
        <v>150</v>
      </c>
    </row>
    <row r="48" spans="1:4">
      <c r="A48" t="s">
        <v>151</v>
      </c>
      <c r="B48" s="11">
        <v>0.84244200000000002</v>
      </c>
      <c r="C48" s="11">
        <v>2.5466989999999998</v>
      </c>
    </row>
    <row r="49" spans="1:3">
      <c r="A49" t="s">
        <v>152</v>
      </c>
      <c r="B49" s="11">
        <v>2.8368350000000002</v>
      </c>
      <c r="C49" s="11">
        <v>3.3980869999999999</v>
      </c>
    </row>
    <row r="50" spans="1:3">
      <c r="A50" t="s">
        <v>153</v>
      </c>
      <c r="B50" s="11">
        <v>2.0647090000000001</v>
      </c>
      <c r="C50" s="11">
        <v>2.8139259999999999</v>
      </c>
    </row>
    <row r="51" spans="1:3">
      <c r="A51" t="s">
        <v>154</v>
      </c>
      <c r="B51" s="11">
        <v>2.5221770000000001</v>
      </c>
      <c r="C51" s="11">
        <v>2.8098670000000001</v>
      </c>
    </row>
    <row r="52" spans="1:3">
      <c r="A52" t="s">
        <v>155</v>
      </c>
      <c r="B52" s="11">
        <v>1.7191320000000001</v>
      </c>
      <c r="C52" s="11">
        <v>3.931352</v>
      </c>
    </row>
    <row r="53" spans="1:3">
      <c r="A53" t="s">
        <v>156</v>
      </c>
      <c r="B53" s="11">
        <v>2.143551</v>
      </c>
      <c r="C53" s="11">
        <v>2.8513440000000001</v>
      </c>
    </row>
    <row r="54" spans="1:3">
      <c r="A54" t="s">
        <v>157</v>
      </c>
      <c r="B54" s="11">
        <v>2.5508670000000002</v>
      </c>
      <c r="C54" s="11">
        <v>2.8612350000000002</v>
      </c>
    </row>
    <row r="55" spans="1:3">
      <c r="A55" t="s">
        <v>158</v>
      </c>
      <c r="B55" s="11">
        <v>2.784268</v>
      </c>
      <c r="C55" s="11">
        <v>2.842695</v>
      </c>
    </row>
    <row r="56" spans="1:3">
      <c r="A56" t="s">
        <v>159</v>
      </c>
      <c r="B56" s="11">
        <v>1.451697</v>
      </c>
      <c r="C56" s="11">
        <v>2.6502669999999999</v>
      </c>
    </row>
    <row r="57" spans="1:3">
      <c r="A57" t="s">
        <v>160</v>
      </c>
      <c r="B57" s="11">
        <v>2.468353</v>
      </c>
      <c r="C57" s="11">
        <v>4.4981289999999996</v>
      </c>
    </row>
    <row r="58" spans="1:3">
      <c r="A58" t="s">
        <v>161</v>
      </c>
      <c r="B58" s="11">
        <v>2.0534849999999998</v>
      </c>
      <c r="C58" s="11">
        <v>2.107939</v>
      </c>
    </row>
    <row r="59" spans="1:3">
      <c r="A59" t="s">
        <v>162</v>
      </c>
      <c r="B59" s="11">
        <v>2.7968449999999998</v>
      </c>
      <c r="C59" s="11">
        <v>3.1488149999999999</v>
      </c>
    </row>
    <row r="60" spans="1:3">
      <c r="A60" t="s">
        <v>163</v>
      </c>
      <c r="B60" s="11">
        <v>2.0612889999999999</v>
      </c>
      <c r="C60" s="11">
        <v>2.514624</v>
      </c>
    </row>
    <row r="61" spans="1:3">
      <c r="A61" t="s">
        <v>164</v>
      </c>
      <c r="B61" s="11">
        <v>2.5449090000000001</v>
      </c>
      <c r="C61" s="11">
        <v>3.116441</v>
      </c>
    </row>
    <row r="62" spans="1:3">
      <c r="A62" t="s">
        <v>165</v>
      </c>
      <c r="B62" s="11">
        <v>1.7281299999999999</v>
      </c>
      <c r="C62" s="11">
        <v>2.8175240000000001</v>
      </c>
    </row>
    <row r="63" spans="1:3">
      <c r="A63" t="s">
        <v>166</v>
      </c>
      <c r="B63" s="11">
        <v>1.4609380000000001</v>
      </c>
      <c r="C63" s="11">
        <v>2.875219</v>
      </c>
    </row>
    <row r="64" spans="1:3">
      <c r="A64" t="s">
        <v>167</v>
      </c>
      <c r="B64" s="11">
        <v>2.4621040000000001</v>
      </c>
      <c r="C64" s="11">
        <v>3.1525120000000002</v>
      </c>
    </row>
    <row r="65" spans="1:3">
      <c r="A65" t="s">
        <v>168</v>
      </c>
      <c r="B65" s="11">
        <v>1.8467499999999999</v>
      </c>
      <c r="C65" s="11">
        <v>2.657095</v>
      </c>
    </row>
    <row r="66" spans="1:3">
      <c r="A66" t="s">
        <v>169</v>
      </c>
      <c r="B66" s="11">
        <v>2.140066</v>
      </c>
      <c r="C66" s="11">
        <v>2.7737189999999998</v>
      </c>
    </row>
    <row r="67" spans="1:3">
      <c r="A67" t="s">
        <v>170</v>
      </c>
      <c r="B67" s="11">
        <v>2.4601660000000001</v>
      </c>
      <c r="C67" s="11">
        <v>2.9508890000000001</v>
      </c>
    </row>
    <row r="68" spans="1:3">
      <c r="A68" t="s">
        <v>171</v>
      </c>
      <c r="B68" s="11">
        <v>3.731751</v>
      </c>
      <c r="C68" s="11">
        <v>2.6352069999999999</v>
      </c>
    </row>
    <row r="69" spans="1:3">
      <c r="A69" t="s">
        <v>172</v>
      </c>
      <c r="B69" s="11">
        <v>2.6198220000000001</v>
      </c>
      <c r="C69" s="11">
        <v>3.5053260000000002</v>
      </c>
    </row>
    <row r="70" spans="1:3">
      <c r="A70" t="s">
        <v>173</v>
      </c>
      <c r="B70" s="11">
        <v>2.1502560000000002</v>
      </c>
      <c r="C70" s="11">
        <v>2.5057130000000001</v>
      </c>
    </row>
    <row r="71" spans="1:3">
      <c r="A71" t="s">
        <v>174</v>
      </c>
      <c r="B71" s="11">
        <v>2.7837339999999999</v>
      </c>
      <c r="C71" s="11">
        <v>4.3346309999999999</v>
      </c>
    </row>
    <row r="72" spans="1:3">
      <c r="A72" t="s">
        <v>175</v>
      </c>
      <c r="B72" s="11">
        <v>2.20485</v>
      </c>
      <c r="C72" s="11">
        <v>3.69353</v>
      </c>
    </row>
    <row r="73" spans="1:3">
      <c r="A73" t="s">
        <v>176</v>
      </c>
      <c r="B73" s="11">
        <v>4.9006629999999998</v>
      </c>
      <c r="C73" s="11">
        <v>4.3239239999999999</v>
      </c>
    </row>
    <row r="74" spans="1:3">
      <c r="A74" t="s">
        <v>177</v>
      </c>
      <c r="B74" s="11">
        <v>3.3856950000000001</v>
      </c>
      <c r="C74" s="11">
        <v>3.5059770000000001</v>
      </c>
    </row>
    <row r="75" spans="1:3">
      <c r="A75" t="s">
        <v>178</v>
      </c>
      <c r="B75" s="11">
        <v>2.901675</v>
      </c>
      <c r="C75" s="11">
        <v>4.1862450000000004</v>
      </c>
    </row>
    <row r="76" spans="1:3">
      <c r="A76" t="s">
        <v>179</v>
      </c>
      <c r="B76" s="11">
        <v>2.1769980000000002</v>
      </c>
      <c r="C76" s="11">
        <v>4.278092</v>
      </c>
    </row>
    <row r="77" spans="1:3">
      <c r="A77" t="s">
        <v>180</v>
      </c>
      <c r="B77" s="11">
        <v>1.560724</v>
      </c>
      <c r="C77" s="11">
        <v>4.2136230000000001</v>
      </c>
    </row>
    <row r="78" spans="1:3">
      <c r="A78" t="s">
        <v>181</v>
      </c>
      <c r="B78" s="11">
        <v>1.3669210000000001</v>
      </c>
      <c r="C78" s="11">
        <v>5.0987850000000003</v>
      </c>
    </row>
    <row r="79" spans="1:3">
      <c r="A79" t="s">
        <v>182</v>
      </c>
      <c r="B79" s="11">
        <v>1.724264</v>
      </c>
      <c r="C79" s="11">
        <v>4.8268529999999998</v>
      </c>
    </row>
    <row r="80" spans="1:3">
      <c r="A80" t="s">
        <v>183</v>
      </c>
      <c r="B80" s="11">
        <v>1.728715</v>
      </c>
      <c r="C80" s="11">
        <v>4.8507889999999998</v>
      </c>
    </row>
    <row r="81" spans="1:3">
      <c r="A81" t="s">
        <v>184</v>
      </c>
      <c r="B81" s="11">
        <v>2.0781800000000001</v>
      </c>
      <c r="C81" s="11">
        <v>4.7353069999999997</v>
      </c>
    </row>
    <row r="82" spans="1:3">
      <c r="A82" t="s">
        <v>185</v>
      </c>
      <c r="B82" s="11">
        <v>2.0227390000000001</v>
      </c>
      <c r="C82" s="11">
        <v>3.2975639999999999</v>
      </c>
    </row>
    <row r="83" spans="1:3">
      <c r="A83" t="s">
        <v>186</v>
      </c>
      <c r="B83" s="11">
        <v>1.9687250000000001</v>
      </c>
      <c r="C83" s="11">
        <v>4.1162599999999996</v>
      </c>
    </row>
    <row r="84" spans="1:3">
      <c r="A84" t="s">
        <v>187</v>
      </c>
      <c r="B84" s="11">
        <v>1.5179750000000001</v>
      </c>
      <c r="C84" s="11">
        <v>4.0903749999999999</v>
      </c>
    </row>
    <row r="85" spans="1:3">
      <c r="A85" t="s">
        <v>188</v>
      </c>
      <c r="B85" s="11">
        <v>2.6489699999999998</v>
      </c>
      <c r="C85" s="11">
        <v>4.5630750000000004</v>
      </c>
    </row>
    <row r="86" spans="1:3">
      <c r="A86" t="s">
        <v>189</v>
      </c>
      <c r="B86" s="11">
        <v>1.9330639999999999</v>
      </c>
      <c r="C86" s="11">
        <v>3.3780380000000001</v>
      </c>
    </row>
    <row r="87" spans="1:3">
      <c r="A87" t="s">
        <v>190</v>
      </c>
      <c r="B87" s="11">
        <v>1.7374291499999999</v>
      </c>
      <c r="C87" s="11">
        <v>4.7047674292999995</v>
      </c>
    </row>
    <row r="88" spans="1:3">
      <c r="A88" t="s">
        <v>191</v>
      </c>
      <c r="B88" s="11">
        <v>2.39550909</v>
      </c>
      <c r="C88" s="11">
        <v>4.6210844955000008</v>
      </c>
    </row>
    <row r="89" spans="1:3">
      <c r="A89" t="s">
        <v>192</v>
      </c>
      <c r="B89" s="11">
        <v>2.3952961699999999</v>
      </c>
      <c r="C89" s="11">
        <v>4.5428485851000016</v>
      </c>
    </row>
    <row r="90" spans="1:3">
      <c r="A90" t="s">
        <v>193</v>
      </c>
      <c r="B90" s="11">
        <v>2.7160260800000002</v>
      </c>
      <c r="C90" s="11">
        <v>4.1259395877999987</v>
      </c>
    </row>
    <row r="91" spans="1:3">
      <c r="A91" t="s">
        <v>194</v>
      </c>
      <c r="B91" s="11">
        <v>1.1707401000000002</v>
      </c>
      <c r="C91" s="11">
        <v>4.8566848248999976</v>
      </c>
    </row>
    <row r="92" spans="1:3">
      <c r="A92" t="s">
        <v>195</v>
      </c>
      <c r="B92" s="11">
        <v>2.51901617</v>
      </c>
      <c r="C92" s="11">
        <v>4.9378672777000023</v>
      </c>
    </row>
    <row r="93" spans="1:3">
      <c r="A93" t="s">
        <v>196</v>
      </c>
      <c r="B93" s="11">
        <v>2.0752520099999998</v>
      </c>
      <c r="C93" s="11">
        <v>4.6686776847000013</v>
      </c>
    </row>
    <row r="94" spans="1:3">
      <c r="A94" t="s">
        <v>197</v>
      </c>
      <c r="B94" s="11">
        <v>2.4477159500000001</v>
      </c>
      <c r="C94" s="11">
        <v>3.3414893612000003</v>
      </c>
    </row>
    <row r="95" spans="1:3">
      <c r="A95" t="s">
        <v>198</v>
      </c>
      <c r="B95" s="11">
        <v>4.09659233</v>
      </c>
      <c r="C95" s="11">
        <v>4.7318658528999986</v>
      </c>
    </row>
    <row r="96" spans="1:3">
      <c r="A96" t="s">
        <v>199</v>
      </c>
      <c r="B96" s="11">
        <v>1.8682245100000001</v>
      </c>
      <c r="C96" s="11">
        <v>4.4640120606000018</v>
      </c>
    </row>
    <row r="97" spans="1:4">
      <c r="A97" t="s">
        <v>200</v>
      </c>
      <c r="B97" s="11">
        <v>2.0668326800000001</v>
      </c>
      <c r="C97" s="11">
        <v>4.8013949927999997</v>
      </c>
    </row>
    <row r="98" spans="1:4">
      <c r="A98" t="s">
        <v>201</v>
      </c>
      <c r="B98" s="11">
        <v>4.1447850099999997</v>
      </c>
      <c r="C98" s="11">
        <v>4.6550965289000015</v>
      </c>
    </row>
    <row r="99" spans="1:4">
      <c r="A99" t="s">
        <v>202</v>
      </c>
      <c r="B99" s="11">
        <v>3.06983476</v>
      </c>
      <c r="C99" s="11">
        <v>4.8029458677999983</v>
      </c>
    </row>
    <row r="100" spans="1:4">
      <c r="A100" t="s">
        <v>203</v>
      </c>
      <c r="B100" s="11">
        <v>2.4677354300000003</v>
      </c>
      <c r="C100" s="11">
        <v>4.1930951842000015</v>
      </c>
    </row>
    <row r="101" spans="1:4">
      <c r="A101" t="s">
        <v>204</v>
      </c>
      <c r="B101" s="11">
        <v>3.34408504</v>
      </c>
      <c r="C101" s="11">
        <v>3.7220410029999997</v>
      </c>
    </row>
    <row r="102" spans="1:4">
      <c r="A102" t="s">
        <v>205</v>
      </c>
      <c r="B102" s="11">
        <v>4.4934878600000001</v>
      </c>
      <c r="C102" s="11">
        <v>3.7040581674000008</v>
      </c>
    </row>
    <row r="103" spans="1:4">
      <c r="A103" t="s">
        <v>206</v>
      </c>
      <c r="B103" s="11">
        <v>4.42050228</v>
      </c>
      <c r="C103" s="11">
        <v>6.2361349395999977</v>
      </c>
    </row>
    <row r="104" spans="1:4">
      <c r="A104" t="s">
        <v>207</v>
      </c>
      <c r="B104" s="11">
        <v>4.9920040099999996</v>
      </c>
      <c r="C104" s="11">
        <v>6.2123823180999995</v>
      </c>
    </row>
    <row r="105" spans="1:4">
      <c r="A105" t="s">
        <v>208</v>
      </c>
      <c r="B105" s="11">
        <v>6.1872385300000001</v>
      </c>
      <c r="C105" s="11">
        <v>4.9123657231000015</v>
      </c>
    </row>
    <row r="106" spans="1:4">
      <c r="A106" t="s">
        <v>209</v>
      </c>
      <c r="B106" s="11">
        <v>3.2171223499999999</v>
      </c>
      <c r="C106" s="11">
        <v>3.0714218663999993</v>
      </c>
    </row>
    <row r="107" spans="1:4">
      <c r="A107" t="s">
        <v>210</v>
      </c>
      <c r="B107" s="11">
        <v>9.4074730899999999</v>
      </c>
      <c r="C107" s="11">
        <v>6.8173189477000031</v>
      </c>
    </row>
    <row r="108" spans="1:4">
      <c r="A108" t="s">
        <v>211</v>
      </c>
      <c r="B108" s="37">
        <v>10.450621400000001</v>
      </c>
      <c r="C108" s="11">
        <v>5.6892093681999967</v>
      </c>
    </row>
    <row r="109" spans="1:4">
      <c r="A109" t="s">
        <v>212</v>
      </c>
      <c r="B109" s="37">
        <v>19.289954000000002</v>
      </c>
      <c r="C109" s="11">
        <v>4.2881651290000047</v>
      </c>
      <c r="D109" t="s">
        <v>212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4F05-D7A0-4227-92EA-4C0772FA5F73}">
  <dimension ref="A1:C32"/>
  <sheetViews>
    <sheetView workbookViewId="0">
      <selection activeCell="C22" sqref="C22"/>
    </sheetView>
  </sheetViews>
  <sheetFormatPr defaultColWidth="8.77734375" defaultRowHeight="15.05"/>
  <cols>
    <col min="1" max="16384" width="8.77734375" style="1"/>
  </cols>
  <sheetData>
    <row r="1" spans="1:1" ht="35.25" customHeight="1">
      <c r="A1" s="34" t="s">
        <v>271</v>
      </c>
    </row>
    <row r="2" spans="1:1">
      <c r="A2" s="35" t="s">
        <v>272</v>
      </c>
    </row>
    <row r="19" spans="1:3">
      <c r="A19" s="26" t="s">
        <v>274</v>
      </c>
    </row>
    <row r="20" spans="1:3">
      <c r="A20" s="26" t="s">
        <v>273</v>
      </c>
    </row>
    <row r="27" spans="1:3">
      <c r="A27" s="1">
        <v>2024</v>
      </c>
      <c r="B27" s="1" t="s">
        <v>275</v>
      </c>
      <c r="C27" s="1">
        <v>98535</v>
      </c>
    </row>
    <row r="28" spans="1:3">
      <c r="B28" s="1" t="s">
        <v>276</v>
      </c>
      <c r="C28" s="1">
        <v>100410</v>
      </c>
    </row>
    <row r="29" spans="1:3">
      <c r="B29" s="1" t="s">
        <v>277</v>
      </c>
      <c r="C29" s="1">
        <v>101700</v>
      </c>
    </row>
    <row r="30" spans="1:3">
      <c r="A30" s="1">
        <v>2025</v>
      </c>
      <c r="B30" s="1" t="s">
        <v>275</v>
      </c>
      <c r="C30" s="1">
        <v>105435</v>
      </c>
    </row>
    <row r="31" spans="1:3">
      <c r="B31" s="1" t="s">
        <v>276</v>
      </c>
      <c r="C31" s="1">
        <v>105445</v>
      </c>
    </row>
    <row r="32" spans="1:3">
      <c r="B32" s="1" t="s">
        <v>277</v>
      </c>
      <c r="C32" s="1">
        <v>105445</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A8AD3-B136-45D7-BBA8-DAA8EEFE700C}">
  <dimension ref="A1:C30"/>
  <sheetViews>
    <sheetView workbookViewId="0">
      <selection activeCell="D20" sqref="D20"/>
    </sheetView>
  </sheetViews>
  <sheetFormatPr defaultColWidth="8.77734375" defaultRowHeight="15.05"/>
  <cols>
    <col min="1" max="16384" width="8.77734375" style="1"/>
  </cols>
  <sheetData>
    <row r="1" spans="1:1" ht="35.700000000000003">
      <c r="A1" s="34" t="s">
        <v>278</v>
      </c>
    </row>
    <row r="2" spans="1:1">
      <c r="A2" s="49" t="s">
        <v>280</v>
      </c>
    </row>
    <row r="3" spans="1:1">
      <c r="A3" s="50"/>
    </row>
    <row r="4" spans="1:1">
      <c r="A4" s="50"/>
    </row>
    <row r="5" spans="1:1">
      <c r="A5" s="50"/>
    </row>
    <row r="6" spans="1:1">
      <c r="A6" s="50"/>
    </row>
    <row r="7" spans="1:1">
      <c r="A7" s="50"/>
    </row>
    <row r="8" spans="1:1">
      <c r="A8" s="50"/>
    </row>
    <row r="9" spans="1:1">
      <c r="A9" s="50"/>
    </row>
    <row r="10" spans="1:1">
      <c r="A10" s="50"/>
    </row>
    <row r="11" spans="1:1">
      <c r="A11" s="50"/>
    </row>
    <row r="12" spans="1:1">
      <c r="A12" s="50"/>
    </row>
    <row r="13" spans="1:1">
      <c r="A13" s="50"/>
    </row>
    <row r="14" spans="1:1">
      <c r="A14" s="50"/>
    </row>
    <row r="15" spans="1:1">
      <c r="A15" s="50"/>
    </row>
    <row r="16" spans="1:1">
      <c r="A16" s="50"/>
    </row>
    <row r="17" spans="1:3">
      <c r="A17" s="50"/>
    </row>
    <row r="18" spans="1:3">
      <c r="A18" s="49" t="s">
        <v>279</v>
      </c>
    </row>
    <row r="19" spans="1:3">
      <c r="A19" s="50"/>
    </row>
    <row r="20" spans="1:3">
      <c r="A20" s="50"/>
    </row>
    <row r="21" spans="1:3">
      <c r="A21" s="50"/>
    </row>
    <row r="22" spans="1:3">
      <c r="A22" s="50"/>
    </row>
    <row r="23" spans="1:3">
      <c r="A23" s="50"/>
    </row>
    <row r="24" spans="1:3">
      <c r="A24" s="50"/>
      <c r="B24" s="1" t="s">
        <v>283</v>
      </c>
      <c r="C24" s="1" t="s">
        <v>284</v>
      </c>
    </row>
    <row r="25" spans="1:3">
      <c r="A25" s="50" t="s">
        <v>6</v>
      </c>
      <c r="B25" s="51">
        <v>1.4144974733296012E-2</v>
      </c>
      <c r="C25" s="51">
        <v>5.9274182107085016E-2</v>
      </c>
    </row>
    <row r="26" spans="1:3">
      <c r="A26" s="50"/>
      <c r="B26" s="51"/>
      <c r="C26" s="51"/>
    </row>
    <row r="27" spans="1:3">
      <c r="A27" s="50" t="s">
        <v>281</v>
      </c>
      <c r="B27" s="51">
        <v>-5.6945018978565853E-3</v>
      </c>
      <c r="C27" s="51">
        <v>5.1362745680185284E-2</v>
      </c>
    </row>
    <row r="28" spans="1:3">
      <c r="A28" s="50" t="s">
        <v>282</v>
      </c>
      <c r="B28" s="51">
        <v>4.1016069592046733E-2</v>
      </c>
      <c r="C28" s="51">
        <v>5.5816379760041723E-2</v>
      </c>
    </row>
    <row r="29" spans="1:3">
      <c r="A29" s="50" t="s">
        <v>381</v>
      </c>
      <c r="B29" s="51">
        <v>2.5463922272873862E-2</v>
      </c>
      <c r="C29" s="51">
        <v>7.8144493591924657E-2</v>
      </c>
    </row>
    <row r="30" spans="1:3">
      <c r="A30" s="50"/>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83D3C-3A0D-4889-99A8-B47CE3B69A8D}">
  <dimension ref="A1:B103"/>
  <sheetViews>
    <sheetView workbookViewId="0">
      <selection activeCell="F26" sqref="F26"/>
    </sheetView>
  </sheetViews>
  <sheetFormatPr defaultColWidth="8.77734375" defaultRowHeight="15.05"/>
  <cols>
    <col min="1" max="16384" width="8.77734375" style="1"/>
  </cols>
  <sheetData>
    <row r="1" spans="1:1" ht="19.45">
      <c r="A1" s="52" t="s">
        <v>285</v>
      </c>
    </row>
    <row r="2" spans="1:1">
      <c r="A2" s="48" t="s">
        <v>286</v>
      </c>
    </row>
    <row r="20" spans="1:2">
      <c r="A20" s="48" t="s">
        <v>287</v>
      </c>
    </row>
    <row r="21" spans="1:2">
      <c r="A21" s="48" t="s">
        <v>382</v>
      </c>
    </row>
    <row r="22" spans="1:2">
      <c r="A22" s="48" t="s">
        <v>383</v>
      </c>
    </row>
    <row r="25" spans="1:2">
      <c r="A25" s="46"/>
    </row>
    <row r="27" spans="1:2">
      <c r="B27" s="1" t="s">
        <v>288</v>
      </c>
    </row>
    <row r="28" spans="1:2">
      <c r="A28" s="46">
        <v>43466</v>
      </c>
      <c r="B28" s="1">
        <v>6488</v>
      </c>
    </row>
    <row r="29" spans="1:2">
      <c r="A29" s="46">
        <v>43497</v>
      </c>
      <c r="B29" s="1">
        <v>6329</v>
      </c>
    </row>
    <row r="30" spans="1:2">
      <c r="A30" s="46">
        <v>43525</v>
      </c>
      <c r="B30" s="1">
        <v>5804</v>
      </c>
    </row>
    <row r="31" spans="1:2">
      <c r="A31" s="46">
        <v>43556</v>
      </c>
      <c r="B31" s="1">
        <v>5626</v>
      </c>
    </row>
    <row r="32" spans="1:2">
      <c r="A32" s="46">
        <v>43586</v>
      </c>
      <c r="B32" s="1">
        <v>5856</v>
      </c>
    </row>
    <row r="33" spans="1:2">
      <c r="A33" s="46">
        <v>43617</v>
      </c>
      <c r="B33" s="1">
        <v>6017</v>
      </c>
    </row>
    <row r="34" spans="1:2">
      <c r="A34" s="46">
        <v>43647</v>
      </c>
      <c r="B34" s="1">
        <v>4779</v>
      </c>
    </row>
    <row r="35" spans="1:2">
      <c r="A35" s="46">
        <v>43678</v>
      </c>
      <c r="B35" s="1">
        <v>6265</v>
      </c>
    </row>
    <row r="36" spans="1:2">
      <c r="A36" s="46">
        <v>43709</v>
      </c>
      <c r="B36" s="1">
        <v>6095</v>
      </c>
    </row>
    <row r="37" spans="1:2">
      <c r="A37" s="46">
        <v>43739</v>
      </c>
      <c r="B37" s="1">
        <v>7521</v>
      </c>
    </row>
    <row r="38" spans="1:2">
      <c r="A38" s="46">
        <v>43770</v>
      </c>
      <c r="B38" s="1">
        <v>5919</v>
      </c>
    </row>
    <row r="39" spans="1:2">
      <c r="A39" s="46">
        <v>43800</v>
      </c>
      <c r="B39" s="1">
        <v>6158</v>
      </c>
    </row>
    <row r="40" spans="1:2">
      <c r="A40" s="46">
        <v>43831</v>
      </c>
      <c r="B40" s="1">
        <v>6287</v>
      </c>
    </row>
    <row r="41" spans="1:2">
      <c r="A41" s="46">
        <v>43862</v>
      </c>
      <c r="B41" s="1">
        <v>6085</v>
      </c>
    </row>
    <row r="42" spans="1:2">
      <c r="A42" s="46">
        <v>43891</v>
      </c>
      <c r="B42" s="1">
        <v>5898</v>
      </c>
    </row>
    <row r="43" spans="1:2">
      <c r="A43" s="46">
        <v>43922</v>
      </c>
      <c r="B43" s="1">
        <v>5987</v>
      </c>
    </row>
    <row r="44" spans="1:2">
      <c r="A44" s="46">
        <v>43952</v>
      </c>
      <c r="B44" s="1">
        <v>6660</v>
      </c>
    </row>
    <row r="45" spans="1:2">
      <c r="A45" s="46">
        <v>43983</v>
      </c>
      <c r="B45" s="1">
        <v>6736</v>
      </c>
    </row>
    <row r="46" spans="1:2">
      <c r="A46" s="46">
        <v>44013</v>
      </c>
      <c r="B46" s="1">
        <v>6809</v>
      </c>
    </row>
    <row r="47" spans="1:2">
      <c r="A47" s="46">
        <v>44044</v>
      </c>
      <c r="B47" s="1">
        <v>6044</v>
      </c>
    </row>
    <row r="48" spans="1:2">
      <c r="A48" s="46">
        <v>44075</v>
      </c>
      <c r="B48" s="1">
        <v>6230</v>
      </c>
    </row>
    <row r="49" spans="1:2">
      <c r="A49" s="46">
        <v>44105</v>
      </c>
      <c r="B49" s="1">
        <v>6305</v>
      </c>
    </row>
    <row r="50" spans="1:2">
      <c r="A50" s="46">
        <v>44136</v>
      </c>
      <c r="B50" s="1">
        <v>6800</v>
      </c>
    </row>
    <row r="51" spans="1:2">
      <c r="A51" s="46">
        <v>44166</v>
      </c>
      <c r="B51" s="1">
        <v>7045</v>
      </c>
    </row>
    <row r="52" spans="1:2">
      <c r="A52" s="46">
        <v>44197</v>
      </c>
      <c r="B52" s="1">
        <v>6582</v>
      </c>
    </row>
    <row r="53" spans="1:2">
      <c r="A53" s="46">
        <v>44228</v>
      </c>
      <c r="B53" s="1">
        <v>6236</v>
      </c>
    </row>
    <row r="54" spans="1:2">
      <c r="A54" s="46">
        <v>44256</v>
      </c>
      <c r="B54" s="1">
        <v>5805</v>
      </c>
    </row>
    <row r="55" spans="1:2">
      <c r="A55" s="46">
        <v>44287</v>
      </c>
      <c r="B55" s="1">
        <v>6149</v>
      </c>
    </row>
    <row r="56" spans="1:2">
      <c r="A56" s="46">
        <v>44317</v>
      </c>
      <c r="B56" s="1">
        <v>6611</v>
      </c>
    </row>
    <row r="57" spans="1:2">
      <c r="A57" s="46">
        <v>44348</v>
      </c>
      <c r="B57" s="1">
        <v>6652</v>
      </c>
    </row>
    <row r="58" spans="1:2">
      <c r="A58" s="46">
        <v>44378</v>
      </c>
      <c r="B58" s="1">
        <v>6731</v>
      </c>
    </row>
    <row r="59" spans="1:2">
      <c r="A59" s="46">
        <v>44409</v>
      </c>
      <c r="B59" s="1">
        <v>6219</v>
      </c>
    </row>
    <row r="60" spans="1:2">
      <c r="A60" s="46">
        <v>44440</v>
      </c>
      <c r="B60" s="1">
        <v>6378</v>
      </c>
    </row>
    <row r="61" spans="1:2">
      <c r="A61" s="46">
        <v>44470</v>
      </c>
      <c r="B61" s="1">
        <v>6216</v>
      </c>
    </row>
    <row r="62" spans="1:2">
      <c r="A62" s="46">
        <v>44501</v>
      </c>
      <c r="B62" s="1">
        <v>6604</v>
      </c>
    </row>
    <row r="63" spans="1:2">
      <c r="A63" s="46">
        <v>44531</v>
      </c>
      <c r="B63" s="1">
        <v>7109</v>
      </c>
    </row>
    <row r="64" spans="1:2">
      <c r="A64" s="46">
        <v>44562</v>
      </c>
      <c r="B64" s="1">
        <v>7138</v>
      </c>
    </row>
    <row r="65" spans="1:2">
      <c r="A65" s="46">
        <v>44593</v>
      </c>
      <c r="B65" s="1">
        <v>7007</v>
      </c>
    </row>
    <row r="66" spans="1:2">
      <c r="A66" s="46">
        <v>44621</v>
      </c>
      <c r="B66" s="1">
        <v>6618</v>
      </c>
    </row>
    <row r="67" spans="1:2">
      <c r="A67" s="46">
        <v>44652</v>
      </c>
      <c r="B67" s="1">
        <v>6594</v>
      </c>
    </row>
    <row r="68" spans="1:2">
      <c r="A68" s="46">
        <v>44682</v>
      </c>
      <c r="B68" s="1">
        <v>6749</v>
      </c>
    </row>
    <row r="69" spans="1:2">
      <c r="A69" s="46">
        <v>44713</v>
      </c>
      <c r="B69" s="1">
        <v>6655</v>
      </c>
    </row>
    <row r="70" spans="1:2">
      <c r="A70" s="46">
        <v>44743</v>
      </c>
      <c r="B70" s="1">
        <v>6793</v>
      </c>
    </row>
    <row r="71" spans="1:2">
      <c r="A71" s="46">
        <v>44774</v>
      </c>
      <c r="B71" s="1">
        <v>6949</v>
      </c>
    </row>
    <row r="72" spans="1:2">
      <c r="A72" s="46">
        <v>44805</v>
      </c>
      <c r="B72" s="1">
        <v>7120</v>
      </c>
    </row>
    <row r="73" spans="1:2">
      <c r="A73" s="46">
        <v>44835</v>
      </c>
      <c r="B73" s="1">
        <v>7046</v>
      </c>
    </row>
    <row r="74" spans="1:2">
      <c r="A74" s="46">
        <v>44866</v>
      </c>
      <c r="B74" s="1">
        <v>7259</v>
      </c>
    </row>
    <row r="75" spans="1:2">
      <c r="A75" s="46">
        <v>44896</v>
      </c>
      <c r="B75" s="1">
        <v>7755</v>
      </c>
    </row>
    <row r="76" spans="1:2">
      <c r="A76" s="46">
        <v>44927</v>
      </c>
      <c r="B76" s="1">
        <v>7994</v>
      </c>
    </row>
    <row r="77" spans="1:2">
      <c r="A77" s="46">
        <v>44958</v>
      </c>
      <c r="B77" s="1">
        <v>7929</v>
      </c>
    </row>
    <row r="78" spans="1:2">
      <c r="A78" s="46">
        <v>44986</v>
      </c>
      <c r="B78" s="1">
        <v>7584</v>
      </c>
    </row>
    <row r="79" spans="1:2">
      <c r="A79" s="46">
        <v>45017</v>
      </c>
      <c r="B79" s="1">
        <v>7372</v>
      </c>
    </row>
    <row r="80" spans="1:2">
      <c r="A80" s="46">
        <v>45047</v>
      </c>
      <c r="B80" s="1">
        <v>7399</v>
      </c>
    </row>
    <row r="81" spans="1:2">
      <c r="A81" s="46">
        <v>45078</v>
      </c>
      <c r="B81" s="1">
        <v>7407</v>
      </c>
    </row>
    <row r="82" spans="1:2">
      <c r="A82" s="46">
        <v>45108</v>
      </c>
      <c r="B82" s="1">
        <v>8055</v>
      </c>
    </row>
    <row r="83" spans="1:2">
      <c r="A83" s="46">
        <v>45139</v>
      </c>
      <c r="B83" s="1">
        <v>7890</v>
      </c>
    </row>
    <row r="84" spans="1:2">
      <c r="A84" s="46">
        <v>45170</v>
      </c>
      <c r="B84" s="1">
        <v>7689</v>
      </c>
    </row>
    <row r="85" spans="1:2">
      <c r="A85" s="46">
        <v>45200</v>
      </c>
      <c r="B85" s="1">
        <v>7159</v>
      </c>
    </row>
    <row r="86" spans="1:2">
      <c r="A86" s="46">
        <v>45231</v>
      </c>
      <c r="B86" s="1">
        <v>7648</v>
      </c>
    </row>
    <row r="87" spans="1:2">
      <c r="A87" s="46">
        <v>45261</v>
      </c>
      <c r="B87" s="1">
        <v>7971</v>
      </c>
    </row>
    <row r="88" spans="1:2">
      <c r="A88" s="46">
        <v>45292</v>
      </c>
      <c r="B88" s="1">
        <v>8336</v>
      </c>
    </row>
    <row r="89" spans="1:2">
      <c r="A89" s="46">
        <v>45323</v>
      </c>
      <c r="B89" s="1">
        <v>8223</v>
      </c>
    </row>
    <row r="90" spans="1:2">
      <c r="A90" s="46">
        <v>45352</v>
      </c>
      <c r="B90" s="1">
        <v>7969</v>
      </c>
    </row>
    <row r="91" spans="1:2">
      <c r="A91" s="46">
        <v>45383</v>
      </c>
      <c r="B91" s="1">
        <v>7741</v>
      </c>
    </row>
    <row r="92" spans="1:2">
      <c r="A92" s="46">
        <v>45413</v>
      </c>
      <c r="B92" s="1">
        <v>7936</v>
      </c>
    </row>
    <row r="93" spans="1:2">
      <c r="A93" s="46">
        <v>45444</v>
      </c>
      <c r="B93" s="1">
        <v>8145</v>
      </c>
    </row>
    <row r="94" spans="1:2">
      <c r="A94" s="46">
        <v>45474</v>
      </c>
      <c r="B94" s="1">
        <v>9263</v>
      </c>
    </row>
    <row r="95" spans="1:2">
      <c r="A95" s="46">
        <v>45505</v>
      </c>
      <c r="B95" s="1">
        <v>8298</v>
      </c>
    </row>
    <row r="96" spans="1:2">
      <c r="A96" s="46">
        <v>45536</v>
      </c>
      <c r="B96" s="1">
        <v>7972</v>
      </c>
    </row>
    <row r="97" spans="1:2">
      <c r="A97" s="46">
        <v>45566</v>
      </c>
      <c r="B97" s="1">
        <v>7427</v>
      </c>
    </row>
    <row r="98" spans="1:2">
      <c r="A98" s="46">
        <v>45597</v>
      </c>
      <c r="B98" s="1">
        <v>8159</v>
      </c>
    </row>
    <row r="99" spans="1:2">
      <c r="A99" s="46">
        <v>45627</v>
      </c>
      <c r="B99" s="1">
        <v>8528</v>
      </c>
    </row>
    <row r="100" spans="1:2">
      <c r="A100" s="46">
        <v>45658</v>
      </c>
      <c r="B100" s="1">
        <v>9257</v>
      </c>
    </row>
    <row r="101" spans="1:2">
      <c r="A101" s="46">
        <v>45689</v>
      </c>
      <c r="B101" s="1">
        <v>8897</v>
      </c>
    </row>
    <row r="102" spans="1:2">
      <c r="A102" s="46">
        <v>45717</v>
      </c>
      <c r="B102" s="1">
        <v>8730</v>
      </c>
    </row>
    <row r="103" spans="1:2">
      <c r="A103" s="46">
        <v>45748</v>
      </c>
      <c r="B103" s="1">
        <v>7567</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CE57C-F71F-4FAE-80CE-BCDF19E59EAC}">
  <dimension ref="A1:AG40"/>
  <sheetViews>
    <sheetView showGridLines="0" zoomScale="110" zoomScaleNormal="110" workbookViewId="0">
      <selection activeCell="A2" sqref="A2"/>
    </sheetView>
  </sheetViews>
  <sheetFormatPr defaultRowHeight="15.05"/>
  <cols>
    <col min="1" max="1" width="17.21875" bestFit="1" customWidth="1"/>
    <col min="2" max="2" width="9.44140625" bestFit="1" customWidth="1"/>
    <col min="3" max="4" width="9" bestFit="1" customWidth="1"/>
    <col min="5" max="8" width="9.44140625" bestFit="1" customWidth="1"/>
    <col min="9" max="10" width="9" bestFit="1" customWidth="1"/>
    <col min="11" max="13" width="9.44140625" bestFit="1" customWidth="1"/>
    <col min="14" max="14" width="9" bestFit="1" customWidth="1"/>
    <col min="15" max="20" width="10.44140625" bestFit="1" customWidth="1"/>
    <col min="21" max="21" width="9.44140625" bestFit="1" customWidth="1"/>
    <col min="22" max="26" width="9.5546875" bestFit="1" customWidth="1"/>
    <col min="27" max="28" width="10.44140625" bestFit="1" customWidth="1"/>
    <col min="29" max="30" width="10.5546875" bestFit="1" customWidth="1"/>
    <col min="31" max="33" width="9.44140625" bestFit="1" customWidth="1"/>
  </cols>
  <sheetData>
    <row r="1" spans="1:1" ht="35.700000000000003">
      <c r="A1" s="34" t="s">
        <v>312</v>
      </c>
    </row>
    <row r="2" spans="1:1">
      <c r="A2" s="7" t="s">
        <v>9</v>
      </c>
    </row>
    <row r="20" spans="1:1">
      <c r="A20" s="8" t="s">
        <v>10</v>
      </c>
    </row>
    <row r="21" spans="1:1">
      <c r="A21" s="8" t="s">
        <v>219</v>
      </c>
    </row>
    <row r="22" spans="1:1">
      <c r="A22" s="8" t="s">
        <v>220</v>
      </c>
    </row>
    <row r="34" spans="1:33">
      <c r="B34">
        <v>1995</v>
      </c>
      <c r="C34">
        <v>1996</v>
      </c>
      <c r="D34">
        <v>1997</v>
      </c>
      <c r="E34">
        <v>1998</v>
      </c>
      <c r="F34">
        <v>1999</v>
      </c>
      <c r="G34">
        <v>2000</v>
      </c>
      <c r="H34">
        <v>2001</v>
      </c>
      <c r="I34">
        <v>2002</v>
      </c>
      <c r="J34">
        <v>2003</v>
      </c>
      <c r="K34">
        <v>2004</v>
      </c>
      <c r="L34">
        <v>2005</v>
      </c>
      <c r="M34">
        <v>2006</v>
      </c>
      <c r="N34">
        <v>2007</v>
      </c>
      <c r="O34">
        <v>2008</v>
      </c>
      <c r="P34">
        <v>2009</v>
      </c>
      <c r="Q34">
        <v>2010</v>
      </c>
      <c r="R34">
        <v>2011</v>
      </c>
      <c r="S34">
        <v>2012</v>
      </c>
      <c r="T34">
        <v>2013</v>
      </c>
      <c r="U34">
        <v>2014</v>
      </c>
      <c r="V34">
        <v>2015</v>
      </c>
      <c r="W34">
        <v>2016</v>
      </c>
      <c r="X34">
        <v>2017</v>
      </c>
      <c r="Y34">
        <v>2018</v>
      </c>
      <c r="Z34">
        <v>2019</v>
      </c>
      <c r="AA34">
        <v>2020</v>
      </c>
      <c r="AB34">
        <v>2021</v>
      </c>
      <c r="AC34">
        <v>2022</v>
      </c>
      <c r="AD34">
        <v>2023</v>
      </c>
      <c r="AE34">
        <v>2024</v>
      </c>
      <c r="AF34">
        <v>2025</v>
      </c>
      <c r="AG34">
        <v>2026</v>
      </c>
    </row>
    <row r="35" spans="1:33">
      <c r="A35" t="s">
        <v>217</v>
      </c>
      <c r="B35">
        <v>-1137</v>
      </c>
      <c r="C35">
        <v>-118</v>
      </c>
      <c r="D35">
        <v>953</v>
      </c>
      <c r="E35">
        <v>1666</v>
      </c>
      <c r="F35">
        <v>3282</v>
      </c>
      <c r="G35">
        <v>5267</v>
      </c>
      <c r="H35">
        <v>1171</v>
      </c>
      <c r="I35">
        <v>-706</v>
      </c>
      <c r="J35">
        <v>504</v>
      </c>
      <c r="K35">
        <v>2029</v>
      </c>
      <c r="L35">
        <v>2675</v>
      </c>
      <c r="M35">
        <v>5132</v>
      </c>
      <c r="N35">
        <v>528</v>
      </c>
      <c r="O35">
        <v>-13167</v>
      </c>
      <c r="P35">
        <v>-23517</v>
      </c>
      <c r="Q35">
        <v>-53764</v>
      </c>
      <c r="R35">
        <v>-23320</v>
      </c>
      <c r="S35">
        <v>-14864</v>
      </c>
      <c r="T35">
        <v>-11480</v>
      </c>
      <c r="U35">
        <v>-7056</v>
      </c>
      <c r="V35">
        <v>-5372</v>
      </c>
      <c r="W35">
        <v>-2102</v>
      </c>
      <c r="X35">
        <v>-917</v>
      </c>
      <c r="Y35">
        <v>315</v>
      </c>
      <c r="Z35">
        <v>1489</v>
      </c>
      <c r="AA35">
        <v>-18578</v>
      </c>
      <c r="AB35">
        <v>-6126</v>
      </c>
      <c r="AC35">
        <v>8692</v>
      </c>
      <c r="AD35">
        <v>7900</v>
      </c>
      <c r="AE35">
        <v>23180</v>
      </c>
      <c r="AF35">
        <v>8655</v>
      </c>
      <c r="AG35">
        <v>6315</v>
      </c>
    </row>
    <row r="36" spans="1:33">
      <c r="A36" t="s">
        <v>218</v>
      </c>
      <c r="B36">
        <v>-1137</v>
      </c>
      <c r="C36">
        <v>-118</v>
      </c>
      <c r="D36">
        <v>953</v>
      </c>
      <c r="E36">
        <v>1666</v>
      </c>
      <c r="F36">
        <v>3282</v>
      </c>
      <c r="G36">
        <v>5267</v>
      </c>
      <c r="H36">
        <v>1171</v>
      </c>
      <c r="I36">
        <v>-706</v>
      </c>
      <c r="J36">
        <v>504</v>
      </c>
      <c r="K36">
        <v>2029</v>
      </c>
      <c r="L36">
        <v>2675</v>
      </c>
      <c r="M36">
        <v>5132</v>
      </c>
      <c r="N36">
        <v>528</v>
      </c>
      <c r="O36">
        <v>-13167</v>
      </c>
      <c r="P36">
        <v>-23517</v>
      </c>
      <c r="Q36">
        <v>-53764</v>
      </c>
      <c r="R36">
        <v>-23320</v>
      </c>
      <c r="S36">
        <v>-14864</v>
      </c>
      <c r="T36">
        <v>-11480</v>
      </c>
      <c r="U36">
        <v>-7056</v>
      </c>
      <c r="V36">
        <v>-7026.2093366182817</v>
      </c>
      <c r="W36">
        <v>-3221.6006242618591</v>
      </c>
      <c r="X36">
        <v>-2425.1390744847713</v>
      </c>
      <c r="Y36">
        <v>-2785.2886458802864</v>
      </c>
      <c r="Z36">
        <v>-1529.189554828853</v>
      </c>
      <c r="AA36">
        <v>-23247.8048227939</v>
      </c>
      <c r="AB36">
        <v>-11126</v>
      </c>
      <c r="AC36">
        <v>-2008</v>
      </c>
      <c r="AD36">
        <v>-3300</v>
      </c>
      <c r="AE36">
        <v>-5655</v>
      </c>
      <c r="AF36">
        <v>-4645</v>
      </c>
      <c r="AG36">
        <v>-6785</v>
      </c>
    </row>
    <row r="37" spans="1:33">
      <c r="V37">
        <v>2015</v>
      </c>
      <c r="AA37">
        <v>2020</v>
      </c>
      <c r="AG37">
        <v>2026</v>
      </c>
    </row>
    <row r="40" spans="1:33">
      <c r="Y40" s="10"/>
      <c r="Z40" s="10"/>
      <c r="AA40" s="10"/>
      <c r="AB40" s="10"/>
      <c r="AC40" s="10"/>
      <c r="AD40" s="10"/>
      <c r="AE40" s="10"/>
    </row>
  </sheetData>
  <hyperlinks>
    <hyperlink ref="A20" r:id="rId1" display="https://www.fiscalcouncil.ie/wp-content/uploads/2024/12/Data-pack-Fiscal-Assessment-Report-December-2024.xlsx" xr:uid="{056EA340-8E04-4DD1-B142-C5E53E89319C}"/>
  </hyperlinks>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0E261-2F4E-4A63-AD09-ACEA09123D43}">
  <dimension ref="A1:B32"/>
  <sheetViews>
    <sheetView showGridLines="0" workbookViewId="0"/>
  </sheetViews>
  <sheetFormatPr defaultRowHeight="15.05"/>
  <sheetData>
    <row r="1" spans="1:1" ht="35.700000000000003">
      <c r="A1" s="34" t="s">
        <v>355</v>
      </c>
    </row>
    <row r="2" spans="1:1">
      <c r="A2" s="89" t="s">
        <v>356</v>
      </c>
    </row>
    <row r="18" spans="1:2">
      <c r="A18" s="8" t="s">
        <v>357</v>
      </c>
    </row>
    <row r="19" spans="1:2">
      <c r="A19" s="8" t="s">
        <v>384</v>
      </c>
    </row>
    <row r="20" spans="1:2">
      <c r="A20" s="8" t="s">
        <v>385</v>
      </c>
    </row>
    <row r="21" spans="1:2">
      <c r="A21" s="8" t="s">
        <v>386</v>
      </c>
    </row>
    <row r="22" spans="1:2">
      <c r="A22" s="8" t="s">
        <v>387</v>
      </c>
    </row>
    <row r="23" spans="1:2">
      <c r="A23" s="8"/>
    </row>
    <row r="24" spans="1:2" ht="20.05" customHeight="1"/>
    <row r="26" spans="1:2">
      <c r="A26">
        <v>2017</v>
      </c>
      <c r="B26" s="90">
        <v>0.51032257868493436</v>
      </c>
    </row>
    <row r="27" spans="1:2">
      <c r="A27">
        <v>2018</v>
      </c>
      <c r="B27" s="90">
        <v>0.49915286422526245</v>
      </c>
    </row>
    <row r="28" spans="1:2">
      <c r="A28">
        <v>2019</v>
      </c>
      <c r="B28" s="90">
        <v>0.66135829930166379</v>
      </c>
    </row>
    <row r="29" spans="1:2">
      <c r="A29">
        <v>2020</v>
      </c>
      <c r="B29" s="90">
        <v>0.71610212773293991</v>
      </c>
    </row>
    <row r="30" spans="1:2">
      <c r="A30">
        <v>2021</v>
      </c>
      <c r="B30" s="90">
        <v>0.7809725618258877</v>
      </c>
    </row>
    <row r="31" spans="1:2">
      <c r="A31">
        <v>2022</v>
      </c>
      <c r="B31" s="90">
        <v>0.69512106722654698</v>
      </c>
    </row>
    <row r="32" spans="1:2">
      <c r="A32">
        <v>2023</v>
      </c>
      <c r="B32" s="90">
        <v>0.75019476191984502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D421A-2703-4AB3-9B42-DFCC2F3EFE01}">
  <dimension ref="A1:B41"/>
  <sheetViews>
    <sheetView workbookViewId="0">
      <selection activeCell="F28" sqref="F28"/>
    </sheetView>
  </sheetViews>
  <sheetFormatPr defaultColWidth="8.77734375" defaultRowHeight="15.05"/>
  <cols>
    <col min="1" max="16384" width="8.77734375" style="1"/>
  </cols>
  <sheetData>
    <row r="1" spans="1:1" ht="19.45">
      <c r="A1" s="53" t="s">
        <v>289</v>
      </c>
    </row>
    <row r="2" spans="1:1">
      <c r="A2" s="45" t="s">
        <v>388</v>
      </c>
    </row>
    <row r="20" spans="1:2">
      <c r="A20" s="26" t="s">
        <v>290</v>
      </c>
    </row>
    <row r="21" spans="1:2">
      <c r="A21" s="26" t="s">
        <v>291</v>
      </c>
    </row>
    <row r="22" spans="1:2">
      <c r="A22" s="26" t="s">
        <v>292</v>
      </c>
    </row>
    <row r="30" spans="1:2">
      <c r="A30" s="1" t="s">
        <v>293</v>
      </c>
      <c r="B30" s="47">
        <v>-1.8590605197579286</v>
      </c>
    </row>
    <row r="31" spans="1:2">
      <c r="A31" s="1" t="s">
        <v>281</v>
      </c>
      <c r="B31" s="47">
        <v>-0.92763506690184716</v>
      </c>
    </row>
    <row r="32" spans="1:2">
      <c r="A32" s="1" t="s">
        <v>294</v>
      </c>
      <c r="B32" s="47">
        <v>-0.44019626413897761</v>
      </c>
    </row>
    <row r="33" spans="1:2">
      <c r="A33" s="1" t="s">
        <v>295</v>
      </c>
      <c r="B33" s="47">
        <v>3.5924052181287216</v>
      </c>
    </row>
    <row r="34" spans="1:2">
      <c r="A34" s="1" t="s">
        <v>296</v>
      </c>
      <c r="B34" s="47">
        <v>0.36583858540427627</v>
      </c>
    </row>
    <row r="35" spans="1:2">
      <c r="B35" s="47"/>
    </row>
    <row r="36" spans="1:2">
      <c r="A36" s="1" t="s">
        <v>297</v>
      </c>
      <c r="B36" s="47">
        <v>0.55023325862351591</v>
      </c>
    </row>
    <row r="37" spans="1:2">
      <c r="A37" s="1" t="s">
        <v>281</v>
      </c>
      <c r="B37" s="47">
        <v>0.62677771549798111</v>
      </c>
    </row>
    <row r="38" spans="1:2">
      <c r="A38" s="1" t="s">
        <v>298</v>
      </c>
      <c r="B38" s="47">
        <v>-0.60681674303736699</v>
      </c>
    </row>
    <row r="39" spans="1:2">
      <c r="A39" s="1" t="s">
        <v>299</v>
      </c>
      <c r="B39" s="47">
        <v>-1.2488458713229971</v>
      </c>
    </row>
    <row r="40" spans="1:2">
      <c r="A40" s="1" t="s">
        <v>300</v>
      </c>
      <c r="B40" s="47">
        <v>-1.201122918839955</v>
      </c>
    </row>
    <row r="41" spans="1:2">
      <c r="A41" s="1" t="s">
        <v>301</v>
      </c>
      <c r="B41" s="47">
        <v>-1.8278352599355188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0F7DC-3A62-4118-B8FA-18415AB522D9}">
  <dimension ref="A1:BJ29"/>
  <sheetViews>
    <sheetView showGridLines="0" workbookViewId="0">
      <selection activeCell="A2" sqref="A2"/>
    </sheetView>
  </sheetViews>
  <sheetFormatPr defaultRowHeight="15.05"/>
  <cols>
    <col min="1" max="1" width="32.77734375" customWidth="1"/>
    <col min="2" max="2" width="8.109375" customWidth="1"/>
    <col min="3" max="7" width="8.44140625" customWidth="1"/>
    <col min="8" max="20" width="10.5546875" customWidth="1"/>
    <col min="21" max="21" width="9.6640625" customWidth="1"/>
    <col min="22" max="22" width="7.6640625" customWidth="1"/>
    <col min="23" max="23" width="8" customWidth="1"/>
    <col min="24" max="24" width="9.44140625" customWidth="1"/>
    <col min="25" max="25" width="10.44140625" customWidth="1"/>
    <col min="26" max="26" width="8.88671875" customWidth="1"/>
    <col min="27" max="32" width="10.33203125" bestFit="1" customWidth="1"/>
    <col min="33" max="62" width="11.33203125" bestFit="1" customWidth="1"/>
  </cols>
  <sheetData>
    <row r="1" spans="1:62" ht="19.45">
      <c r="A1" s="53" t="s">
        <v>313</v>
      </c>
    </row>
    <row r="2" spans="1:62">
      <c r="A2" s="7" t="s">
        <v>221</v>
      </c>
    </row>
    <row r="15" spans="1:62">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row>
    <row r="16" spans="1:62">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row>
    <row r="17" spans="1:62">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row>
    <row r="18" spans="1:6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row>
    <row r="19" spans="1:62">
      <c r="A19" s="8" t="s">
        <v>389</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row>
    <row r="20" spans="1:62">
      <c r="A20" s="8" t="s">
        <v>390</v>
      </c>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row>
    <row r="21" spans="1:62">
      <c r="A21" s="8" t="s">
        <v>391</v>
      </c>
    </row>
    <row r="22" spans="1:62">
      <c r="A22" s="8" t="s">
        <v>392</v>
      </c>
    </row>
    <row r="23" spans="1:62">
      <c r="A23" s="8"/>
    </row>
    <row r="24" spans="1:62">
      <c r="A24" s="8"/>
    </row>
    <row r="25" spans="1:62">
      <c r="B25">
        <v>1970</v>
      </c>
      <c r="C25">
        <v>1971</v>
      </c>
      <c r="D25">
        <v>1972</v>
      </c>
      <c r="E25">
        <v>1973</v>
      </c>
      <c r="F25">
        <v>1974</v>
      </c>
      <c r="G25">
        <v>1975</v>
      </c>
      <c r="H25">
        <v>1976</v>
      </c>
      <c r="I25">
        <v>1977</v>
      </c>
      <c r="J25">
        <v>1978</v>
      </c>
      <c r="K25">
        <v>1979</v>
      </c>
      <c r="L25">
        <v>1980</v>
      </c>
      <c r="M25">
        <v>1981</v>
      </c>
      <c r="N25">
        <v>1982</v>
      </c>
      <c r="O25">
        <v>1983</v>
      </c>
      <c r="P25">
        <v>1984</v>
      </c>
      <c r="Q25">
        <v>1985</v>
      </c>
      <c r="R25">
        <v>1986</v>
      </c>
      <c r="S25">
        <v>1987</v>
      </c>
      <c r="T25">
        <v>1988</v>
      </c>
      <c r="U25">
        <v>1989</v>
      </c>
      <c r="V25">
        <v>1990</v>
      </c>
      <c r="W25">
        <v>1991</v>
      </c>
      <c r="X25">
        <v>1992</v>
      </c>
      <c r="Y25">
        <v>1993</v>
      </c>
      <c r="Z25">
        <v>1994</v>
      </c>
      <c r="AA25">
        <v>1995</v>
      </c>
      <c r="AB25">
        <v>1996</v>
      </c>
      <c r="AC25">
        <v>1997</v>
      </c>
      <c r="AD25">
        <v>1998</v>
      </c>
      <c r="AE25">
        <v>1999</v>
      </c>
      <c r="AF25">
        <v>2000</v>
      </c>
      <c r="AG25">
        <v>2001</v>
      </c>
      <c r="AH25">
        <v>2002</v>
      </c>
      <c r="AI25">
        <v>2003</v>
      </c>
      <c r="AJ25">
        <v>2004</v>
      </c>
      <c r="AK25">
        <v>2005</v>
      </c>
      <c r="AL25">
        <v>2006</v>
      </c>
      <c r="AM25">
        <v>2007</v>
      </c>
      <c r="AN25">
        <v>2008</v>
      </c>
      <c r="AO25">
        <v>2009</v>
      </c>
      <c r="AP25">
        <v>2010</v>
      </c>
      <c r="AQ25">
        <v>2011</v>
      </c>
      <c r="AR25">
        <v>2012</v>
      </c>
      <c r="AS25">
        <v>2013</v>
      </c>
      <c r="AT25">
        <v>2014</v>
      </c>
      <c r="AU25">
        <v>2015</v>
      </c>
      <c r="AV25">
        <v>2016</v>
      </c>
      <c r="AW25">
        <v>2017</v>
      </c>
      <c r="AX25">
        <v>2018</v>
      </c>
      <c r="AY25">
        <v>2019</v>
      </c>
      <c r="AZ25">
        <v>2020</v>
      </c>
      <c r="BA25">
        <v>2021</v>
      </c>
      <c r="BB25">
        <v>2022</v>
      </c>
      <c r="BC25">
        <v>2023</v>
      </c>
      <c r="BD25">
        <v>2024</v>
      </c>
      <c r="BE25">
        <v>2025</v>
      </c>
      <c r="BF25">
        <v>2026</v>
      </c>
    </row>
    <row r="26" spans="1:62">
      <c r="A26" t="s">
        <v>11</v>
      </c>
      <c r="B26" s="6">
        <v>25.786722264975875</v>
      </c>
      <c r="C26" s="6">
        <v>26.273971604064876</v>
      </c>
      <c r="D26" s="6">
        <v>25.287681191845977</v>
      </c>
      <c r="E26" s="6">
        <v>26.658560100677057</v>
      </c>
      <c r="F26" s="6">
        <v>30.230043426127118</v>
      </c>
      <c r="G26" s="6">
        <v>33.737105525977867</v>
      </c>
      <c r="H26" s="6">
        <v>32.370539285329919</v>
      </c>
      <c r="I26" s="6">
        <v>32.326927154986357</v>
      </c>
      <c r="J26" s="6">
        <v>33.338458824794827</v>
      </c>
      <c r="K26" s="6">
        <v>34.731881786972309</v>
      </c>
      <c r="L26" s="6">
        <v>36.945796403657091</v>
      </c>
      <c r="M26" s="6">
        <v>37.975832560913275</v>
      </c>
      <c r="N26" s="6">
        <v>41.097744954808782</v>
      </c>
      <c r="O26" s="6">
        <v>41.034664214625089</v>
      </c>
      <c r="P26" s="6">
        <v>40.692511957652123</v>
      </c>
      <c r="Q26" s="6">
        <v>43.638433403594107</v>
      </c>
      <c r="R26" s="6">
        <v>42.32540583742054</v>
      </c>
      <c r="S26" s="6">
        <v>41.428721137736616</v>
      </c>
      <c r="T26" s="6">
        <v>45.469441248129684</v>
      </c>
      <c r="U26" s="6">
        <v>41.755527886539099</v>
      </c>
      <c r="V26" s="6">
        <v>41.026821407112827</v>
      </c>
      <c r="W26" s="6">
        <v>44.509916240424971</v>
      </c>
      <c r="X26" s="6">
        <v>44.408852060386998</v>
      </c>
      <c r="Y26" s="6">
        <v>44.535460150186957</v>
      </c>
      <c r="Z26" s="6">
        <v>43.448593661414691</v>
      </c>
      <c r="AA26" s="6">
        <v>41.820975337217654</v>
      </c>
      <c r="AB26" s="6">
        <v>41.70477343792362</v>
      </c>
      <c r="AC26" s="6">
        <v>41.415669846933085</v>
      </c>
      <c r="AD26" s="6">
        <v>40.348764791363919</v>
      </c>
      <c r="AE26" s="6">
        <v>41.437367592948199</v>
      </c>
      <c r="AF26" s="6">
        <v>40.788342549059145</v>
      </c>
      <c r="AG26" s="6">
        <v>39.035193530643561</v>
      </c>
      <c r="AH26" s="6">
        <v>39.007312209173499</v>
      </c>
      <c r="AI26" s="6">
        <v>38.837838929971312</v>
      </c>
      <c r="AJ26" s="6">
        <v>40.219670795552268</v>
      </c>
      <c r="AK26" s="6">
        <v>40.87320308597436</v>
      </c>
      <c r="AL26" s="6">
        <v>42.577526010974665</v>
      </c>
      <c r="AM26" s="6">
        <v>42.776313562395728</v>
      </c>
      <c r="AN26" s="6">
        <v>41.339342795038995</v>
      </c>
      <c r="AO26" s="6">
        <v>41.668404588112615</v>
      </c>
      <c r="AP26" s="6">
        <v>42.471299514626992</v>
      </c>
      <c r="AQ26" s="6">
        <v>44.707283866575899</v>
      </c>
      <c r="AR26" s="6">
        <v>46.530917126384018</v>
      </c>
      <c r="AS26" s="6">
        <v>44.397440069421847</v>
      </c>
      <c r="AT26" s="6">
        <v>43.908903569511722</v>
      </c>
      <c r="AU26" s="6">
        <v>42.23659339744885</v>
      </c>
      <c r="AV26" s="6">
        <v>42.538405688536493</v>
      </c>
      <c r="AW26" s="6">
        <v>41.675457816008006</v>
      </c>
      <c r="AX26" s="6">
        <v>43.383471970312925</v>
      </c>
      <c r="AY26" s="6">
        <v>42.691098970168738</v>
      </c>
      <c r="AZ26" s="6">
        <v>42.012490485959546</v>
      </c>
      <c r="BA26" s="6">
        <v>43.17657966794912</v>
      </c>
      <c r="BB26" s="6">
        <v>43.451732158709113</v>
      </c>
      <c r="BC26" s="6">
        <v>42.549805452820593</v>
      </c>
      <c r="BD26" s="6">
        <v>47.581342995368963</v>
      </c>
      <c r="BE26" s="6">
        <v>42.690167046032087</v>
      </c>
      <c r="BF26" s="6">
        <v>42.361940602427708</v>
      </c>
      <c r="BG26" s="6"/>
      <c r="BH26" s="6"/>
      <c r="BI26" s="6"/>
      <c r="BJ26" s="6"/>
    </row>
    <row r="27" spans="1:62">
      <c r="A27" t="s">
        <v>12</v>
      </c>
      <c r="AA27" s="6"/>
      <c r="AB27" s="6"/>
      <c r="AC27" s="6"/>
      <c r="AD27" s="6"/>
      <c r="AE27" s="6"/>
      <c r="AF27" s="6"/>
      <c r="AG27" s="6"/>
      <c r="AH27" s="6"/>
      <c r="AI27" s="6"/>
      <c r="AJ27" s="6"/>
      <c r="AK27" s="6"/>
      <c r="AL27" s="6"/>
      <c r="AM27" s="6"/>
      <c r="AN27" s="6"/>
      <c r="AO27" s="6"/>
      <c r="AP27" s="6"/>
      <c r="AQ27" s="6"/>
      <c r="AR27" s="6"/>
      <c r="AS27" s="6"/>
      <c r="AT27" s="6">
        <v>43.908903569511722</v>
      </c>
      <c r="AU27" s="6">
        <v>41.253337928043436</v>
      </c>
      <c r="AV27" s="6">
        <v>41.893258908931635</v>
      </c>
      <c r="AW27" s="6">
        <v>40.859563918696871</v>
      </c>
      <c r="AX27" s="6">
        <v>41.767627407446639</v>
      </c>
      <c r="AY27" s="6">
        <v>41.231837956375358</v>
      </c>
      <c r="AZ27" s="6">
        <v>39.658651439433292</v>
      </c>
      <c r="BA27" s="6">
        <v>41.01027694014072</v>
      </c>
      <c r="BB27" s="6">
        <v>39.443926301319578</v>
      </c>
      <c r="BC27" s="6">
        <v>38.700108616446457</v>
      </c>
      <c r="BD27" s="6">
        <v>38.328773431077039</v>
      </c>
      <c r="BE27" s="6">
        <v>38.640819817046413</v>
      </c>
      <c r="BF27" s="6">
        <v>38.572651275751006</v>
      </c>
      <c r="BG27" s="6"/>
      <c r="BH27" s="6"/>
      <c r="BI27" s="6"/>
      <c r="BJ27" s="6"/>
    </row>
    <row r="29" spans="1:62">
      <c r="B29">
        <v>1970</v>
      </c>
      <c r="L29">
        <v>1980</v>
      </c>
      <c r="V29">
        <v>1990</v>
      </c>
      <c r="AF29">
        <v>2000</v>
      </c>
      <c r="AP29">
        <v>2010</v>
      </c>
      <c r="AZ29">
        <v>2020</v>
      </c>
      <c r="BF29">
        <v>2026</v>
      </c>
    </row>
  </sheetData>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F3BEB-12A4-419C-ADB3-B3C70964D17B}">
  <dimension ref="A1:AG28"/>
  <sheetViews>
    <sheetView workbookViewId="0">
      <selection activeCell="K15" sqref="K15"/>
    </sheetView>
  </sheetViews>
  <sheetFormatPr defaultColWidth="8.77734375" defaultRowHeight="15.05"/>
  <cols>
    <col min="1" max="16384" width="8.77734375" style="1"/>
  </cols>
  <sheetData>
    <row r="1" spans="1:1" ht="19.45">
      <c r="A1" s="53" t="s">
        <v>302</v>
      </c>
    </row>
    <row r="2" spans="1:1">
      <c r="A2" s="26" t="s">
        <v>303</v>
      </c>
    </row>
    <row r="3" spans="1:1">
      <c r="A3" s="26"/>
    </row>
    <row r="4" spans="1:1">
      <c r="A4" s="26"/>
    </row>
    <row r="5" spans="1:1">
      <c r="A5" s="26"/>
    </row>
    <row r="6" spans="1:1">
      <c r="A6" s="26"/>
    </row>
    <row r="7" spans="1:1">
      <c r="A7" s="26"/>
    </row>
    <row r="8" spans="1:1">
      <c r="A8" s="26"/>
    </row>
    <row r="9" spans="1:1">
      <c r="A9" s="26"/>
    </row>
    <row r="10" spans="1:1">
      <c r="A10" s="26"/>
    </row>
    <row r="11" spans="1:1">
      <c r="A11" s="26"/>
    </row>
    <row r="12" spans="1:1">
      <c r="A12" s="26"/>
    </row>
    <row r="13" spans="1:1">
      <c r="A13" s="26"/>
    </row>
    <row r="14" spans="1:1">
      <c r="A14" s="26"/>
    </row>
    <row r="15" spans="1:1">
      <c r="A15" s="26"/>
    </row>
    <row r="16" spans="1:1">
      <c r="A16" s="26"/>
    </row>
    <row r="17" spans="1:33">
      <c r="A17" s="26"/>
    </row>
    <row r="18" spans="1:33">
      <c r="A18" s="26" t="s">
        <v>304</v>
      </c>
    </row>
    <row r="19" spans="1:33">
      <c r="A19" s="26" t="s">
        <v>305</v>
      </c>
    </row>
    <row r="20" spans="1:33">
      <c r="A20" s="26"/>
    </row>
    <row r="27" spans="1:33">
      <c r="B27" s="1">
        <v>1995</v>
      </c>
      <c r="C27" s="1">
        <v>1996</v>
      </c>
      <c r="D27" s="1">
        <v>1997</v>
      </c>
      <c r="E27" s="1">
        <v>1998</v>
      </c>
      <c r="F27" s="1">
        <v>1999</v>
      </c>
      <c r="G27" s="1">
        <v>2000</v>
      </c>
      <c r="H27" s="1">
        <v>2001</v>
      </c>
      <c r="I27" s="1">
        <v>2002</v>
      </c>
      <c r="J27" s="1">
        <v>2003</v>
      </c>
      <c r="K27" s="1">
        <v>2004</v>
      </c>
      <c r="L27" s="1">
        <v>2005</v>
      </c>
      <c r="M27" s="1">
        <v>2006</v>
      </c>
      <c r="N27" s="1">
        <v>2007</v>
      </c>
      <c r="O27" s="1">
        <v>2008</v>
      </c>
      <c r="P27" s="1">
        <v>2009</v>
      </c>
      <c r="Q27" s="1">
        <v>2010</v>
      </c>
      <c r="R27" s="1">
        <v>2011</v>
      </c>
      <c r="S27" s="1">
        <v>2012</v>
      </c>
      <c r="T27" s="1">
        <v>2013</v>
      </c>
      <c r="U27" s="1">
        <v>2014</v>
      </c>
      <c r="V27" s="1">
        <v>2015</v>
      </c>
      <c r="W27" s="1">
        <v>2016</v>
      </c>
      <c r="X27" s="1">
        <v>2017</v>
      </c>
      <c r="Y27" s="1">
        <v>2018</v>
      </c>
      <c r="Z27" s="1">
        <v>2019</v>
      </c>
      <c r="AA27" s="1">
        <v>2020</v>
      </c>
      <c r="AB27" s="1">
        <v>2021</v>
      </c>
      <c r="AC27" s="1">
        <v>2022</v>
      </c>
      <c r="AD27" s="1">
        <v>2023</v>
      </c>
      <c r="AE27" s="1">
        <v>2024</v>
      </c>
      <c r="AF27" s="1">
        <v>2025</v>
      </c>
      <c r="AG27" s="1">
        <v>2026</v>
      </c>
    </row>
    <row r="28" spans="1:33">
      <c r="A28" s="1" t="s">
        <v>306</v>
      </c>
      <c r="B28" s="47">
        <v>13.426213082685242</v>
      </c>
      <c r="C28" s="47">
        <v>11.458784779405391</v>
      </c>
      <c r="D28" s="47">
        <v>9.8800092300592262</v>
      </c>
      <c r="E28" s="47">
        <v>9.2131439939630919</v>
      </c>
      <c r="F28" s="47">
        <v>6.5476724369898642</v>
      </c>
      <c r="G28" s="47">
        <v>5.4824104912572853</v>
      </c>
      <c r="H28" s="47">
        <v>4.3435267360510244</v>
      </c>
      <c r="I28" s="47">
        <v>4.0740740740740744</v>
      </c>
      <c r="J28" s="47">
        <v>3.6936074579657063</v>
      </c>
      <c r="K28" s="47">
        <v>3.2147948083127016</v>
      </c>
      <c r="L28" s="47">
        <v>2.9569025512195952</v>
      </c>
      <c r="M28" s="47">
        <v>2.7531810402559715</v>
      </c>
      <c r="N28" s="47">
        <v>2.805098637725397</v>
      </c>
      <c r="O28" s="47">
        <v>3.7161900932527101</v>
      </c>
      <c r="P28" s="47">
        <v>6.1061061061061057</v>
      </c>
      <c r="Q28" s="47">
        <v>8.6541265675123942</v>
      </c>
      <c r="R28" s="47">
        <v>9.9802747690071634</v>
      </c>
      <c r="S28" s="47">
        <v>12.203605230594295</v>
      </c>
      <c r="T28" s="47">
        <v>12.641094551673589</v>
      </c>
      <c r="U28" s="47">
        <v>11.455346633265929</v>
      </c>
      <c r="V28" s="47">
        <v>9.9936904507717585</v>
      </c>
      <c r="W28" s="47">
        <v>8.6255750206955675</v>
      </c>
      <c r="X28" s="47">
        <v>7.8223825637695752</v>
      </c>
      <c r="Y28" s="47">
        <v>6.6210198671072504</v>
      </c>
      <c r="Z28" s="47">
        <v>5.4151152258588162</v>
      </c>
      <c r="AA28" s="47">
        <v>4.8615138873562458</v>
      </c>
      <c r="AB28" s="47">
        <v>3.475780465902488</v>
      </c>
      <c r="AC28" s="47">
        <v>3.1555357193728808</v>
      </c>
      <c r="AD28" s="47">
        <v>3.0588590562300717</v>
      </c>
      <c r="AE28" s="47">
        <v>2.6915252534554495</v>
      </c>
      <c r="AF28" s="47">
        <v>2.6356222668715281</v>
      </c>
      <c r="AG28" s="47">
        <v>2.5909261342332206</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E94F1-5AF5-4914-875B-6F6F6B242D0E}">
  <dimension ref="A1:O32"/>
  <sheetViews>
    <sheetView zoomScale="70" zoomScaleNormal="70" workbookViewId="0">
      <selection activeCell="F32" sqref="F32"/>
    </sheetView>
  </sheetViews>
  <sheetFormatPr defaultColWidth="9.109375" defaultRowHeight="15.05"/>
  <cols>
    <col min="1" max="1" width="12.88671875" style="1" customWidth="1"/>
    <col min="2" max="14" width="9.109375" style="1"/>
    <col min="15" max="15" width="17.77734375" style="1" bestFit="1" customWidth="1"/>
    <col min="16" max="16384" width="9.109375" style="1"/>
  </cols>
  <sheetData>
    <row r="1" spans="1:15" ht="35.700000000000003">
      <c r="A1" s="34" t="s">
        <v>344</v>
      </c>
    </row>
    <row r="2" spans="1:15">
      <c r="A2" s="35" t="s">
        <v>345</v>
      </c>
    </row>
    <row r="13" spans="1:15">
      <c r="O13" s="70"/>
    </row>
    <row r="14" spans="1:15">
      <c r="O14" s="70"/>
    </row>
    <row r="15" spans="1:15">
      <c r="O15" s="70"/>
    </row>
    <row r="16" spans="1:15">
      <c r="A16" s="8" t="s">
        <v>346</v>
      </c>
    </row>
    <row r="17" spans="1:15">
      <c r="A17" s="8" t="s">
        <v>347</v>
      </c>
    </row>
    <row r="18" spans="1:15">
      <c r="A18" s="8" t="s">
        <v>349</v>
      </c>
    </row>
    <row r="19" spans="1:15">
      <c r="A19" s="8" t="s">
        <v>348</v>
      </c>
    </row>
    <row r="20" spans="1:15">
      <c r="A20" s="8" t="s">
        <v>350</v>
      </c>
      <c r="O20" s="71"/>
    </row>
    <row r="21" spans="1:15">
      <c r="A21" s="8" t="s">
        <v>351</v>
      </c>
      <c r="O21" s="71"/>
    </row>
    <row r="22" spans="1:15">
      <c r="A22" s="8" t="s">
        <v>352</v>
      </c>
    </row>
    <row r="24" spans="1:15">
      <c r="B24" s="1" t="s">
        <v>342</v>
      </c>
      <c r="C24" s="1" t="s">
        <v>343</v>
      </c>
      <c r="D24" s="1" t="s">
        <v>353</v>
      </c>
    </row>
    <row r="25" spans="1:15">
      <c r="A25" s="1">
        <v>2019</v>
      </c>
      <c r="B25" s="47">
        <v>-0.89995053837594041</v>
      </c>
      <c r="C25" s="47">
        <v>-0.85885453368177389</v>
      </c>
    </row>
    <row r="26" spans="1:15">
      <c r="A26" s="1">
        <f>A25+1</f>
        <v>2020</v>
      </c>
      <c r="B26" s="47">
        <v>1.8371620158001538</v>
      </c>
      <c r="C26" s="47">
        <v>-1.5378573569467093</v>
      </c>
    </row>
    <row r="27" spans="1:15">
      <c r="A27" s="1">
        <f t="shared" ref="A27:A31" si="0">A26+1</f>
        <v>2021</v>
      </c>
      <c r="B27" s="47">
        <v>1.2017481683073092</v>
      </c>
      <c r="C27" s="47">
        <v>1.5295341974226477</v>
      </c>
    </row>
    <row r="28" spans="1:15">
      <c r="A28" s="1">
        <f t="shared" si="0"/>
        <v>2022</v>
      </c>
      <c r="B28" s="47">
        <v>-9.3703636682974961E-2</v>
      </c>
      <c r="C28" s="47">
        <v>-0.75815435372408713</v>
      </c>
    </row>
    <row r="29" spans="1:15">
      <c r="A29" s="1">
        <f t="shared" si="0"/>
        <v>2023</v>
      </c>
      <c r="B29" s="47">
        <v>-0.95433342528886556</v>
      </c>
      <c r="C29" s="47">
        <v>-2.407148501822348</v>
      </c>
    </row>
    <row r="30" spans="1:15">
      <c r="A30" s="1">
        <f t="shared" si="0"/>
        <v>2024</v>
      </c>
      <c r="B30" s="47">
        <v>-1.5873777442728145</v>
      </c>
      <c r="C30" s="47">
        <v>-1.833722178542315</v>
      </c>
    </row>
    <row r="31" spans="1:15">
      <c r="A31" s="1">
        <f t="shared" si="0"/>
        <v>2025</v>
      </c>
      <c r="B31" s="47">
        <v>-2.3701367303429604</v>
      </c>
      <c r="C31" s="47">
        <v>-2.3663961140447238</v>
      </c>
      <c r="D31" s="47">
        <v>-3.0342663238108463</v>
      </c>
    </row>
    <row r="32" spans="1:15">
      <c r="B32" s="47"/>
      <c r="C32" s="4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7494-76FD-4448-9659-9765B4AA9336}">
  <dimension ref="A1:J38"/>
  <sheetViews>
    <sheetView zoomScale="145" zoomScaleNormal="145" workbookViewId="0">
      <selection activeCell="A2" sqref="A2"/>
    </sheetView>
  </sheetViews>
  <sheetFormatPr defaultColWidth="9.109375" defaultRowHeight="15.05"/>
  <cols>
    <col min="1" max="1" width="11" style="1" customWidth="1"/>
    <col min="2" max="16384" width="9.109375" style="1"/>
  </cols>
  <sheetData>
    <row r="1" spans="1:1" ht="35.700000000000003">
      <c r="A1" s="54" t="s">
        <v>308</v>
      </c>
    </row>
    <row r="2" spans="1:1">
      <c r="A2" s="2" t="s">
        <v>0</v>
      </c>
    </row>
    <row r="22" spans="1:10">
      <c r="I22"/>
      <c r="J22" s="29"/>
    </row>
    <row r="27" spans="1:10">
      <c r="B27" s="3" t="s">
        <v>1</v>
      </c>
      <c r="C27" s="3" t="s">
        <v>374</v>
      </c>
    </row>
    <row r="28" spans="1:10">
      <c r="A28" s="1">
        <v>2014</v>
      </c>
      <c r="B28" s="1">
        <v>201913</v>
      </c>
      <c r="C28" s="1">
        <v>206275.42185427449</v>
      </c>
    </row>
    <row r="29" spans="1:10">
      <c r="A29" s="1">
        <v>2015</v>
      </c>
      <c r="B29" s="1">
        <v>205674</v>
      </c>
      <c r="C29" s="1">
        <v>210109.17214583399</v>
      </c>
    </row>
    <row r="30" spans="1:10">
      <c r="A30" s="1">
        <v>2016</v>
      </c>
      <c r="B30" s="1">
        <v>210808</v>
      </c>
      <c r="C30" s="1">
        <v>214472.70280797419</v>
      </c>
    </row>
    <row r="31" spans="1:10">
      <c r="A31" s="1">
        <v>2017</v>
      </c>
      <c r="B31" s="1">
        <v>219975</v>
      </c>
      <c r="C31" s="1">
        <v>221057.10469903235</v>
      </c>
    </row>
    <row r="32" spans="1:10">
      <c r="A32" s="1">
        <v>2018</v>
      </c>
      <c r="B32" s="1">
        <v>225476</v>
      </c>
      <c r="C32" s="1">
        <v>226773.2223954869</v>
      </c>
    </row>
    <row r="33" spans="1:3">
      <c r="A33" s="1">
        <v>2019</v>
      </c>
      <c r="B33" s="1">
        <v>230376</v>
      </c>
      <c r="C33" s="1">
        <v>230088.61576477322</v>
      </c>
    </row>
    <row r="34" spans="1:3">
      <c r="A34" s="1">
        <v>2020</v>
      </c>
      <c r="B34" s="1">
        <v>224004</v>
      </c>
      <c r="C34" s="1">
        <v>233528.84512948478</v>
      </c>
    </row>
    <row r="35" spans="1:3">
      <c r="A35" s="1">
        <v>2021</v>
      </c>
      <c r="B35" s="1">
        <v>255219</v>
      </c>
      <c r="C35" s="1">
        <v>258904.623107444</v>
      </c>
    </row>
    <row r="36" spans="1:3">
      <c r="A36" s="1">
        <v>2022</v>
      </c>
      <c r="B36" s="1">
        <v>266979</v>
      </c>
      <c r="C36" s="1">
        <v>260680.42125569994</v>
      </c>
    </row>
    <row r="37" spans="1:3">
      <c r="A37" s="1">
        <v>2023</v>
      </c>
      <c r="B37" s="1">
        <v>280231</v>
      </c>
      <c r="C37" s="1">
        <v>270094.62083323288</v>
      </c>
    </row>
    <row r="38" spans="1:3">
      <c r="A38" s="1">
        <v>2024</v>
      </c>
      <c r="B38" s="1">
        <v>291720.47099999996</v>
      </c>
      <c r="C38" s="1">
        <v>287188.05382869084</v>
      </c>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FDD5B-AFA8-4A32-AD8B-708E1D30138E}">
  <dimension ref="A1:AD105"/>
  <sheetViews>
    <sheetView zoomScale="70" zoomScaleNormal="70" workbookViewId="0"/>
  </sheetViews>
  <sheetFormatPr defaultColWidth="9.109375" defaultRowHeight="15.05"/>
  <cols>
    <col min="1" max="1" width="8.6640625" style="1" customWidth="1"/>
    <col min="2" max="25" width="9.109375" style="1"/>
    <col min="26" max="26" width="9.6640625" style="1" customWidth="1"/>
    <col min="27" max="27" width="10.5546875" style="1" customWidth="1"/>
    <col min="28" max="28" width="9.33203125" style="1" customWidth="1"/>
    <col min="29" max="16384" width="9.109375" style="1"/>
  </cols>
  <sheetData>
    <row r="1" spans="1:30" ht="35.700000000000003">
      <c r="A1" s="34" t="s">
        <v>358</v>
      </c>
    </row>
    <row r="2" spans="1:30">
      <c r="A2" s="35" t="s">
        <v>359</v>
      </c>
      <c r="B2" s="74"/>
      <c r="C2" s="74"/>
      <c r="D2" s="74"/>
    </row>
    <row r="4" spans="1:30" s="5" customFormat="1" ht="10.65">
      <c r="B4" s="72"/>
      <c r="C4" s="73"/>
      <c r="D4" s="73"/>
      <c r="E4" s="73"/>
      <c r="F4" s="73"/>
      <c r="G4" s="73"/>
      <c r="H4" s="73"/>
      <c r="I4" s="73"/>
      <c r="J4" s="73"/>
      <c r="K4" s="73"/>
      <c r="L4" s="73"/>
      <c r="M4" s="73"/>
      <c r="N4" s="74"/>
      <c r="O4" s="73"/>
      <c r="P4" s="73"/>
      <c r="Q4" s="74"/>
      <c r="R4" s="73"/>
      <c r="S4" s="73"/>
      <c r="T4" s="73"/>
      <c r="U4" s="73"/>
      <c r="V4" s="73"/>
      <c r="W4" s="73"/>
      <c r="X4" s="73"/>
      <c r="Y4" s="73"/>
      <c r="Z4" s="73"/>
      <c r="AA4" s="73"/>
      <c r="AB4" s="73"/>
      <c r="AC4" s="73"/>
      <c r="AD4" s="73"/>
    </row>
    <row r="5" spans="1:30" s="5" customFormat="1" ht="10.65">
      <c r="B5" s="75"/>
      <c r="C5" s="75"/>
      <c r="D5" s="75"/>
      <c r="E5" s="76"/>
      <c r="F5" s="76"/>
      <c r="G5" s="75"/>
      <c r="H5" s="77"/>
      <c r="I5" s="78"/>
      <c r="J5" s="78"/>
      <c r="K5" s="79"/>
      <c r="L5" s="75"/>
      <c r="M5" s="80"/>
      <c r="N5" s="81"/>
      <c r="O5" s="81"/>
      <c r="P5" s="81"/>
      <c r="Q5" s="72"/>
      <c r="R5" s="75"/>
      <c r="S5" s="76"/>
      <c r="T5" s="72"/>
      <c r="U5" s="72"/>
      <c r="V5" s="72"/>
      <c r="W5" s="72"/>
      <c r="X5" s="72"/>
      <c r="Y5" s="72"/>
      <c r="Z5" s="72"/>
      <c r="AA5" s="72"/>
      <c r="AB5" s="72"/>
      <c r="AC5" s="75"/>
      <c r="AD5" s="75"/>
    </row>
    <row r="6" spans="1:30" s="5" customFormat="1" ht="10.65">
      <c r="B6" s="75"/>
      <c r="C6" s="75"/>
      <c r="D6" s="75"/>
      <c r="E6" s="76"/>
      <c r="F6" s="76"/>
      <c r="G6" s="75"/>
      <c r="H6" s="77"/>
      <c r="I6" s="78"/>
      <c r="J6" s="78"/>
      <c r="K6" s="79"/>
      <c r="L6" s="75"/>
      <c r="M6" s="80"/>
      <c r="N6" s="81"/>
      <c r="O6" s="81"/>
      <c r="P6" s="81"/>
      <c r="Q6" s="72"/>
      <c r="R6" s="82"/>
      <c r="S6" s="76"/>
      <c r="T6" s="76"/>
      <c r="U6" s="76"/>
      <c r="V6" s="72"/>
      <c r="W6" s="72"/>
      <c r="X6" s="72"/>
      <c r="Y6" s="72"/>
      <c r="Z6" s="72"/>
      <c r="AA6" s="72"/>
      <c r="AB6" s="72"/>
      <c r="AC6" s="75"/>
      <c r="AD6" s="75"/>
    </row>
    <row r="7" spans="1:30" s="5" customFormat="1" ht="10.65">
      <c r="B7" s="75"/>
      <c r="C7" s="75"/>
      <c r="D7" s="75"/>
      <c r="E7" s="76"/>
      <c r="F7" s="76"/>
      <c r="G7" s="75"/>
      <c r="H7" s="77"/>
      <c r="I7" s="78"/>
      <c r="J7" s="78"/>
      <c r="K7" s="79"/>
      <c r="L7" s="75"/>
      <c r="M7" s="80"/>
      <c r="N7" s="81"/>
      <c r="O7" s="81"/>
      <c r="P7" s="81"/>
      <c r="Q7" s="72"/>
      <c r="R7" s="82"/>
      <c r="S7" s="76"/>
      <c r="T7" s="76"/>
      <c r="U7" s="76"/>
      <c r="V7" s="83"/>
      <c r="W7" s="76"/>
      <c r="X7" s="83"/>
      <c r="Y7" s="72"/>
      <c r="Z7" s="72"/>
      <c r="AA7" s="72"/>
      <c r="AB7" s="72"/>
      <c r="AC7" s="75"/>
      <c r="AD7" s="75"/>
    </row>
    <row r="8" spans="1:30" s="5" customFormat="1" ht="10.65">
      <c r="B8" s="75"/>
      <c r="C8" s="75"/>
      <c r="D8" s="75"/>
      <c r="E8" s="76"/>
      <c r="F8" s="76"/>
      <c r="G8" s="75"/>
      <c r="H8" s="77"/>
      <c r="I8" s="78"/>
      <c r="J8" s="78"/>
      <c r="K8" s="79"/>
      <c r="L8" s="75"/>
      <c r="M8" s="80"/>
      <c r="N8" s="81"/>
      <c r="O8" s="81"/>
      <c r="P8" s="81"/>
      <c r="Q8" s="72"/>
      <c r="R8" s="82"/>
      <c r="S8" s="76"/>
      <c r="T8" s="76"/>
      <c r="U8" s="76"/>
      <c r="V8" s="83"/>
      <c r="W8" s="76"/>
      <c r="X8" s="83"/>
      <c r="Y8" s="72"/>
      <c r="Z8" s="72"/>
      <c r="AA8" s="72"/>
      <c r="AB8" s="72"/>
      <c r="AC8" s="75"/>
      <c r="AD8" s="75"/>
    </row>
    <row r="9" spans="1:30" s="5" customFormat="1" ht="10.65">
      <c r="B9" s="75"/>
      <c r="C9" s="75"/>
      <c r="D9" s="75"/>
      <c r="E9" s="76"/>
      <c r="F9" s="76"/>
      <c r="G9" s="75"/>
      <c r="H9" s="77"/>
      <c r="I9" s="78"/>
      <c r="J9" s="78"/>
      <c r="K9" s="79"/>
      <c r="L9" s="75"/>
      <c r="M9" s="80"/>
      <c r="N9" s="81"/>
      <c r="O9" s="81"/>
      <c r="P9" s="81"/>
      <c r="Q9" s="72"/>
      <c r="R9" s="82"/>
      <c r="S9" s="76"/>
      <c r="T9" s="76"/>
      <c r="U9" s="76"/>
      <c r="V9" s="83"/>
      <c r="W9" s="76"/>
      <c r="X9" s="83"/>
      <c r="Y9" s="72"/>
      <c r="Z9" s="72"/>
      <c r="AA9" s="72"/>
      <c r="AB9" s="72"/>
      <c r="AC9" s="75"/>
      <c r="AD9" s="75"/>
    </row>
    <row r="10" spans="1:30" s="5" customFormat="1" ht="10.65">
      <c r="B10" s="75"/>
      <c r="C10" s="75"/>
      <c r="D10" s="75"/>
      <c r="E10" s="76"/>
      <c r="F10" s="76"/>
      <c r="G10" s="75"/>
      <c r="H10" s="77"/>
      <c r="I10" s="78"/>
      <c r="J10" s="78"/>
      <c r="K10" s="79"/>
      <c r="L10" s="75"/>
      <c r="M10" s="80"/>
      <c r="N10" s="81"/>
      <c r="O10" s="81"/>
      <c r="P10" s="81"/>
      <c r="Q10" s="72"/>
      <c r="R10" s="82"/>
      <c r="S10" s="76"/>
      <c r="T10" s="76"/>
      <c r="U10" s="76"/>
      <c r="V10" s="83"/>
      <c r="W10" s="76"/>
      <c r="X10" s="83"/>
      <c r="Y10" s="72"/>
      <c r="Z10" s="72"/>
      <c r="AA10" s="72"/>
      <c r="AB10" s="72"/>
      <c r="AC10" s="75"/>
      <c r="AD10" s="75"/>
    </row>
    <row r="11" spans="1:30" s="5" customFormat="1" ht="10.65">
      <c r="B11" s="75"/>
      <c r="C11" s="75"/>
      <c r="D11" s="75"/>
      <c r="E11" s="76"/>
      <c r="F11" s="76"/>
      <c r="G11" s="75"/>
      <c r="H11" s="77"/>
      <c r="I11" s="78"/>
      <c r="J11" s="78"/>
      <c r="K11" s="79"/>
      <c r="L11" s="75"/>
      <c r="M11" s="80"/>
      <c r="N11" s="81"/>
      <c r="O11" s="81"/>
      <c r="P11" s="81"/>
      <c r="Q11" s="72"/>
      <c r="R11" s="82"/>
      <c r="S11" s="76"/>
      <c r="T11" s="76"/>
      <c r="U11" s="76"/>
      <c r="V11" s="83"/>
      <c r="W11" s="76"/>
      <c r="X11" s="83"/>
      <c r="Y11" s="72"/>
      <c r="Z11" s="72"/>
      <c r="AA11" s="72"/>
      <c r="AB11" s="72"/>
      <c r="AC11" s="75"/>
      <c r="AD11" s="75"/>
    </row>
    <row r="12" spans="1:30" s="5" customFormat="1" ht="10.65">
      <c r="B12" s="75"/>
      <c r="C12" s="75"/>
      <c r="D12" s="75"/>
      <c r="E12" s="76"/>
      <c r="F12" s="76"/>
      <c r="G12" s="75"/>
      <c r="H12" s="77"/>
      <c r="I12" s="78"/>
      <c r="J12" s="78"/>
      <c r="K12" s="79"/>
      <c r="L12" s="75"/>
      <c r="M12" s="80"/>
      <c r="N12" s="81"/>
      <c r="O12" s="81"/>
      <c r="P12" s="81"/>
      <c r="Q12" s="72"/>
      <c r="R12" s="82"/>
      <c r="S12" s="76"/>
      <c r="T12" s="76"/>
      <c r="U12" s="76"/>
      <c r="V12" s="83"/>
      <c r="W12" s="76"/>
      <c r="X12" s="83"/>
      <c r="Y12" s="72"/>
      <c r="Z12" s="72"/>
      <c r="AA12" s="72"/>
      <c r="AB12" s="72"/>
      <c r="AC12" s="75"/>
      <c r="AD12" s="75"/>
    </row>
    <row r="13" spans="1:30" s="5" customFormat="1" ht="10.65">
      <c r="B13" s="75"/>
      <c r="C13" s="75"/>
      <c r="D13" s="75"/>
      <c r="E13" s="76"/>
      <c r="F13" s="76"/>
      <c r="G13" s="75"/>
      <c r="H13" s="77"/>
      <c r="I13" s="78"/>
      <c r="J13" s="78"/>
      <c r="K13" s="79"/>
      <c r="L13" s="75"/>
      <c r="M13" s="80"/>
      <c r="N13" s="81"/>
      <c r="O13" s="81"/>
      <c r="P13" s="81"/>
      <c r="Q13" s="72"/>
      <c r="R13" s="82"/>
      <c r="S13" s="76"/>
      <c r="T13" s="76"/>
      <c r="U13" s="76"/>
      <c r="V13" s="83"/>
      <c r="W13" s="76"/>
      <c r="X13" s="83"/>
      <c r="Y13" s="72"/>
      <c r="Z13" s="72"/>
      <c r="AA13" s="72"/>
      <c r="AB13" s="72"/>
      <c r="AC13" s="75"/>
      <c r="AD13" s="75"/>
    </row>
    <row r="14" spans="1:30" s="5" customFormat="1" ht="10.65">
      <c r="B14" s="75"/>
      <c r="C14" s="75"/>
      <c r="D14" s="75"/>
      <c r="E14" s="76"/>
      <c r="F14" s="76"/>
      <c r="G14" s="75"/>
      <c r="H14" s="77"/>
      <c r="I14" s="78"/>
      <c r="J14" s="78"/>
      <c r="K14" s="79"/>
      <c r="L14" s="75"/>
      <c r="M14" s="80"/>
      <c r="N14" s="81"/>
      <c r="O14" s="81"/>
      <c r="P14" s="81"/>
      <c r="Q14" s="72"/>
      <c r="R14" s="82"/>
      <c r="S14" s="76"/>
      <c r="T14" s="76"/>
      <c r="U14" s="76"/>
      <c r="V14" s="83"/>
      <c r="W14" s="76"/>
      <c r="X14" s="83"/>
      <c r="Y14" s="72"/>
      <c r="Z14" s="72"/>
      <c r="AA14" s="72"/>
      <c r="AB14" s="72"/>
      <c r="AC14" s="75"/>
      <c r="AD14" s="75"/>
    </row>
    <row r="15" spans="1:30" s="5" customFormat="1" ht="10.65">
      <c r="B15" s="75"/>
      <c r="C15" s="75"/>
      <c r="D15" s="75"/>
      <c r="E15" s="76"/>
      <c r="F15" s="76"/>
      <c r="G15" s="75"/>
      <c r="H15" s="77"/>
      <c r="I15" s="78"/>
      <c r="J15" s="78"/>
      <c r="K15" s="79"/>
      <c r="L15" s="75"/>
      <c r="M15" s="80"/>
      <c r="N15" s="81"/>
      <c r="O15" s="81"/>
      <c r="P15" s="81"/>
      <c r="Q15" s="72"/>
      <c r="R15" s="82"/>
      <c r="S15" s="76"/>
      <c r="T15" s="76"/>
      <c r="U15" s="76"/>
      <c r="V15" s="83"/>
      <c r="W15" s="76"/>
      <c r="X15" s="83"/>
      <c r="Y15" s="72"/>
      <c r="Z15" s="72"/>
      <c r="AA15" s="72"/>
      <c r="AB15" s="72"/>
      <c r="AC15" s="75"/>
      <c r="AD15" s="75"/>
    </row>
    <row r="16" spans="1:30" s="5" customFormat="1" ht="10.65">
      <c r="B16" s="75"/>
      <c r="C16" s="75"/>
      <c r="D16" s="75"/>
      <c r="E16" s="76"/>
      <c r="F16" s="76"/>
      <c r="G16" s="75"/>
      <c r="H16" s="77"/>
      <c r="I16" s="78"/>
      <c r="J16" s="78"/>
      <c r="K16" s="79"/>
      <c r="L16" s="75"/>
      <c r="M16" s="80"/>
      <c r="N16" s="84"/>
      <c r="O16" s="81"/>
      <c r="P16" s="81"/>
      <c r="Q16" s="72"/>
      <c r="R16" s="82"/>
      <c r="S16" s="76"/>
      <c r="T16" s="76"/>
      <c r="U16" s="76"/>
      <c r="V16" s="83"/>
      <c r="W16" s="76"/>
      <c r="X16" s="83"/>
      <c r="Y16" s="72"/>
      <c r="Z16" s="72"/>
      <c r="AA16" s="72"/>
      <c r="AB16" s="72"/>
      <c r="AC16" s="75"/>
      <c r="AD16" s="75"/>
    </row>
    <row r="17" spans="1:30" s="5" customFormat="1" ht="10.65">
      <c r="B17" s="75"/>
      <c r="C17" s="75"/>
      <c r="D17" s="75"/>
      <c r="E17" s="76"/>
      <c r="F17" s="76"/>
      <c r="G17" s="75"/>
      <c r="H17" s="77"/>
      <c r="I17" s="78"/>
      <c r="J17" s="78"/>
      <c r="K17" s="79"/>
      <c r="L17" s="75"/>
      <c r="M17" s="80"/>
      <c r="N17" s="84"/>
      <c r="O17" s="81"/>
      <c r="P17" s="81"/>
      <c r="Q17" s="72"/>
      <c r="R17" s="82"/>
      <c r="S17" s="76"/>
      <c r="T17" s="76"/>
      <c r="U17" s="76"/>
      <c r="V17" s="83"/>
      <c r="W17" s="76"/>
      <c r="X17" s="83"/>
      <c r="Y17" s="72"/>
      <c r="Z17" s="72"/>
      <c r="AA17" s="72"/>
      <c r="AB17" s="72"/>
      <c r="AC17" s="75"/>
      <c r="AD17" s="75"/>
    </row>
    <row r="18" spans="1:30" s="5" customFormat="1" ht="10.65">
      <c r="B18" s="75"/>
      <c r="C18" s="75"/>
      <c r="D18" s="75"/>
      <c r="E18" s="76"/>
      <c r="F18" s="76"/>
      <c r="G18" s="75"/>
      <c r="H18" s="77"/>
      <c r="I18" s="78"/>
      <c r="J18" s="78"/>
      <c r="K18" s="79"/>
      <c r="L18" s="75"/>
      <c r="M18" s="80"/>
      <c r="N18" s="84"/>
      <c r="O18" s="81"/>
      <c r="P18" s="81"/>
      <c r="Q18" s="72"/>
      <c r="R18" s="82"/>
      <c r="S18" s="76"/>
      <c r="T18" s="76"/>
      <c r="U18" s="76"/>
      <c r="V18" s="83"/>
      <c r="W18" s="76"/>
      <c r="X18" s="83"/>
      <c r="Y18" s="72"/>
      <c r="Z18" s="72"/>
      <c r="AA18" s="72"/>
      <c r="AB18" s="72"/>
      <c r="AC18" s="75"/>
      <c r="AD18" s="75"/>
    </row>
    <row r="19" spans="1:30" s="5" customFormat="1" ht="10.65">
      <c r="B19" s="75"/>
      <c r="C19" s="75"/>
      <c r="D19" s="75"/>
      <c r="E19" s="76"/>
      <c r="F19" s="76"/>
      <c r="G19" s="75"/>
      <c r="H19" s="77"/>
      <c r="I19" s="78"/>
      <c r="J19" s="78"/>
      <c r="K19" s="79"/>
      <c r="L19" s="75"/>
      <c r="M19" s="80"/>
      <c r="N19" s="84"/>
      <c r="O19" s="81"/>
      <c r="P19" s="81"/>
      <c r="Q19" s="72"/>
      <c r="R19" s="82"/>
      <c r="S19" s="76"/>
      <c r="T19" s="83"/>
      <c r="U19" s="76"/>
      <c r="V19" s="83"/>
      <c r="W19" s="76"/>
      <c r="X19" s="83"/>
      <c r="Y19" s="72"/>
      <c r="Z19" s="72"/>
      <c r="AA19" s="72"/>
      <c r="AB19" s="72"/>
      <c r="AC19" s="75"/>
      <c r="AD19" s="75"/>
    </row>
    <row r="20" spans="1:30" s="5" customFormat="1" ht="10.65">
      <c r="B20" s="75"/>
      <c r="C20" s="75"/>
      <c r="D20" s="75"/>
      <c r="E20" s="76"/>
      <c r="F20" s="76"/>
      <c r="G20" s="75"/>
      <c r="H20" s="77"/>
      <c r="I20" s="78"/>
      <c r="J20" s="78"/>
      <c r="K20" s="79"/>
      <c r="L20" s="75"/>
      <c r="M20" s="80"/>
      <c r="N20" s="84"/>
      <c r="O20" s="81"/>
      <c r="P20" s="81"/>
      <c r="Q20" s="72"/>
      <c r="R20" s="82"/>
      <c r="S20" s="76"/>
      <c r="T20" s="83"/>
      <c r="U20" s="76"/>
      <c r="V20" s="83"/>
      <c r="W20" s="76"/>
      <c r="X20" s="83"/>
      <c r="Z20" s="72"/>
      <c r="AA20" s="72"/>
      <c r="AB20" s="72"/>
      <c r="AC20" s="75"/>
      <c r="AD20" s="75"/>
    </row>
    <row r="21" spans="1:30" s="5" customFormat="1" ht="10.65">
      <c r="B21" s="75"/>
      <c r="C21" s="75"/>
      <c r="D21" s="75"/>
      <c r="E21" s="76"/>
      <c r="F21" s="76"/>
      <c r="G21" s="75"/>
      <c r="H21" s="77"/>
      <c r="I21" s="78"/>
      <c r="J21" s="78"/>
      <c r="K21" s="79"/>
      <c r="L21" s="75"/>
      <c r="M21" s="80"/>
      <c r="N21" s="84"/>
      <c r="O21" s="81"/>
      <c r="P21" s="81"/>
      <c r="Q21" s="72"/>
      <c r="R21" s="82"/>
      <c r="S21" s="76"/>
      <c r="T21" s="83"/>
      <c r="U21" s="76"/>
      <c r="V21" s="83"/>
      <c r="W21" s="76"/>
      <c r="X21" s="83"/>
      <c r="Z21" s="76"/>
      <c r="AA21" s="76"/>
      <c r="AB21" s="76"/>
      <c r="AC21" s="75"/>
      <c r="AD21" s="75"/>
    </row>
    <row r="22" spans="1:30" s="5" customFormat="1" ht="10.65">
      <c r="B22" s="75"/>
      <c r="C22" s="75"/>
      <c r="D22" s="75"/>
      <c r="E22" s="76"/>
      <c r="F22" s="76"/>
      <c r="G22" s="75"/>
      <c r="H22" s="77"/>
      <c r="I22" s="78"/>
      <c r="J22" s="78"/>
      <c r="K22" s="79"/>
      <c r="L22" s="75"/>
      <c r="M22" s="80"/>
      <c r="N22" s="84"/>
      <c r="O22" s="85"/>
      <c r="P22" s="81"/>
      <c r="Q22" s="86"/>
      <c r="R22" s="82"/>
      <c r="S22" s="76"/>
      <c r="T22" s="83"/>
      <c r="U22" s="76"/>
      <c r="V22" s="83"/>
      <c r="W22" s="76"/>
      <c r="X22" s="83"/>
      <c r="Z22" s="76"/>
      <c r="AA22" s="76"/>
      <c r="AB22" s="86"/>
      <c r="AC22" s="77"/>
      <c r="AD22" s="77"/>
    </row>
    <row r="23" spans="1:30" s="5" customFormat="1" ht="10.65">
      <c r="H23" s="77"/>
      <c r="I23" s="78"/>
      <c r="J23" s="78"/>
      <c r="K23" s="79"/>
      <c r="L23" s="75"/>
      <c r="M23" s="80"/>
      <c r="N23" s="84"/>
      <c r="O23" s="85"/>
      <c r="P23" s="81"/>
      <c r="Q23" s="86"/>
      <c r="R23" s="82"/>
      <c r="S23" s="76"/>
      <c r="T23" s="83"/>
      <c r="U23" s="76"/>
      <c r="V23" s="83"/>
      <c r="W23" s="76"/>
      <c r="X23" s="83"/>
      <c r="Z23" s="76"/>
      <c r="AA23" s="76"/>
      <c r="AB23" s="86"/>
      <c r="AC23" s="77"/>
      <c r="AD23" s="77"/>
    </row>
    <row r="24" spans="1:30" s="5" customFormat="1" ht="10.65">
      <c r="H24" s="77"/>
      <c r="I24" s="78"/>
      <c r="J24" s="78"/>
      <c r="K24" s="79"/>
      <c r="L24" s="75"/>
      <c r="M24" s="80"/>
      <c r="N24" s="84"/>
      <c r="O24" s="85"/>
      <c r="P24" s="81"/>
      <c r="Q24" s="86"/>
      <c r="R24" s="82"/>
      <c r="S24" s="76"/>
      <c r="T24" s="83"/>
      <c r="U24" s="76"/>
      <c r="V24" s="83"/>
      <c r="W24" s="76"/>
      <c r="AA24" s="76"/>
      <c r="AB24" s="86"/>
      <c r="AC24" s="77"/>
      <c r="AD24" s="77"/>
    </row>
    <row r="25" spans="1:30" s="5" customFormat="1" ht="11.3">
      <c r="A25" s="8" t="s">
        <v>346</v>
      </c>
      <c r="G25" s="78"/>
      <c r="H25" s="78"/>
      <c r="I25" s="78"/>
      <c r="J25" s="78"/>
      <c r="K25" s="78"/>
      <c r="L25" s="78"/>
      <c r="M25" s="78"/>
      <c r="N25" s="78"/>
      <c r="O25" s="78"/>
      <c r="P25" s="78"/>
      <c r="Q25" s="78"/>
      <c r="R25" s="78"/>
      <c r="S25" s="78"/>
      <c r="T25" s="83"/>
      <c r="U25" s="76"/>
      <c r="V25" s="83"/>
      <c r="W25" s="76"/>
      <c r="AA25" s="76"/>
      <c r="AB25" s="76"/>
      <c r="AC25" s="76"/>
      <c r="AD25" s="76"/>
    </row>
    <row r="26" spans="1:30" s="5" customFormat="1" ht="11.3">
      <c r="A26" s="8" t="s">
        <v>360</v>
      </c>
      <c r="G26" s="78"/>
      <c r="H26" s="78"/>
      <c r="I26" s="78"/>
      <c r="J26" s="78"/>
      <c r="K26" s="78"/>
      <c r="L26" s="78"/>
      <c r="M26" s="78"/>
      <c r="N26" s="78"/>
      <c r="O26" s="78"/>
      <c r="P26" s="78"/>
      <c r="Q26" s="78"/>
      <c r="R26" s="78"/>
      <c r="S26" s="78"/>
      <c r="T26" s="83"/>
      <c r="U26" s="76"/>
      <c r="V26" s="83"/>
      <c r="W26" s="76"/>
      <c r="AA26" s="76"/>
      <c r="AB26" s="76"/>
      <c r="AC26" s="76"/>
      <c r="AD26" s="76"/>
    </row>
    <row r="27" spans="1:30" s="5" customFormat="1" ht="11.3">
      <c r="A27" s="8" t="s">
        <v>361</v>
      </c>
      <c r="G27" s="78"/>
      <c r="H27" s="78"/>
      <c r="I27" s="78"/>
      <c r="J27" s="78"/>
      <c r="K27" s="78"/>
      <c r="L27" s="78"/>
      <c r="M27" s="78"/>
      <c r="N27" s="78"/>
      <c r="O27" s="78"/>
      <c r="P27" s="78"/>
      <c r="Q27" s="78"/>
      <c r="R27" s="78"/>
      <c r="S27" s="78"/>
      <c r="T27" s="83"/>
      <c r="U27" s="76"/>
      <c r="V27" s="83"/>
      <c r="W27" s="76"/>
      <c r="AA27" s="76"/>
      <c r="AB27" s="76"/>
      <c r="AC27" s="76"/>
      <c r="AD27" s="76"/>
    </row>
    <row r="28" spans="1:30" s="5" customFormat="1" ht="11.3">
      <c r="A28" s="8" t="s">
        <v>362</v>
      </c>
      <c r="G28" s="78"/>
      <c r="H28" s="78"/>
      <c r="I28" s="78"/>
      <c r="J28" s="78"/>
      <c r="K28" s="78"/>
      <c r="L28" s="78"/>
      <c r="M28" s="78"/>
      <c r="N28" s="78"/>
      <c r="O28" s="78"/>
      <c r="P28" s="78"/>
      <c r="Q28" s="78"/>
      <c r="R28" s="78"/>
      <c r="S28" s="78"/>
      <c r="T28" s="83"/>
      <c r="U28" s="76"/>
      <c r="V28" s="83"/>
      <c r="W28" s="76"/>
      <c r="AA28" s="76"/>
      <c r="AB28" s="76"/>
      <c r="AC28" s="76"/>
      <c r="AD28" s="76"/>
    </row>
    <row r="29" spans="1:30" s="5" customFormat="1" ht="11.3">
      <c r="A29" s="8" t="s">
        <v>363</v>
      </c>
      <c r="G29" s="78"/>
      <c r="H29" s="78"/>
      <c r="I29" s="78"/>
      <c r="J29" s="78"/>
      <c r="K29" s="78"/>
      <c r="L29" s="78"/>
      <c r="M29" s="78"/>
      <c r="N29" s="78"/>
      <c r="O29" s="78"/>
      <c r="P29" s="78"/>
      <c r="Q29" s="78"/>
      <c r="R29" s="78"/>
      <c r="S29" s="78"/>
      <c r="T29" s="83"/>
      <c r="U29" s="76"/>
      <c r="V29" s="83"/>
      <c r="W29" s="76"/>
      <c r="AA29" s="76"/>
      <c r="AB29" s="76"/>
      <c r="AC29" s="76"/>
      <c r="AD29" s="76"/>
    </row>
    <row r="30" spans="1:30" s="5" customFormat="1" ht="11.3">
      <c r="A30" s="8" t="s">
        <v>364</v>
      </c>
      <c r="G30" s="78"/>
      <c r="H30" s="78"/>
      <c r="I30" s="78"/>
      <c r="J30" s="78"/>
      <c r="K30" s="78"/>
      <c r="L30" s="78"/>
      <c r="M30" s="78"/>
      <c r="N30" s="78"/>
      <c r="O30" s="78"/>
      <c r="P30" s="78"/>
      <c r="Q30" s="78"/>
      <c r="R30" s="78"/>
      <c r="S30" s="78"/>
      <c r="T30" s="83"/>
      <c r="U30" s="76"/>
      <c r="V30" s="83"/>
      <c r="W30" s="76"/>
      <c r="AA30" s="76"/>
      <c r="AB30" s="76"/>
      <c r="AC30" s="76"/>
      <c r="AD30" s="76"/>
    </row>
    <row r="31" spans="1:30" s="5" customFormat="1" ht="11.3">
      <c r="A31" s="8" t="s">
        <v>365</v>
      </c>
      <c r="G31" s="78"/>
      <c r="H31" s="78"/>
      <c r="I31" s="78"/>
      <c r="J31" s="78"/>
      <c r="K31" s="78"/>
      <c r="L31" s="78"/>
      <c r="M31" s="78"/>
      <c r="N31" s="78"/>
      <c r="O31" s="78"/>
      <c r="P31" s="78"/>
      <c r="Q31" s="78"/>
      <c r="R31" s="78"/>
      <c r="S31" s="78"/>
      <c r="T31" s="83"/>
      <c r="U31" s="76"/>
      <c r="V31" s="83"/>
      <c r="W31" s="76"/>
      <c r="AA31" s="76"/>
      <c r="AB31" s="76"/>
      <c r="AC31" s="76"/>
      <c r="AD31" s="76"/>
    </row>
    <row r="32" spans="1:30" s="5" customFormat="1" ht="11.3">
      <c r="A32" s="8"/>
      <c r="G32" s="78"/>
      <c r="H32" s="78"/>
      <c r="I32" s="78"/>
      <c r="J32" s="78"/>
      <c r="K32" s="78"/>
      <c r="L32" s="78"/>
      <c r="M32" s="78"/>
      <c r="N32" s="78"/>
      <c r="O32" s="78"/>
      <c r="P32" s="78"/>
      <c r="Q32" s="78"/>
      <c r="R32" s="78"/>
      <c r="S32" s="78"/>
      <c r="T32" s="83"/>
      <c r="U32" s="76"/>
      <c r="V32" s="83"/>
      <c r="W32" s="76"/>
      <c r="X32" s="83"/>
      <c r="Y32" s="76"/>
      <c r="Z32" s="76"/>
      <c r="AA32" s="76"/>
      <c r="AB32" s="76"/>
      <c r="AC32" s="76"/>
      <c r="AD32" s="76"/>
    </row>
    <row r="33" spans="1:30" s="5" customFormat="1" ht="11.3">
      <c r="A33" s="8"/>
      <c r="G33" s="78"/>
      <c r="H33" s="78"/>
      <c r="I33" s="78"/>
      <c r="J33" s="78"/>
      <c r="K33" s="78"/>
      <c r="L33" s="78"/>
      <c r="M33" s="78"/>
      <c r="N33" s="78"/>
      <c r="O33" s="78"/>
      <c r="P33" s="78"/>
      <c r="Q33" s="78"/>
      <c r="R33" s="78"/>
      <c r="S33" s="78"/>
      <c r="T33" s="83"/>
      <c r="U33" s="76"/>
      <c r="V33" s="83"/>
      <c r="W33" s="76"/>
      <c r="X33" s="83"/>
      <c r="Y33" s="76"/>
      <c r="Z33" s="76"/>
      <c r="AA33" s="76"/>
      <c r="AB33" s="76"/>
      <c r="AC33" s="76"/>
      <c r="AD33" s="76"/>
    </row>
    <row r="34" spans="1:30" s="5" customFormat="1" ht="11.3">
      <c r="A34" s="8"/>
      <c r="G34" s="78"/>
      <c r="H34" s="78"/>
      <c r="I34" s="78"/>
      <c r="J34" s="78"/>
      <c r="K34" s="78"/>
      <c r="L34" s="78"/>
      <c r="M34" s="78"/>
      <c r="N34" s="78"/>
      <c r="O34" s="78"/>
      <c r="P34" s="78"/>
      <c r="Q34" s="78"/>
      <c r="R34" s="78"/>
      <c r="S34" s="78"/>
      <c r="T34" s="83"/>
      <c r="U34" s="76"/>
      <c r="V34" s="83"/>
      <c r="W34" s="76"/>
      <c r="X34" s="83"/>
      <c r="Y34" s="76"/>
      <c r="Z34" s="76"/>
      <c r="AA34" s="76"/>
      <c r="AB34" s="76"/>
      <c r="AC34" s="76"/>
      <c r="AD34" s="76"/>
    </row>
    <row r="35" spans="1:30" s="5" customFormat="1" ht="10.65">
      <c r="G35" s="78"/>
      <c r="H35" s="78"/>
      <c r="I35" s="78"/>
      <c r="J35" s="78"/>
      <c r="K35" s="78"/>
      <c r="L35" s="78"/>
      <c r="M35" s="78"/>
      <c r="N35" s="78"/>
      <c r="O35" s="78"/>
      <c r="P35" s="78"/>
      <c r="Q35" s="78"/>
      <c r="R35" s="78"/>
      <c r="S35" s="78"/>
      <c r="T35" s="83"/>
      <c r="U35" s="76"/>
      <c r="V35" s="83"/>
      <c r="W35" s="76"/>
      <c r="X35" s="83"/>
      <c r="Y35" s="76"/>
      <c r="Z35" s="76"/>
      <c r="AA35" s="76"/>
      <c r="AB35" s="76"/>
      <c r="AC35" s="76"/>
      <c r="AD35" s="76"/>
    </row>
    <row r="36" spans="1:30" s="5" customFormat="1" ht="10.65">
      <c r="G36" s="78"/>
      <c r="H36" s="78"/>
      <c r="I36" s="78"/>
      <c r="J36" s="78"/>
      <c r="K36" s="78"/>
      <c r="L36" s="78"/>
      <c r="M36" s="78"/>
      <c r="N36" s="78"/>
      <c r="O36" s="78"/>
      <c r="P36" s="78"/>
      <c r="Q36" s="78"/>
      <c r="R36" s="78"/>
      <c r="S36" s="78"/>
    </row>
    <row r="37" spans="1:30" s="5" customFormat="1" ht="10.65">
      <c r="G37" s="78"/>
      <c r="H37" s="78"/>
      <c r="I37" s="78"/>
      <c r="J37" s="78"/>
      <c r="K37" s="78"/>
      <c r="L37" s="78"/>
      <c r="M37" s="78"/>
      <c r="N37" s="78"/>
      <c r="O37" s="78"/>
      <c r="P37" s="78"/>
      <c r="Q37" s="78"/>
      <c r="R37" s="78"/>
      <c r="S37" s="78"/>
    </row>
    <row r="38" spans="1:30" s="88" customFormat="1">
      <c r="G38" s="78"/>
      <c r="H38" s="78"/>
      <c r="I38" s="78"/>
      <c r="J38" s="78"/>
      <c r="K38" s="78"/>
      <c r="L38" s="78"/>
      <c r="M38" s="78"/>
      <c r="N38" s="78"/>
      <c r="O38" s="78"/>
      <c r="P38" s="78"/>
      <c r="Q38" s="78"/>
      <c r="R38" s="78"/>
      <c r="S38" s="78"/>
    </row>
    <row r="39" spans="1:30" s="88" customFormat="1">
      <c r="G39" s="78"/>
      <c r="H39" s="78"/>
      <c r="I39" s="78"/>
      <c r="J39" s="78"/>
      <c r="K39" s="78"/>
      <c r="L39" s="78"/>
      <c r="M39" s="78"/>
      <c r="N39" s="78"/>
      <c r="O39" s="78"/>
      <c r="P39" s="78"/>
      <c r="Q39" s="78"/>
      <c r="R39" s="78"/>
      <c r="S39" s="78"/>
    </row>
    <row r="40" spans="1:30" s="88" customFormat="1">
      <c r="G40" s="78"/>
      <c r="H40" s="78"/>
      <c r="I40" s="78"/>
      <c r="J40" s="78"/>
      <c r="K40" s="78"/>
      <c r="L40" s="78"/>
      <c r="M40" s="78"/>
      <c r="N40" s="78"/>
      <c r="O40" s="78"/>
      <c r="P40" s="78"/>
      <c r="Q40" s="78"/>
      <c r="R40" s="78"/>
      <c r="S40" s="78"/>
    </row>
    <row r="41" spans="1:30" s="88" customFormat="1">
      <c r="P41" s="1"/>
    </row>
    <row r="42" spans="1:30" s="88" customFormat="1"/>
    <row r="43" spans="1:30" s="88" customFormat="1"/>
    <row r="44" spans="1:30" s="88" customFormat="1"/>
    <row r="45" spans="1:30" s="88" customFormat="1">
      <c r="A45" s="75"/>
      <c r="B45" s="75"/>
      <c r="C45" s="75"/>
      <c r="D45" s="76"/>
      <c r="E45" s="76"/>
      <c r="F45" s="75"/>
    </row>
    <row r="46" spans="1:30" s="88" customFormat="1">
      <c r="A46" s="75">
        <v>2019</v>
      </c>
      <c r="B46" s="83">
        <v>4.5935034479068548</v>
      </c>
      <c r="C46" s="5"/>
      <c r="D46" s="76"/>
      <c r="E46" s="76"/>
      <c r="F46" s="75"/>
    </row>
    <row r="47" spans="1:30" s="88" customFormat="1">
      <c r="A47" s="75">
        <f>A46+1</f>
        <v>2020</v>
      </c>
      <c r="B47" s="83">
        <v>0.64776321402719717</v>
      </c>
      <c r="C47" s="5"/>
      <c r="D47" s="76"/>
      <c r="E47" s="75"/>
      <c r="F47" s="75"/>
    </row>
    <row r="48" spans="1:30" s="88" customFormat="1">
      <c r="A48" s="75">
        <f t="shared" ref="A48:A53" si="0">A47+1</f>
        <v>2021</v>
      </c>
      <c r="B48" s="83">
        <v>4.8799245966836269</v>
      </c>
      <c r="C48" s="5"/>
      <c r="D48" s="76"/>
      <c r="E48" s="76"/>
      <c r="F48" s="75"/>
    </row>
    <row r="49" spans="1:6" s="88" customFormat="1">
      <c r="A49" s="75">
        <f t="shared" si="0"/>
        <v>2022</v>
      </c>
      <c r="B49" s="83">
        <v>3.7567696981907872</v>
      </c>
      <c r="C49" s="5"/>
      <c r="D49" s="76"/>
      <c r="E49" s="76"/>
      <c r="F49" s="75"/>
    </row>
    <row r="50" spans="1:6" s="88" customFormat="1">
      <c r="A50" s="75">
        <f t="shared" si="0"/>
        <v>2023</v>
      </c>
      <c r="B50" s="83">
        <v>4.0761866195328178</v>
      </c>
      <c r="C50" s="5"/>
      <c r="D50" s="76"/>
      <c r="E50" s="76"/>
      <c r="F50" s="75"/>
    </row>
    <row r="51" spans="1:6" s="88" customFormat="1">
      <c r="A51" s="75">
        <f t="shared" si="0"/>
        <v>2024</v>
      </c>
      <c r="B51" s="83">
        <v>6.617989217525988</v>
      </c>
      <c r="C51" s="5"/>
      <c r="D51" s="76"/>
      <c r="E51" s="76"/>
      <c r="F51" s="75"/>
    </row>
    <row r="52" spans="1:6" s="88" customFormat="1">
      <c r="A52" s="75">
        <f t="shared" si="0"/>
        <v>2025</v>
      </c>
      <c r="B52" s="83">
        <v>5.5424628869998438</v>
      </c>
      <c r="C52" s="87">
        <v>7.1734055937133121</v>
      </c>
      <c r="D52" s="5" t="s">
        <v>354</v>
      </c>
      <c r="E52" s="76"/>
      <c r="F52" s="75"/>
    </row>
    <row r="53" spans="1:6" s="88" customFormat="1">
      <c r="A53" s="75">
        <f t="shared" si="0"/>
        <v>2026</v>
      </c>
      <c r="B53" s="83">
        <v>3.3298301048966694</v>
      </c>
      <c r="C53" s="76"/>
      <c r="D53" s="76"/>
      <c r="E53" s="76"/>
      <c r="F53" s="75"/>
    </row>
    <row r="54" spans="1:6" s="88" customFormat="1">
      <c r="A54" s="75"/>
      <c r="B54" s="75"/>
      <c r="C54" s="75"/>
      <c r="D54" s="76"/>
      <c r="E54" s="76"/>
      <c r="F54" s="75"/>
    </row>
    <row r="55" spans="1:6" s="88" customFormat="1">
      <c r="A55" s="75"/>
      <c r="B55" s="75"/>
      <c r="C55" s="75"/>
      <c r="D55" s="76"/>
      <c r="E55" s="76"/>
      <c r="F55" s="75"/>
    </row>
    <row r="56" spans="1:6" s="88" customFormat="1">
      <c r="A56" s="75"/>
      <c r="B56" s="75"/>
      <c r="C56" s="75"/>
      <c r="D56" s="76"/>
      <c r="E56" s="76"/>
      <c r="F56" s="75"/>
    </row>
    <row r="57" spans="1:6" s="88" customFormat="1">
      <c r="A57" s="75"/>
      <c r="B57" s="75"/>
      <c r="C57" s="75"/>
      <c r="D57" s="76"/>
      <c r="E57" s="76"/>
      <c r="F57" s="75"/>
    </row>
    <row r="58" spans="1:6" s="88" customFormat="1">
      <c r="A58" s="5"/>
      <c r="B58" s="5"/>
      <c r="C58" s="5"/>
      <c r="D58" s="5"/>
      <c r="E58" s="5"/>
      <c r="F58" s="5"/>
    </row>
    <row r="59" spans="1:6" s="88" customFormat="1">
      <c r="A59" s="5"/>
      <c r="B59" s="5"/>
      <c r="C59" s="5"/>
      <c r="D59" s="5"/>
      <c r="E59" s="5"/>
      <c r="F59" s="5"/>
    </row>
    <row r="60" spans="1:6" s="88" customFormat="1"/>
    <row r="61" spans="1:6" s="88" customFormat="1"/>
    <row r="62" spans="1:6" s="88" customFormat="1"/>
    <row r="63" spans="1:6" s="88" customFormat="1"/>
    <row r="64" spans="1:6" s="88" customFormat="1"/>
    <row r="65" s="88" customFormat="1"/>
    <row r="66" s="88" customFormat="1"/>
    <row r="67" s="88" customFormat="1"/>
    <row r="68" s="88" customFormat="1"/>
    <row r="69" s="88" customFormat="1"/>
    <row r="70" s="88" customFormat="1"/>
    <row r="71" s="88" customFormat="1"/>
    <row r="72" s="88" customFormat="1"/>
    <row r="73" s="88" customFormat="1"/>
    <row r="74" s="88" customFormat="1"/>
    <row r="75" s="88" customFormat="1"/>
    <row r="76" s="88" customFormat="1"/>
    <row r="77" s="88" customFormat="1"/>
    <row r="78" s="88" customFormat="1"/>
    <row r="79" s="88" customFormat="1"/>
    <row r="80" s="88" customFormat="1"/>
    <row r="81" s="88" customFormat="1"/>
    <row r="82" s="88" customFormat="1"/>
    <row r="83" s="88" customFormat="1"/>
    <row r="84" s="88" customFormat="1"/>
    <row r="85" s="88" customFormat="1"/>
    <row r="86" s="88" customFormat="1"/>
    <row r="87" s="88" customFormat="1"/>
    <row r="88" s="88" customFormat="1"/>
    <row r="89" s="88" customFormat="1"/>
    <row r="90" s="88" customFormat="1"/>
    <row r="91" s="88" customFormat="1"/>
    <row r="92" s="88" customFormat="1"/>
    <row r="93" s="88" customFormat="1"/>
    <row r="94" s="88" customFormat="1"/>
    <row r="95" s="88" customFormat="1"/>
    <row r="96" s="88" customFormat="1"/>
    <row r="97" s="88" customFormat="1"/>
    <row r="98" s="88" customFormat="1"/>
    <row r="99" s="88" customFormat="1"/>
    <row r="100" s="88" customFormat="1"/>
    <row r="101" s="88" customFormat="1"/>
    <row r="102" s="88" customFormat="1"/>
    <row r="103" s="88" customFormat="1"/>
    <row r="104" s="88" customFormat="1"/>
    <row r="105" s="88" customFormat="1"/>
  </sheetData>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4AF47-99A1-4537-A2B8-FF67796CC780}">
  <dimension ref="A1:AK33"/>
  <sheetViews>
    <sheetView showGridLines="0" zoomScale="85" zoomScaleNormal="85" workbookViewId="0">
      <selection activeCell="A2" sqref="A2"/>
    </sheetView>
  </sheetViews>
  <sheetFormatPr defaultRowHeight="15.05"/>
  <sheetData>
    <row r="1" spans="1:1" ht="35.700000000000003">
      <c r="A1" s="34" t="s">
        <v>315</v>
      </c>
    </row>
    <row r="2" spans="1:1">
      <c r="A2" s="7" t="s">
        <v>5</v>
      </c>
    </row>
    <row r="19" spans="1:37">
      <c r="A19" s="8" t="s">
        <v>224</v>
      </c>
    </row>
    <row r="20" spans="1:37">
      <c r="A20" s="8" t="s">
        <v>225</v>
      </c>
    </row>
    <row r="30" spans="1:37">
      <c r="B30">
        <v>1995</v>
      </c>
      <c r="C30">
        <f>B30+1</f>
        <v>1996</v>
      </c>
      <c r="D30">
        <f t="shared" ref="D30:AJ30" si="0">C30+1</f>
        <v>1997</v>
      </c>
      <c r="E30">
        <f t="shared" si="0"/>
        <v>1998</v>
      </c>
      <c r="F30">
        <f t="shared" si="0"/>
        <v>1999</v>
      </c>
      <c r="G30">
        <f t="shared" si="0"/>
        <v>2000</v>
      </c>
      <c r="H30">
        <f t="shared" si="0"/>
        <v>2001</v>
      </c>
      <c r="I30">
        <f t="shared" si="0"/>
        <v>2002</v>
      </c>
      <c r="J30">
        <f t="shared" si="0"/>
        <v>2003</v>
      </c>
      <c r="K30">
        <f t="shared" si="0"/>
        <v>2004</v>
      </c>
      <c r="L30">
        <f t="shared" si="0"/>
        <v>2005</v>
      </c>
      <c r="M30">
        <f t="shared" si="0"/>
        <v>2006</v>
      </c>
      <c r="N30">
        <f t="shared" si="0"/>
        <v>2007</v>
      </c>
      <c r="O30">
        <f t="shared" si="0"/>
        <v>2008</v>
      </c>
      <c r="P30">
        <f t="shared" si="0"/>
        <v>2009</v>
      </c>
      <c r="Q30">
        <f t="shared" si="0"/>
        <v>2010</v>
      </c>
      <c r="R30">
        <f t="shared" si="0"/>
        <v>2011</v>
      </c>
      <c r="S30">
        <f t="shared" si="0"/>
        <v>2012</v>
      </c>
      <c r="T30">
        <f t="shared" si="0"/>
        <v>2013</v>
      </c>
      <c r="U30">
        <f t="shared" si="0"/>
        <v>2014</v>
      </c>
      <c r="V30">
        <f t="shared" si="0"/>
        <v>2015</v>
      </c>
      <c r="W30">
        <f t="shared" si="0"/>
        <v>2016</v>
      </c>
      <c r="X30">
        <f t="shared" si="0"/>
        <v>2017</v>
      </c>
      <c r="Y30">
        <f t="shared" si="0"/>
        <v>2018</v>
      </c>
      <c r="Z30">
        <f t="shared" si="0"/>
        <v>2019</v>
      </c>
      <c r="AA30">
        <f t="shared" si="0"/>
        <v>2020</v>
      </c>
      <c r="AB30">
        <f t="shared" si="0"/>
        <v>2021</v>
      </c>
      <c r="AC30">
        <f t="shared" si="0"/>
        <v>2022</v>
      </c>
      <c r="AD30">
        <f t="shared" si="0"/>
        <v>2023</v>
      </c>
      <c r="AE30">
        <f t="shared" si="0"/>
        <v>2024</v>
      </c>
      <c r="AF30">
        <f t="shared" si="0"/>
        <v>2025</v>
      </c>
      <c r="AG30">
        <f>AF30+1</f>
        <v>2026</v>
      </c>
      <c r="AH30">
        <f t="shared" si="0"/>
        <v>2027</v>
      </c>
      <c r="AI30">
        <f t="shared" si="0"/>
        <v>2028</v>
      </c>
      <c r="AJ30">
        <f t="shared" si="0"/>
        <v>2029</v>
      </c>
      <c r="AK30">
        <f>AJ30+1</f>
        <v>2030</v>
      </c>
    </row>
    <row r="31" spans="1:37">
      <c r="A31" t="s">
        <v>222</v>
      </c>
      <c r="B31" s="6">
        <v>82.475257402825449</v>
      </c>
      <c r="C31" s="6">
        <v>80.334556364885131</v>
      </c>
      <c r="D31" s="6">
        <v>69.444117038051701</v>
      </c>
      <c r="E31" s="6">
        <v>57.231610269185516</v>
      </c>
      <c r="F31" s="6">
        <v>53.536305858741038</v>
      </c>
      <c r="G31" s="6">
        <v>41.928191630493615</v>
      </c>
      <c r="H31" s="6">
        <v>39.560153241915721</v>
      </c>
      <c r="I31" s="6">
        <v>37.233769111455793</v>
      </c>
      <c r="J31" s="6">
        <v>35.098395765143245</v>
      </c>
      <c r="K31" s="6">
        <v>33.127140507837844</v>
      </c>
      <c r="L31" s="6">
        <v>30.791058444802132</v>
      </c>
      <c r="M31" s="6">
        <v>27.714836077000086</v>
      </c>
      <c r="N31" s="6">
        <v>28.529027734119978</v>
      </c>
      <c r="O31" s="6">
        <v>50.902058560286413</v>
      </c>
      <c r="P31" s="6">
        <v>77.985252495158647</v>
      </c>
      <c r="Q31" s="6">
        <v>111.64895222907749</v>
      </c>
      <c r="R31" s="6">
        <v>146.76341357757286</v>
      </c>
      <c r="S31" s="6">
        <v>163.41531734113491</v>
      </c>
      <c r="T31" s="6">
        <v>155.64884116136963</v>
      </c>
      <c r="U31" s="6">
        <v>134.76149141581132</v>
      </c>
      <c r="V31" s="6">
        <v>119.81538059178069</v>
      </c>
      <c r="W31" s="6">
        <v>115.61005405031635</v>
      </c>
      <c r="X31" s="6">
        <v>108.87987232546187</v>
      </c>
      <c r="Y31" s="6">
        <v>107.28469572831321</v>
      </c>
      <c r="Z31" s="6">
        <v>98.331963448242519</v>
      </c>
      <c r="AA31" s="6">
        <v>109.82453841152069</v>
      </c>
      <c r="AB31" s="6">
        <v>102.30104675747809</v>
      </c>
      <c r="AC31" s="6">
        <v>84.190516857131087</v>
      </c>
      <c r="AD31" s="6">
        <v>75.866869234047812</v>
      </c>
      <c r="AE31" s="6">
        <v>70.00891702438301</v>
      </c>
      <c r="AF31" s="6">
        <v>65.307141399806596</v>
      </c>
      <c r="AG31" s="6">
        <v>62.508810953804215</v>
      </c>
      <c r="AH31">
        <v>59.668870229055685</v>
      </c>
      <c r="AI31">
        <v>57.480376173084686</v>
      </c>
      <c r="AJ31">
        <v>55.931460413268852</v>
      </c>
      <c r="AK31">
        <v>54.864717665388483</v>
      </c>
    </row>
    <row r="32" spans="1:37">
      <c r="A32" t="s">
        <v>223</v>
      </c>
      <c r="B32" s="6"/>
      <c r="C32" s="6"/>
      <c r="D32" s="6"/>
      <c r="E32" s="6"/>
      <c r="F32" s="6"/>
      <c r="G32" s="6">
        <v>28.281842013096593</v>
      </c>
      <c r="H32" s="6">
        <v>24.589151475966688</v>
      </c>
      <c r="I32" s="6">
        <v>27.337026368269445</v>
      </c>
      <c r="J32" s="6">
        <v>25.946579383359598</v>
      </c>
      <c r="K32" s="6">
        <v>23.358881127321553</v>
      </c>
      <c r="L32" s="6">
        <v>20.824082810678803</v>
      </c>
      <c r="M32" s="6">
        <v>16.980952743033114</v>
      </c>
      <c r="N32" s="6">
        <v>17.12587953671688</v>
      </c>
      <c r="O32" s="6">
        <v>27.263137706175684</v>
      </c>
      <c r="P32" s="6">
        <v>46.664680470728435</v>
      </c>
      <c r="Q32" s="6">
        <v>86.30117898420022</v>
      </c>
      <c r="R32" s="6">
        <v>105.24939662107803</v>
      </c>
      <c r="S32" s="6">
        <v>119.19063810583484</v>
      </c>
      <c r="T32" s="6">
        <v>117.64399609502114</v>
      </c>
      <c r="U32" s="6">
        <v>111.65872631976517</v>
      </c>
      <c r="V32" s="6">
        <v>103.13900545655559</v>
      </c>
      <c r="W32" s="6">
        <v>101.95629876341175</v>
      </c>
      <c r="X32" s="6">
        <v>95.016906056425654</v>
      </c>
      <c r="Y32" s="6">
        <v>92.211833135280514</v>
      </c>
      <c r="Z32" s="6">
        <v>83.756224919015622</v>
      </c>
      <c r="AA32" s="6">
        <v>93.058656894718013</v>
      </c>
      <c r="AB32" s="6">
        <v>82.915670167411875</v>
      </c>
      <c r="AC32" s="6">
        <v>69.853808726529053</v>
      </c>
      <c r="AD32" s="6">
        <v>61.643270592440849</v>
      </c>
      <c r="AE32" s="6">
        <v>50.44391185554057</v>
      </c>
      <c r="AF32" s="6"/>
      <c r="AG32" s="6"/>
    </row>
    <row r="33" spans="31:37">
      <c r="AE33" s="6">
        <v>50.44391185554057</v>
      </c>
      <c r="AF33" s="6">
        <v>47.636712612972048</v>
      </c>
      <c r="AG33" s="6">
        <v>45.799135607834359</v>
      </c>
      <c r="AH33" s="6">
        <v>43.765439358194548</v>
      </c>
      <c r="AI33" s="6">
        <v>42.328096966069417</v>
      </c>
      <c r="AJ33" s="6">
        <v>41.45142551445209</v>
      </c>
      <c r="AK33" s="6">
        <v>41.021683812353004</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72C3-96B5-42FC-B941-978711219D86}">
  <dimension ref="A1:AJ26"/>
  <sheetViews>
    <sheetView showGridLines="0" workbookViewId="0">
      <selection activeCell="I8" sqref="I8"/>
    </sheetView>
  </sheetViews>
  <sheetFormatPr defaultRowHeight="15.05"/>
  <cols>
    <col min="3" max="3" width="17" bestFit="1" customWidth="1"/>
  </cols>
  <sheetData>
    <row r="1" spans="1:35" ht="35.700000000000003">
      <c r="A1" s="34" t="s">
        <v>373</v>
      </c>
    </row>
    <row r="2" spans="1:35">
      <c r="A2" s="7" t="s">
        <v>226</v>
      </c>
    </row>
    <row r="13" spans="1:35">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8" spans="1:36">
      <c r="A18" s="8" t="s">
        <v>227</v>
      </c>
    </row>
    <row r="19" spans="1:36">
      <c r="A19" s="8" t="s">
        <v>228</v>
      </c>
    </row>
    <row r="24" spans="1:36">
      <c r="A24">
        <v>1995</v>
      </c>
      <c r="B24">
        <f>A24+1</f>
        <v>1996</v>
      </c>
      <c r="C24">
        <f t="shared" ref="C24:AJ24" si="0">B24+1</f>
        <v>1997</v>
      </c>
      <c r="D24">
        <f t="shared" si="0"/>
        <v>1998</v>
      </c>
      <c r="E24">
        <f t="shared" si="0"/>
        <v>1999</v>
      </c>
      <c r="F24">
        <f t="shared" si="0"/>
        <v>2000</v>
      </c>
      <c r="G24">
        <f t="shared" si="0"/>
        <v>2001</v>
      </c>
      <c r="H24">
        <f t="shared" si="0"/>
        <v>2002</v>
      </c>
      <c r="I24">
        <f t="shared" si="0"/>
        <v>2003</v>
      </c>
      <c r="J24">
        <f t="shared" si="0"/>
        <v>2004</v>
      </c>
      <c r="K24">
        <f t="shared" si="0"/>
        <v>2005</v>
      </c>
      <c r="L24">
        <f t="shared" si="0"/>
        <v>2006</v>
      </c>
      <c r="M24">
        <f t="shared" si="0"/>
        <v>2007</v>
      </c>
      <c r="N24">
        <f t="shared" si="0"/>
        <v>2008</v>
      </c>
      <c r="O24">
        <f t="shared" si="0"/>
        <v>2009</v>
      </c>
      <c r="P24">
        <f t="shared" si="0"/>
        <v>2010</v>
      </c>
      <c r="Q24">
        <f t="shared" si="0"/>
        <v>2011</v>
      </c>
      <c r="R24">
        <f t="shared" si="0"/>
        <v>2012</v>
      </c>
      <c r="S24">
        <f t="shared" si="0"/>
        <v>2013</v>
      </c>
      <c r="T24">
        <f t="shared" si="0"/>
        <v>2014</v>
      </c>
      <c r="U24">
        <f t="shared" si="0"/>
        <v>2015</v>
      </c>
      <c r="V24">
        <f t="shared" si="0"/>
        <v>2016</v>
      </c>
      <c r="W24">
        <f t="shared" si="0"/>
        <v>2017</v>
      </c>
      <c r="X24">
        <f t="shared" si="0"/>
        <v>2018</v>
      </c>
      <c r="Y24">
        <f t="shared" si="0"/>
        <v>2019</v>
      </c>
      <c r="Z24">
        <f t="shared" si="0"/>
        <v>2020</v>
      </c>
      <c r="AA24">
        <f t="shared" si="0"/>
        <v>2021</v>
      </c>
      <c r="AB24">
        <f t="shared" si="0"/>
        <v>2022</v>
      </c>
      <c r="AC24">
        <f t="shared" si="0"/>
        <v>2023</v>
      </c>
      <c r="AD24">
        <f t="shared" si="0"/>
        <v>2024</v>
      </c>
      <c r="AE24">
        <f t="shared" si="0"/>
        <v>2025</v>
      </c>
      <c r="AF24">
        <f t="shared" si="0"/>
        <v>2026</v>
      </c>
      <c r="AG24">
        <f t="shared" si="0"/>
        <v>2027</v>
      </c>
      <c r="AH24">
        <f t="shared" si="0"/>
        <v>2028</v>
      </c>
      <c r="AI24">
        <f t="shared" si="0"/>
        <v>2029</v>
      </c>
      <c r="AJ24">
        <f t="shared" si="0"/>
        <v>2030</v>
      </c>
    </row>
    <row r="25" spans="1:36">
      <c r="A25" t="s">
        <v>306</v>
      </c>
      <c r="B25" s="6">
        <v>6.3967793522414125</v>
      </c>
      <c r="C25" s="6">
        <v>5.7799566671991398</v>
      </c>
      <c r="D25" s="6">
        <v>6.1606776286666474</v>
      </c>
      <c r="E25" s="6">
        <v>5.2959057086961678</v>
      </c>
      <c r="F25" s="6">
        <v>4.8758588291922083</v>
      </c>
      <c r="G25" s="6">
        <v>4.4474257074874703</v>
      </c>
      <c r="H25" s="6">
        <v>4.3737041102573482</v>
      </c>
      <c r="I25" s="6">
        <v>4.2252850579637693</v>
      </c>
      <c r="J25" s="6">
        <v>3.9466715788988926</v>
      </c>
      <c r="K25" s="6">
        <v>3.9668442865600948</v>
      </c>
      <c r="L25" s="6">
        <v>4.1684504630359838</v>
      </c>
      <c r="M25" s="6">
        <v>4.5382839113834335</v>
      </c>
      <c r="N25" s="6">
        <v>5.0916410636719993</v>
      </c>
      <c r="O25" s="6">
        <v>4.2903254166614335</v>
      </c>
      <c r="P25" s="6">
        <v>4.5347315740714214</v>
      </c>
      <c r="Q25" s="6">
        <v>3.9992511804308486</v>
      </c>
      <c r="R25" s="6">
        <v>3.8466403828719615</v>
      </c>
      <c r="S25" s="6">
        <v>3.6953095613337585</v>
      </c>
      <c r="T25" s="6">
        <v>3.526777210449779</v>
      </c>
      <c r="U25" s="6">
        <v>3.4103983715052757</v>
      </c>
      <c r="V25" s="6">
        <v>3.1110008681632149</v>
      </c>
      <c r="W25" s="6">
        <v>2.9446947645440407</v>
      </c>
      <c r="X25" s="6">
        <v>2.6364038378407924</v>
      </c>
      <c r="Y25" s="6">
        <v>2.2434355947436178</v>
      </c>
      <c r="Z25" s="6">
        <v>1.8807159012685613</v>
      </c>
      <c r="AA25" s="6">
        <v>1.5099916468547194</v>
      </c>
      <c r="AB25" s="6">
        <v>1.40734121354063</v>
      </c>
      <c r="AC25" s="6">
        <v>1.5322261323747282</v>
      </c>
      <c r="AD25" s="6">
        <v>1.4565899937024569</v>
      </c>
      <c r="AE25" s="6">
        <v>1.5331518301570277</v>
      </c>
      <c r="AF25" s="6">
        <v>1.6107226107226107</v>
      </c>
    </row>
    <row r="26" spans="1:36">
      <c r="A26" t="s">
        <v>393</v>
      </c>
      <c r="B26" s="6">
        <v>10.397876925532756</v>
      </c>
      <c r="C26" s="6">
        <v>13.476241256529352</v>
      </c>
      <c r="D26" s="6">
        <v>15.086886577576731</v>
      </c>
      <c r="E26" s="6">
        <v>11.711300256037639</v>
      </c>
      <c r="F26" s="6">
        <v>16.732534658126539</v>
      </c>
      <c r="G26" s="6">
        <v>9.980577990511863</v>
      </c>
      <c r="H26" s="6">
        <v>8.8760651181641883</v>
      </c>
      <c r="I26" s="6">
        <v>9.6698426767117152</v>
      </c>
      <c r="J26" s="6">
        <v>7.1337939952317519</v>
      </c>
      <c r="K26" s="6">
        <v>8.7310088864078761</v>
      </c>
      <c r="L26" s="6">
        <v>9.49242382194595</v>
      </c>
      <c r="M26" s="6">
        <v>4.8220101636061719</v>
      </c>
      <c r="N26" s="6">
        <v>-5.4452692409991066</v>
      </c>
      <c r="O26" s="6">
        <v>-14.166986318885055</v>
      </c>
      <c r="P26" s="6">
        <v>-3.78444808580366</v>
      </c>
      <c r="Q26" s="6">
        <v>7.1993125817670922E-2</v>
      </c>
      <c r="R26" s="6">
        <v>-0.58094560306949372</v>
      </c>
      <c r="S26" s="6">
        <v>7.5972020136787055</v>
      </c>
      <c r="T26" s="6">
        <v>9.1347579274686286</v>
      </c>
      <c r="U26" s="6">
        <v>11.477169570028556</v>
      </c>
      <c r="V26" s="6">
        <v>3.1526765653419497</v>
      </c>
      <c r="W26" s="6">
        <v>6.5131207431054161</v>
      </c>
      <c r="X26" s="6">
        <v>3.799399496875755</v>
      </c>
      <c r="Y26" s="6">
        <v>7.7980695061187877</v>
      </c>
      <c r="Z26" s="6">
        <v>-4.0801624522554754</v>
      </c>
      <c r="AA26" s="6">
        <v>16.339954937471958</v>
      </c>
      <c r="AB26" s="6">
        <v>15.671467193511489</v>
      </c>
      <c r="AC26" s="6">
        <v>8.9718667011263076</v>
      </c>
      <c r="AD26" s="6">
        <v>7.1188999999999947</v>
      </c>
      <c r="AE26" s="6">
        <v>5.3923347078529194</v>
      </c>
      <c r="AF26" s="6">
        <v>5.2560109721162318</v>
      </c>
      <c r="AG26" s="6">
        <v>5.0696260552555161</v>
      </c>
      <c r="AH26" s="6">
        <v>4.9573509937573812</v>
      </c>
      <c r="AI26" s="6">
        <v>4.6425600000000067</v>
      </c>
      <c r="AJ26" s="6">
        <v>4.6016000000000057</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43470-6AFF-4C64-80E1-1743E2E0DDC5}">
  <dimension ref="A1:K51"/>
  <sheetViews>
    <sheetView zoomScale="55" zoomScaleNormal="55" workbookViewId="0"/>
  </sheetViews>
  <sheetFormatPr defaultColWidth="9.109375" defaultRowHeight="15.05"/>
  <cols>
    <col min="1" max="1" width="48.109375" style="1" customWidth="1"/>
    <col min="2" max="3" width="9.109375" style="1"/>
    <col min="4" max="4" width="12.88671875" style="1" bestFit="1" customWidth="1"/>
    <col min="5" max="6" width="9.109375" style="1"/>
    <col min="7" max="7" width="12.88671875" style="1" bestFit="1" customWidth="1"/>
    <col min="8" max="8" width="11.5546875" style="1" bestFit="1" customWidth="1"/>
    <col min="9" max="16384" width="9.109375" style="1"/>
  </cols>
  <sheetData>
    <row r="1" spans="1:8" ht="35.700000000000003">
      <c r="A1" s="34" t="s">
        <v>314</v>
      </c>
    </row>
    <row r="3" spans="1:8">
      <c r="A3" s="1" t="s">
        <v>58</v>
      </c>
      <c r="C3" s="1" t="s">
        <v>59</v>
      </c>
      <c r="F3" s="22"/>
      <c r="G3" s="22"/>
      <c r="H3" s="22"/>
    </row>
    <row r="4" spans="1:8">
      <c r="F4" s="22"/>
      <c r="G4" s="22"/>
      <c r="H4" s="22"/>
    </row>
    <row r="5" spans="1:8">
      <c r="F5" s="23"/>
      <c r="G5" s="23"/>
      <c r="H5" s="23"/>
    </row>
    <row r="6" spans="1:8">
      <c r="F6" s="24"/>
      <c r="G6" s="24"/>
      <c r="H6" s="24"/>
    </row>
    <row r="7" spans="1:8">
      <c r="F7" s="24"/>
      <c r="G7" s="24"/>
      <c r="H7" s="24"/>
    </row>
    <row r="9" spans="1:8">
      <c r="F9" s="24"/>
      <c r="G9" s="24"/>
      <c r="H9" s="24"/>
    </row>
    <row r="10" spans="1:8">
      <c r="F10" s="25"/>
      <c r="G10" s="25"/>
      <c r="H10" s="25"/>
    </row>
    <row r="11" spans="1:8">
      <c r="F11" s="25"/>
      <c r="G11" s="25"/>
      <c r="H11" s="25"/>
    </row>
    <row r="12" spans="1:8">
      <c r="F12" s="23"/>
      <c r="G12" s="23"/>
      <c r="H12" s="23"/>
    </row>
    <row r="17" spans="1:3">
      <c r="A17" s="1" t="s">
        <v>63</v>
      </c>
      <c r="C17" s="1" t="s">
        <v>64</v>
      </c>
    </row>
    <row r="34" spans="1:5">
      <c r="A34" s="108" t="s">
        <v>394</v>
      </c>
    </row>
    <row r="38" spans="1:5">
      <c r="B38" s="1">
        <v>2024</v>
      </c>
      <c r="C38" s="1">
        <f>B38+1</f>
        <v>2025</v>
      </c>
      <c r="D38" s="1">
        <f>C38+1</f>
        <v>2026</v>
      </c>
    </row>
    <row r="39" spans="1:5">
      <c r="A39" s="1" t="s">
        <v>55</v>
      </c>
      <c r="B39" s="22">
        <f>'[89]FAR_Dec 25 (2)'!K4</f>
        <v>4.3452994657418691E-2</v>
      </c>
      <c r="C39" s="22">
        <f>'[89]FAR_Dec 25 (2)'!L4</f>
        <v>1.5196207532262312E-2</v>
      </c>
      <c r="D39" s="22">
        <f>'[89]FAR_Dec 25 (2)'!M4</f>
        <v>1.0483937909853075E-2</v>
      </c>
      <c r="E39" s="22"/>
    </row>
    <row r="40" spans="1:5">
      <c r="A40" s="1" t="s">
        <v>56</v>
      </c>
      <c r="B40" s="22">
        <f>'[89]FAR_Dec 25 (2)'!K14</f>
        <v>-1.8145355366597143E-2</v>
      </c>
      <c r="C40" s="22">
        <f>'[89]FAR_Dec 25 (2)'!L14</f>
        <v>-1.4142182980666768E-2</v>
      </c>
      <c r="D40" s="22">
        <f>'[89]FAR_Dec 25 (2)'!M14</f>
        <v>-1.9626844084466299E-2</v>
      </c>
      <c r="E40" s="22"/>
    </row>
    <row r="41" spans="1:5">
      <c r="A41" s="1" t="s">
        <v>57</v>
      </c>
      <c r="B41" s="23">
        <v>-0.03</v>
      </c>
      <c r="C41" s="23">
        <v>-0.03</v>
      </c>
      <c r="D41" s="23">
        <v>-0.03</v>
      </c>
      <c r="E41" s="23"/>
    </row>
    <row r="42" spans="1:5">
      <c r="B42" s="24"/>
      <c r="C42" s="24"/>
      <c r="D42" s="24"/>
      <c r="E42" s="24"/>
    </row>
    <row r="43" spans="1:5">
      <c r="B43" s="24"/>
      <c r="C43" s="24"/>
      <c r="D43" s="24"/>
      <c r="E43" s="24"/>
    </row>
    <row r="45" spans="1:5">
      <c r="B45" s="24"/>
      <c r="C45" s="24"/>
      <c r="D45" s="24"/>
      <c r="E45" s="24"/>
    </row>
    <row r="46" spans="1:5">
      <c r="A46" s="1" t="s">
        <v>60</v>
      </c>
      <c r="B46" s="25">
        <f>'[89]FAR_Dec 25 (2)'!K18</f>
        <v>0.40899428250070297</v>
      </c>
      <c r="C46" s="25">
        <f>'[89]FAR_Dec 25 (2)'!L18</f>
        <v>0.37661311561759286</v>
      </c>
      <c r="D46" s="25">
        <f>'[89]FAR_Dec 25 (2)'!M18</f>
        <v>0.35876151739022161</v>
      </c>
      <c r="E46" s="25"/>
    </row>
    <row r="47" spans="1:5">
      <c r="A47" s="1" t="s">
        <v>61</v>
      </c>
      <c r="B47" s="22">
        <f>'[89]FAR_Dec 25 (2)'!K20</f>
        <v>0.7000738007380074</v>
      </c>
      <c r="C47" s="22">
        <f>'[89]FAR_Dec 25 (2)'!L20</f>
        <v>0.65306743796620492</v>
      </c>
      <c r="D47" s="22">
        <f>'[89]FAR_Dec 25 (2)'!M20</f>
        <v>0.62510847555684124</v>
      </c>
      <c r="E47" s="25"/>
    </row>
    <row r="48" spans="1:5">
      <c r="A48" s="1" t="s">
        <v>62</v>
      </c>
      <c r="B48" s="23">
        <v>0.6</v>
      </c>
      <c r="C48" s="23">
        <v>0.6</v>
      </c>
      <c r="D48" s="23">
        <v>0.6</v>
      </c>
      <c r="E48" s="23"/>
    </row>
    <row r="51" spans="11:11">
      <c r="K51" s="26"/>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A8697-A376-4F43-BEB8-90C422FAE29C}">
  <dimension ref="A1:BL77"/>
  <sheetViews>
    <sheetView showGridLines="0" zoomScale="85" zoomScaleNormal="85" workbookViewId="0">
      <selection activeCell="K20" sqref="K20"/>
    </sheetView>
  </sheetViews>
  <sheetFormatPr defaultColWidth="8.88671875" defaultRowHeight="11.45" customHeight="1"/>
  <cols>
    <col min="1" max="1" width="12" style="39" customWidth="1"/>
    <col min="2" max="30" width="10" style="39" customWidth="1"/>
    <col min="31" max="31" width="16.77734375" style="39" bestFit="1" customWidth="1"/>
    <col min="32" max="36" width="12.5546875" style="39" bestFit="1" customWidth="1"/>
    <col min="37" max="37" width="11.5546875" style="39" bestFit="1" customWidth="1"/>
    <col min="38" max="42" width="12.5546875" style="39" bestFit="1" customWidth="1"/>
    <col min="43" max="43" width="11.5546875" style="39" bestFit="1" customWidth="1"/>
    <col min="44" max="61" width="12.5546875" style="39" bestFit="1" customWidth="1"/>
    <col min="62" max="62" width="11.5546875" style="39" bestFit="1" customWidth="1"/>
    <col min="63" max="64" width="12.5546875" style="39" bestFit="1" customWidth="1"/>
    <col min="65" max="16384" width="8.88671875" style="39"/>
  </cols>
  <sheetData>
    <row r="1" spans="1:3" ht="40.1">
      <c r="A1" s="109" t="s">
        <v>395</v>
      </c>
    </row>
    <row r="2" spans="1:3" ht="15.05">
      <c r="A2" s="41" t="s">
        <v>232</v>
      </c>
      <c r="B2" s="40"/>
    </row>
    <row r="3" spans="1:3" ht="15.05">
      <c r="A3" s="38"/>
      <c r="B3" s="38"/>
    </row>
    <row r="4" spans="1:3" ht="15.05">
      <c r="A4" s="40"/>
      <c r="C4" s="38"/>
    </row>
    <row r="5" spans="1:3" ht="15.05">
      <c r="A5" s="40"/>
      <c r="C5" s="38"/>
    </row>
    <row r="6" spans="1:3" ht="15.05"/>
    <row r="7" spans="1:3" ht="15.05"/>
    <row r="8" spans="1:3" ht="15.05"/>
    <row r="9" spans="1:3" ht="15.05"/>
    <row r="10" spans="1:3" ht="15.05"/>
    <row r="11" spans="1:3" ht="15.05"/>
    <row r="12" spans="1:3" ht="15.05"/>
    <row r="13" spans="1:3" ht="15.05"/>
    <row r="14" spans="1:3" ht="15.05"/>
    <row r="15" spans="1:3" ht="15.05"/>
    <row r="16" spans="1:3" ht="15.05"/>
    <row r="17" spans="1:1" ht="15.05"/>
    <row r="18" spans="1:1" ht="15.05"/>
    <row r="19" spans="1:1" ht="15.05">
      <c r="A19" s="41" t="s">
        <v>233</v>
      </c>
    </row>
    <row r="20" spans="1:1" ht="15.05">
      <c r="A20" s="41" t="s">
        <v>396</v>
      </c>
    </row>
    <row r="21" spans="1:1" ht="15.05">
      <c r="A21" s="41" t="s">
        <v>397</v>
      </c>
    </row>
    <row r="22" spans="1:1" ht="15.05"/>
    <row r="23" spans="1:1" ht="21" customHeight="1"/>
    <row r="24" spans="1:1" ht="15.05"/>
    <row r="25" spans="1:1" ht="15.05"/>
    <row r="59" spans="1:64" ht="11.45" customHeight="1">
      <c r="B59" s="39" t="s">
        <v>25</v>
      </c>
      <c r="C59" s="39" t="s">
        <v>26</v>
      </c>
      <c r="D59" s="39" t="s">
        <v>27</v>
      </c>
      <c r="E59" s="39" t="s">
        <v>28</v>
      </c>
      <c r="F59" s="39" t="s">
        <v>29</v>
      </c>
      <c r="G59" s="39" t="s">
        <v>30</v>
      </c>
      <c r="H59" s="39" t="s">
        <v>31</v>
      </c>
      <c r="I59" s="39" t="s">
        <v>32</v>
      </c>
      <c r="J59" s="39" t="s">
        <v>33</v>
      </c>
      <c r="K59" s="39" t="s">
        <v>34</v>
      </c>
      <c r="L59" s="39" t="s">
        <v>35</v>
      </c>
      <c r="M59" s="39" t="s">
        <v>36</v>
      </c>
      <c r="N59" s="39" t="s">
        <v>37</v>
      </c>
      <c r="O59" s="39" t="s">
        <v>38</v>
      </c>
      <c r="P59" s="39" t="s">
        <v>39</v>
      </c>
      <c r="Q59" s="39" t="s">
        <v>40</v>
      </c>
      <c r="R59" s="39" t="s">
        <v>41</v>
      </c>
      <c r="S59" s="39" t="s">
        <v>42</v>
      </c>
      <c r="T59" s="39" t="s">
        <v>43</v>
      </c>
      <c r="U59" s="39" t="s">
        <v>44</v>
      </c>
      <c r="V59" s="39" t="s">
        <v>45</v>
      </c>
      <c r="W59" s="39" t="s">
        <v>46</v>
      </c>
      <c r="X59" s="39" t="s">
        <v>47</v>
      </c>
      <c r="Y59" s="39" t="s">
        <v>48</v>
      </c>
      <c r="Z59" s="39" t="s">
        <v>49</v>
      </c>
      <c r="AA59" s="39" t="s">
        <v>50</v>
      </c>
      <c r="AB59" s="39" t="s">
        <v>51</v>
      </c>
      <c r="AC59" s="39" t="s">
        <v>52</v>
      </c>
      <c r="AD59" s="39" t="s">
        <v>114</v>
      </c>
      <c r="AE59" s="39">
        <f>AD59+1</f>
        <v>2024</v>
      </c>
      <c r="AF59" s="39">
        <f t="shared" ref="AF59:BL59" si="0">AE59+1</f>
        <v>2025</v>
      </c>
      <c r="AG59" s="39">
        <f t="shared" si="0"/>
        <v>2026</v>
      </c>
      <c r="AH59" s="39">
        <f t="shared" si="0"/>
        <v>2027</v>
      </c>
      <c r="AI59" s="39">
        <f t="shared" si="0"/>
        <v>2028</v>
      </c>
      <c r="AJ59" s="39">
        <f t="shared" si="0"/>
        <v>2029</v>
      </c>
      <c r="AK59" s="39">
        <f t="shared" si="0"/>
        <v>2030</v>
      </c>
      <c r="AL59" s="39">
        <f t="shared" si="0"/>
        <v>2031</v>
      </c>
      <c r="AM59" s="39">
        <f t="shared" si="0"/>
        <v>2032</v>
      </c>
      <c r="AN59" s="39">
        <f t="shared" si="0"/>
        <v>2033</v>
      </c>
      <c r="AO59" s="39">
        <f t="shared" si="0"/>
        <v>2034</v>
      </c>
      <c r="AP59" s="39">
        <f t="shared" si="0"/>
        <v>2035</v>
      </c>
      <c r="AQ59" s="39">
        <f t="shared" si="0"/>
        <v>2036</v>
      </c>
      <c r="AR59" s="39">
        <f t="shared" si="0"/>
        <v>2037</v>
      </c>
      <c r="AS59" s="39">
        <f t="shared" si="0"/>
        <v>2038</v>
      </c>
      <c r="AT59" s="39">
        <f t="shared" si="0"/>
        <v>2039</v>
      </c>
      <c r="AU59" s="39">
        <f t="shared" si="0"/>
        <v>2040</v>
      </c>
      <c r="AV59" s="39">
        <f t="shared" si="0"/>
        <v>2041</v>
      </c>
      <c r="AW59" s="39">
        <f t="shared" si="0"/>
        <v>2042</v>
      </c>
      <c r="AX59" s="39">
        <f t="shared" si="0"/>
        <v>2043</v>
      </c>
      <c r="AY59" s="39">
        <f t="shared" si="0"/>
        <v>2044</v>
      </c>
      <c r="AZ59" s="39">
        <f t="shared" si="0"/>
        <v>2045</v>
      </c>
      <c r="BA59" s="39">
        <f t="shared" si="0"/>
        <v>2046</v>
      </c>
      <c r="BB59" s="39">
        <f t="shared" si="0"/>
        <v>2047</v>
      </c>
      <c r="BC59" s="39">
        <f t="shared" si="0"/>
        <v>2048</v>
      </c>
      <c r="BD59" s="39">
        <f t="shared" si="0"/>
        <v>2049</v>
      </c>
      <c r="BE59" s="39">
        <f t="shared" si="0"/>
        <v>2050</v>
      </c>
      <c r="BF59" s="39">
        <f t="shared" si="0"/>
        <v>2051</v>
      </c>
      <c r="BG59" s="39">
        <f t="shared" si="0"/>
        <v>2052</v>
      </c>
      <c r="BH59" s="39">
        <f t="shared" si="0"/>
        <v>2053</v>
      </c>
      <c r="BI59" s="39">
        <f t="shared" si="0"/>
        <v>2054</v>
      </c>
      <c r="BJ59" s="39">
        <f t="shared" si="0"/>
        <v>2055</v>
      </c>
      <c r="BK59" s="39">
        <f t="shared" si="0"/>
        <v>2056</v>
      </c>
      <c r="BL59" s="39">
        <f t="shared" si="0"/>
        <v>2057</v>
      </c>
    </row>
    <row r="60" spans="1:64" ht="11.45" customHeight="1">
      <c r="A60" s="39" t="s">
        <v>17</v>
      </c>
      <c r="B60" s="39">
        <v>15.8</v>
      </c>
      <c r="C60" s="39">
        <v>16</v>
      </c>
      <c r="D60" s="39">
        <v>16.3</v>
      </c>
      <c r="E60" s="39">
        <v>16.5</v>
      </c>
      <c r="F60" s="39">
        <v>16.600000000000001</v>
      </c>
      <c r="G60" s="39">
        <v>16.8</v>
      </c>
      <c r="H60" s="39">
        <v>16.899999999999999</v>
      </c>
      <c r="I60" s="39">
        <v>16.899999999999999</v>
      </c>
      <c r="J60" s="39">
        <v>17</v>
      </c>
      <c r="K60" s="39">
        <v>17.100000000000001</v>
      </c>
      <c r="L60" s="39">
        <v>17.2</v>
      </c>
      <c r="M60" s="39">
        <v>17.2</v>
      </c>
      <c r="N60" s="39">
        <v>17.100000000000001</v>
      </c>
      <c r="O60" s="39">
        <v>17.100000000000001</v>
      </c>
      <c r="P60" s="39">
        <v>17.100000000000001</v>
      </c>
      <c r="Q60" s="39">
        <v>17.2</v>
      </c>
      <c r="R60" s="39">
        <v>17.100000000000001</v>
      </c>
      <c r="S60" s="39">
        <v>17.399999999999999</v>
      </c>
      <c r="T60" s="39">
        <v>17.600000000000001</v>
      </c>
      <c r="U60" s="39">
        <v>17.8</v>
      </c>
      <c r="V60" s="39">
        <v>18.100000000000001</v>
      </c>
      <c r="W60" s="39">
        <v>18.2</v>
      </c>
      <c r="X60" s="39">
        <v>18.5</v>
      </c>
      <c r="Y60" s="39">
        <v>18.7</v>
      </c>
      <c r="Z60" s="39">
        <v>18.899999999999999</v>
      </c>
      <c r="AA60" s="39">
        <v>19.100000000000001</v>
      </c>
      <c r="AB60" s="39">
        <v>19.3</v>
      </c>
      <c r="AC60" s="39">
        <v>19.5</v>
      </c>
      <c r="AD60" s="39">
        <v>19.7</v>
      </c>
      <c r="AE60" s="39">
        <v>19.997394344539163</v>
      </c>
      <c r="AF60" s="39">
        <v>20.317552920328822</v>
      </c>
      <c r="AG60" s="39">
        <v>20.640549266043461</v>
      </c>
      <c r="AH60" s="39">
        <v>20.968233295422156</v>
      </c>
      <c r="AI60" s="39">
        <v>21.304491761412937</v>
      </c>
      <c r="AJ60" s="39">
        <v>21.658595830656626</v>
      </c>
      <c r="AK60" s="39">
        <v>22.000271741660853</v>
      </c>
      <c r="AL60" s="39">
        <v>22.30377395070224</v>
      </c>
      <c r="AM60" s="39">
        <v>22.57098027305674</v>
      </c>
      <c r="AN60" s="39">
        <v>22.814470195793465</v>
      </c>
      <c r="AO60" s="39">
        <v>23.049823516607034</v>
      </c>
      <c r="AP60" s="39">
        <v>23.283812013532099</v>
      </c>
      <c r="AQ60" s="39">
        <v>23.510554129994034</v>
      </c>
      <c r="AR60" s="39">
        <v>23.712042986501132</v>
      </c>
      <c r="AS60" s="39">
        <v>23.877281769843904</v>
      </c>
      <c r="AT60" s="39">
        <v>24.007447158319998</v>
      </c>
      <c r="AU60" s="39">
        <v>24.105748611040468</v>
      </c>
      <c r="AV60" s="39">
        <v>24.192470855424343</v>
      </c>
      <c r="AW60" s="39">
        <v>24.29055498775449</v>
      </c>
      <c r="AX60" s="39">
        <v>24.399301293409586</v>
      </c>
      <c r="AY60" s="39">
        <v>24.51881515802301</v>
      </c>
      <c r="AZ60" s="39">
        <v>24.653112249926185</v>
      </c>
      <c r="BA60" s="39">
        <v>24.788258322044726</v>
      </c>
      <c r="BB60" s="39">
        <v>24.910106850505844</v>
      </c>
      <c r="BC60" s="39">
        <v>25.015429780783023</v>
      </c>
      <c r="BD60" s="39">
        <v>25.10994725309321</v>
      </c>
      <c r="BE60" s="39">
        <v>25.202793934156318</v>
      </c>
      <c r="BF60" s="39">
        <v>25.30474964373245</v>
      </c>
      <c r="BG60" s="39">
        <v>25.42054580601825</v>
      </c>
      <c r="BH60" s="39">
        <v>25.553009781562348</v>
      </c>
      <c r="BI60" s="39">
        <v>25.700561468408658</v>
      </c>
      <c r="BJ60" s="39">
        <v>25.860003241574606</v>
      </c>
      <c r="BK60" s="39">
        <v>26.033774148413052</v>
      </c>
      <c r="BL60" s="39">
        <v>26.208118508771246</v>
      </c>
    </row>
    <row r="61" spans="1:64" ht="11.45" customHeight="1">
      <c r="A61" s="39" t="s">
        <v>66</v>
      </c>
      <c r="B61" s="39">
        <v>15.3</v>
      </c>
      <c r="C61" s="39">
        <v>15.1</v>
      </c>
      <c r="D61" s="39">
        <v>15</v>
      </c>
      <c r="E61" s="39">
        <v>14.9</v>
      </c>
      <c r="F61" s="39">
        <v>14.9</v>
      </c>
      <c r="G61" s="39">
        <v>14.8</v>
      </c>
      <c r="H61" s="39">
        <v>14.8</v>
      </c>
      <c r="I61" s="39">
        <v>14.8</v>
      </c>
      <c r="J61" s="39">
        <v>14.8</v>
      </c>
      <c r="K61" s="39">
        <v>14.9</v>
      </c>
      <c r="L61" s="39">
        <v>15</v>
      </c>
      <c r="M61" s="39">
        <v>15.2</v>
      </c>
      <c r="N61" s="39">
        <v>15.3</v>
      </c>
      <c r="O61" s="39">
        <v>15.6</v>
      </c>
      <c r="P61" s="39">
        <v>15.9</v>
      </c>
      <c r="Q61" s="39">
        <v>16.3</v>
      </c>
      <c r="R61" s="39">
        <v>16.8</v>
      </c>
      <c r="S61" s="39">
        <v>17.3</v>
      </c>
      <c r="T61" s="39">
        <v>17.8</v>
      </c>
      <c r="U61" s="39">
        <v>18.2</v>
      </c>
      <c r="V61" s="39">
        <v>18.600000000000001</v>
      </c>
      <c r="W61" s="39">
        <v>18.8</v>
      </c>
      <c r="X61" s="39">
        <v>19.100000000000001</v>
      </c>
      <c r="Y61" s="39">
        <v>19.3</v>
      </c>
      <c r="Z61" s="39">
        <v>19.600000000000001</v>
      </c>
      <c r="AA61" s="39">
        <v>19.899999999999999</v>
      </c>
      <c r="AB61" s="39">
        <v>20.100000000000001</v>
      </c>
      <c r="AC61" s="39">
        <v>20.3</v>
      </c>
      <c r="AD61" s="39">
        <v>20.5</v>
      </c>
      <c r="AE61" s="39">
        <v>20.700621906930294</v>
      </c>
      <c r="AF61" s="39">
        <v>20.925080512571608</v>
      </c>
      <c r="AG61" s="39">
        <v>21.165883620580374</v>
      </c>
      <c r="AH61" s="39">
        <v>21.41644150920844</v>
      </c>
      <c r="AI61" s="39">
        <v>21.707917262049413</v>
      </c>
      <c r="AJ61" s="39">
        <v>22.035942675802701</v>
      </c>
      <c r="AK61" s="39">
        <v>22.382688140469401</v>
      </c>
      <c r="AL61" s="39">
        <v>22.756736078168871</v>
      </c>
      <c r="AM61" s="39">
        <v>23.099592289694385</v>
      </c>
      <c r="AN61" s="39">
        <v>23.35160585028126</v>
      </c>
      <c r="AO61" s="39">
        <v>23.537237619018192</v>
      </c>
      <c r="AP61" s="39">
        <v>23.700598225377313</v>
      </c>
      <c r="AQ61" s="39">
        <v>23.889310249372478</v>
      </c>
      <c r="AR61" s="39">
        <v>24.109147373309515</v>
      </c>
      <c r="AS61" s="39">
        <v>24.311083627411548</v>
      </c>
      <c r="AT61" s="39">
        <v>24.491466689115271</v>
      </c>
      <c r="AU61" s="39">
        <v>24.68442848289023</v>
      </c>
      <c r="AV61" s="39">
        <v>24.84447433433623</v>
      </c>
      <c r="AW61" s="39">
        <v>24.943196081618837</v>
      </c>
      <c r="AX61" s="39">
        <v>25.028044925191629</v>
      </c>
      <c r="AY61" s="39">
        <v>25.105619543634386</v>
      </c>
      <c r="AZ61" s="39">
        <v>25.164445288700687</v>
      </c>
      <c r="BA61" s="39">
        <v>25.190903750209998</v>
      </c>
      <c r="BB61" s="39">
        <v>25.196013206749416</v>
      </c>
      <c r="BC61" s="39">
        <v>25.196157939164369</v>
      </c>
      <c r="BD61" s="39">
        <v>25.198236629701963</v>
      </c>
      <c r="BE61" s="39">
        <v>25.231103684995119</v>
      </c>
      <c r="BF61" s="39">
        <v>25.296420502060592</v>
      </c>
      <c r="BG61" s="39">
        <v>25.381876269221596</v>
      </c>
      <c r="BH61" s="39">
        <v>25.499245380224568</v>
      </c>
      <c r="BI61" s="39">
        <v>25.65691248714214</v>
      </c>
      <c r="BJ61" s="39">
        <v>25.847167466069603</v>
      </c>
      <c r="BK61" s="39">
        <v>26.055233598148099</v>
      </c>
      <c r="BL61" s="39">
        <v>26.284910488706451</v>
      </c>
    </row>
    <row r="62" spans="1:64" ht="11.45" customHeight="1">
      <c r="A62" s="39" t="s">
        <v>20</v>
      </c>
      <c r="B62" s="39">
        <v>15.4</v>
      </c>
      <c r="C62" s="39">
        <v>15.6</v>
      </c>
      <c r="D62" s="39">
        <v>15.7</v>
      </c>
      <c r="E62" s="39">
        <v>15.8</v>
      </c>
      <c r="F62" s="39">
        <v>15.9</v>
      </c>
      <c r="G62" s="39">
        <v>16.2</v>
      </c>
      <c r="H62" s="39">
        <v>16.600000000000001</v>
      </c>
      <c r="I62" s="39">
        <v>17.100000000000001</v>
      </c>
      <c r="J62" s="39">
        <v>17.5</v>
      </c>
      <c r="K62" s="39">
        <v>18</v>
      </c>
      <c r="L62" s="39">
        <v>18.600000000000001</v>
      </c>
      <c r="M62" s="39">
        <v>19.3</v>
      </c>
      <c r="N62" s="39">
        <v>19.8</v>
      </c>
      <c r="O62" s="39">
        <v>20.100000000000001</v>
      </c>
      <c r="P62" s="39">
        <v>20.399999999999999</v>
      </c>
      <c r="Q62" s="39">
        <v>20.7</v>
      </c>
      <c r="R62" s="39">
        <v>20.7</v>
      </c>
      <c r="S62" s="39">
        <v>20.7</v>
      </c>
      <c r="T62" s="39">
        <v>20.8</v>
      </c>
      <c r="U62" s="39">
        <v>20.9</v>
      </c>
      <c r="V62" s="39">
        <v>21</v>
      </c>
      <c r="W62" s="39">
        <v>21.1</v>
      </c>
      <c r="X62" s="39">
        <v>21.2</v>
      </c>
      <c r="Y62" s="39">
        <v>21.4</v>
      </c>
      <c r="Z62" s="39">
        <v>21.5</v>
      </c>
      <c r="AA62" s="39">
        <v>21.8</v>
      </c>
      <c r="AB62" s="39">
        <v>22</v>
      </c>
      <c r="AC62" s="39">
        <v>22.1</v>
      </c>
      <c r="AD62" s="39">
        <v>22.1</v>
      </c>
      <c r="AE62" s="39">
        <v>22.312046345139127</v>
      </c>
      <c r="AF62" s="39">
        <v>22.610743813656789</v>
      </c>
      <c r="AG62" s="39">
        <v>22.961199764557403</v>
      </c>
      <c r="AH62" s="39">
        <v>23.357323309794708</v>
      </c>
      <c r="AI62" s="39">
        <v>23.792016302533703</v>
      </c>
      <c r="AJ62" s="39">
        <v>24.25263533840873</v>
      </c>
      <c r="AK62" s="39">
        <v>24.703577070645956</v>
      </c>
      <c r="AL62" s="39">
        <v>25.137577161063131</v>
      </c>
      <c r="AM62" s="39">
        <v>25.550598272748399</v>
      </c>
      <c r="AN62" s="39">
        <v>25.927804606818697</v>
      </c>
      <c r="AO62" s="39">
        <v>26.255577488983118</v>
      </c>
      <c r="AP62" s="39">
        <v>26.506641585982067</v>
      </c>
      <c r="AQ62" s="39">
        <v>26.692698171901561</v>
      </c>
      <c r="AR62" s="39">
        <v>26.805027064371721</v>
      </c>
      <c r="AS62" s="39">
        <v>26.82279432193225</v>
      </c>
      <c r="AT62" s="39">
        <v>26.795508654913991</v>
      </c>
      <c r="AU62" s="39">
        <v>26.757942507873615</v>
      </c>
      <c r="AV62" s="39">
        <v>26.7269153874301</v>
      </c>
      <c r="AW62" s="39">
        <v>26.71781032662826</v>
      </c>
      <c r="AX62" s="39">
        <v>26.720938461151675</v>
      </c>
      <c r="AY62" s="39">
        <v>26.732997708355224</v>
      </c>
      <c r="AZ62" s="39">
        <v>26.775872641473171</v>
      </c>
      <c r="BA62" s="39">
        <v>26.839606982091649</v>
      </c>
      <c r="BB62" s="39">
        <v>26.902177946949674</v>
      </c>
      <c r="BC62" s="39">
        <v>26.955955313516171</v>
      </c>
      <c r="BD62" s="39">
        <v>26.996581644043189</v>
      </c>
      <c r="BE62" s="39">
        <v>27.041250804762125</v>
      </c>
      <c r="BF62" s="39">
        <v>27.108972596829258</v>
      </c>
      <c r="BG62" s="39">
        <v>27.207963938160066</v>
      </c>
      <c r="BH62" s="39">
        <v>27.339163350103107</v>
      </c>
      <c r="BI62" s="39">
        <v>27.478905756113146</v>
      </c>
      <c r="BJ62" s="39">
        <v>27.621040776932091</v>
      </c>
      <c r="BK62" s="39">
        <v>27.733043895063101</v>
      </c>
      <c r="BL62" s="39">
        <v>27.79214764378419</v>
      </c>
    </row>
    <row r="63" spans="1:64" ht="11.45" customHeight="1">
      <c r="A63" s="39" t="s">
        <v>231</v>
      </c>
      <c r="B63" s="39">
        <v>11.420875794851858</v>
      </c>
      <c r="C63" s="39">
        <v>11.414467334050357</v>
      </c>
      <c r="D63" s="39">
        <v>11.360969352945991</v>
      </c>
      <c r="E63" s="39">
        <v>11.347249601685075</v>
      </c>
      <c r="F63" s="39">
        <v>11.275924738079967</v>
      </c>
      <c r="G63" s="39">
        <v>11.207283282754981</v>
      </c>
      <c r="H63" s="39">
        <v>11.171761280931587</v>
      </c>
      <c r="I63" s="39">
        <v>11.130399264780966</v>
      </c>
      <c r="J63" s="39">
        <v>11.103294052614388</v>
      </c>
      <c r="K63" s="39">
        <v>11.11687926431326</v>
      </c>
      <c r="L63" s="39">
        <v>11.10116599738739</v>
      </c>
      <c r="M63" s="39">
        <v>10.92395284556687</v>
      </c>
      <c r="N63" s="39">
        <v>10.763746057863704</v>
      </c>
      <c r="O63" s="39">
        <v>10.784597890793961</v>
      </c>
      <c r="P63" s="39">
        <v>11.004985220805578</v>
      </c>
      <c r="Q63" s="39">
        <v>11.308948801264599</v>
      </c>
      <c r="R63" s="39">
        <v>11.619926118603686</v>
      </c>
      <c r="S63" s="39">
        <v>11.975096327579076</v>
      </c>
      <c r="T63" s="39">
        <v>12.334496283615405</v>
      </c>
      <c r="U63" s="39">
        <v>12.689972876393853</v>
      </c>
      <c r="V63" s="39">
        <v>13.018900123725412</v>
      </c>
      <c r="W63" s="39">
        <v>13.288041184910117</v>
      </c>
      <c r="X63" s="39">
        <v>13.56087218607745</v>
      </c>
      <c r="Y63" s="39">
        <v>13.846752236483859</v>
      </c>
      <c r="Z63" s="39">
        <v>14.145406877079761</v>
      </c>
      <c r="AA63" s="39">
        <v>14.43567466550031</v>
      </c>
      <c r="AB63" s="39">
        <v>14.727964214633378</v>
      </c>
      <c r="AC63" s="39">
        <v>15.071373456790123</v>
      </c>
      <c r="AD63" s="39">
        <v>15.266207209936383</v>
      </c>
      <c r="AE63" s="39">
        <v>15.486125308997639</v>
      </c>
      <c r="AF63" s="39">
        <v>15.791549553912706</v>
      </c>
      <c r="AG63" s="39">
        <v>16.133614339262877</v>
      </c>
      <c r="AH63" s="39">
        <v>16.50576632084438</v>
      </c>
      <c r="AI63" s="39">
        <v>16.876015523064158</v>
      </c>
      <c r="AJ63" s="39">
        <v>17.254883848282606</v>
      </c>
      <c r="AK63" s="39">
        <v>17.65623679358804</v>
      </c>
      <c r="AL63" s="39">
        <v>18.02997510042918</v>
      </c>
      <c r="AM63" s="39">
        <v>18.424411194429588</v>
      </c>
      <c r="AN63" s="39">
        <v>18.81903205181273</v>
      </c>
      <c r="AO63" s="39">
        <v>19.209235388548461</v>
      </c>
      <c r="AP63" s="39">
        <v>19.647978782462879</v>
      </c>
      <c r="AQ63" s="39">
        <v>20.09053435574404</v>
      </c>
      <c r="AR63" s="39">
        <v>20.568163856980973</v>
      </c>
      <c r="AS63" s="39">
        <v>21.040269234195311</v>
      </c>
      <c r="AT63" s="39">
        <v>21.493354812733084</v>
      </c>
      <c r="AU63" s="39">
        <v>21.940970534009885</v>
      </c>
      <c r="AV63" s="39">
        <v>22.385847936507144</v>
      </c>
      <c r="AW63" s="39">
        <v>22.832408691756946</v>
      </c>
      <c r="AX63" s="39">
        <v>23.272349224368877</v>
      </c>
      <c r="AY63" s="39">
        <v>23.772508296255456</v>
      </c>
      <c r="AZ63" s="39">
        <v>24.343088994607847</v>
      </c>
      <c r="BA63" s="39">
        <v>24.914021363706084</v>
      </c>
      <c r="BB63" s="39">
        <v>25.472121517541172</v>
      </c>
      <c r="BC63" s="39">
        <v>25.982461923408824</v>
      </c>
      <c r="BD63" s="39">
        <v>26.447970671397822</v>
      </c>
      <c r="BE63" s="39">
        <v>26.869236111273441</v>
      </c>
      <c r="BF63" s="39">
        <v>27.276402496455177</v>
      </c>
      <c r="BG63" s="39">
        <v>27.660238444468785</v>
      </c>
      <c r="BH63" s="39">
        <v>27.987690425216137</v>
      </c>
      <c r="BI63" s="39">
        <v>28.271800549178405</v>
      </c>
      <c r="BJ63" s="39">
        <v>28.563802391781522</v>
      </c>
      <c r="BK63" s="39">
        <v>28.845182899483078</v>
      </c>
      <c r="BL63" s="39">
        <v>29.104260728747239</v>
      </c>
    </row>
    <row r="64" spans="1:64" ht="11.45" customHeight="1">
      <c r="A64" s="39" t="s">
        <v>16</v>
      </c>
      <c r="B64" s="39">
        <v>15.4</v>
      </c>
      <c r="C64" s="39">
        <v>15.8</v>
      </c>
      <c r="D64" s="39">
        <v>16.2</v>
      </c>
      <c r="E64" s="39">
        <v>16.600000000000001</v>
      </c>
      <c r="F64" s="39">
        <v>16.899999999999999</v>
      </c>
      <c r="G64" s="39">
        <v>17.3</v>
      </c>
      <c r="H64" s="39">
        <v>17.7</v>
      </c>
      <c r="I64" s="39">
        <v>17.5</v>
      </c>
      <c r="J64" s="39">
        <v>17.8</v>
      </c>
      <c r="K64" s="39">
        <v>18</v>
      </c>
      <c r="L64" s="39">
        <v>18.3</v>
      </c>
      <c r="M64" s="39">
        <v>18.5</v>
      </c>
      <c r="N64" s="39">
        <v>18.600000000000001</v>
      </c>
      <c r="O64" s="39">
        <v>18.7</v>
      </c>
      <c r="P64" s="39">
        <v>18.8</v>
      </c>
      <c r="Q64" s="39">
        <v>19</v>
      </c>
      <c r="R64" s="39">
        <v>19.3</v>
      </c>
      <c r="S64" s="39">
        <v>19.7</v>
      </c>
      <c r="T64" s="39">
        <v>20.100000000000001</v>
      </c>
      <c r="U64" s="39">
        <v>20.5</v>
      </c>
      <c r="V64" s="39">
        <v>20.9</v>
      </c>
      <c r="W64" s="39">
        <v>21.3</v>
      </c>
      <c r="X64" s="39">
        <v>21.5</v>
      </c>
      <c r="Y64" s="39">
        <v>21.8</v>
      </c>
      <c r="Z64" s="39">
        <v>22</v>
      </c>
      <c r="AA64" s="39">
        <v>22.3</v>
      </c>
      <c r="AB64" s="39">
        <v>22.5</v>
      </c>
      <c r="AC64" s="39">
        <v>22.7</v>
      </c>
      <c r="AD64" s="39">
        <v>23</v>
      </c>
      <c r="AE64" s="39">
        <v>23.385079721488015</v>
      </c>
      <c r="AF64" s="39">
        <v>23.818290573429348</v>
      </c>
      <c r="AG64" s="39">
        <v>24.234413016233393</v>
      </c>
      <c r="AH64" s="39">
        <v>24.637813869025653</v>
      </c>
      <c r="AI64" s="39">
        <v>25.056518333993665</v>
      </c>
      <c r="AJ64" s="39">
        <v>25.499743073178429</v>
      </c>
      <c r="AK64" s="39">
        <v>25.979482583790507</v>
      </c>
      <c r="AL64" s="39">
        <v>26.502740221995843</v>
      </c>
      <c r="AM64" s="39">
        <v>27.077513332051108</v>
      </c>
      <c r="AN64" s="39">
        <v>27.684199349673683</v>
      </c>
      <c r="AO64" s="39">
        <v>28.269299842535251</v>
      </c>
      <c r="AP64" s="39">
        <v>28.813962312782238</v>
      </c>
      <c r="AQ64" s="39">
        <v>29.339406839779972</v>
      </c>
      <c r="AR64" s="39">
        <v>29.852575543450186</v>
      </c>
      <c r="AS64" s="39">
        <v>30.358444254851726</v>
      </c>
      <c r="AT64" s="39">
        <v>30.879540237247785</v>
      </c>
      <c r="AU64" s="39">
        <v>31.410385790229736</v>
      </c>
      <c r="AV64" s="39">
        <v>31.930688156992744</v>
      </c>
      <c r="AW64" s="39">
        <v>32.432221883387797</v>
      </c>
      <c r="AX64" s="39">
        <v>32.91618190293535</v>
      </c>
      <c r="AY64" s="39">
        <v>33.39695820891054</v>
      </c>
      <c r="AZ64" s="39">
        <v>33.872737640825839</v>
      </c>
      <c r="BA64" s="39">
        <v>34.304655891937834</v>
      </c>
      <c r="BB64" s="39">
        <v>34.677053954241643</v>
      </c>
      <c r="BC64" s="39">
        <v>35.004882823091975</v>
      </c>
      <c r="BD64" s="39">
        <v>35.261303169413814</v>
      </c>
      <c r="BE64" s="39">
        <v>35.432485668831362</v>
      </c>
      <c r="BF64" s="39">
        <v>35.529655626797428</v>
      </c>
      <c r="BG64" s="39">
        <v>35.558887342306853</v>
      </c>
      <c r="BH64" s="39">
        <v>35.55576100071206</v>
      </c>
      <c r="BI64" s="39">
        <v>35.520472314471299</v>
      </c>
      <c r="BJ64" s="39">
        <v>35.451847890516255</v>
      </c>
      <c r="BK64" s="39">
        <v>35.364561137140193</v>
      </c>
      <c r="BL64" s="39">
        <v>35.248378914836223</v>
      </c>
    </row>
    <row r="65" spans="1:64" ht="11.45" customHeight="1">
      <c r="A65" s="39" t="s">
        <v>14</v>
      </c>
      <c r="B65" s="39">
        <v>15</v>
      </c>
      <c r="C65" s="39">
        <v>15.3</v>
      </c>
      <c r="D65" s="39">
        <v>15.6</v>
      </c>
      <c r="E65" s="39">
        <v>16</v>
      </c>
      <c r="F65" s="39">
        <v>16.3</v>
      </c>
      <c r="G65" s="39">
        <v>16.5</v>
      </c>
      <c r="H65" s="39">
        <v>16.8</v>
      </c>
      <c r="I65" s="39">
        <v>17</v>
      </c>
      <c r="J65" s="39">
        <v>17</v>
      </c>
      <c r="K65" s="39">
        <v>16.8</v>
      </c>
      <c r="L65" s="39">
        <v>16.600000000000001</v>
      </c>
      <c r="M65" s="39">
        <v>16.600000000000001</v>
      </c>
      <c r="N65" s="39">
        <v>16.5</v>
      </c>
      <c r="O65" s="39">
        <v>16.399999999999999</v>
      </c>
      <c r="P65" s="39">
        <v>16.600000000000001</v>
      </c>
      <c r="Q65" s="39">
        <v>16.8</v>
      </c>
      <c r="R65" s="39">
        <v>17.100000000000001</v>
      </c>
      <c r="S65" s="39">
        <v>17.399999999999999</v>
      </c>
      <c r="T65" s="39">
        <v>17.7</v>
      </c>
      <c r="U65" s="39">
        <v>18.100000000000001</v>
      </c>
      <c r="V65" s="39">
        <v>18.399999999999999</v>
      </c>
      <c r="W65" s="39">
        <v>18.7</v>
      </c>
      <c r="X65" s="39">
        <v>18.899999999999999</v>
      </c>
      <c r="Y65" s="39">
        <v>19.100000000000001</v>
      </c>
      <c r="Z65" s="39">
        <v>19.3</v>
      </c>
      <c r="AA65" s="39">
        <v>19.5</v>
      </c>
      <c r="AB65" s="39">
        <v>19.600000000000001</v>
      </c>
      <c r="AC65" s="39">
        <v>20</v>
      </c>
      <c r="AD65" s="39">
        <v>20.100000000000001</v>
      </c>
      <c r="AE65" s="39">
        <v>20.459152114240236</v>
      </c>
      <c r="AF65" s="39">
        <v>20.869924939420123</v>
      </c>
      <c r="AG65" s="39">
        <v>21.303672413090307</v>
      </c>
      <c r="AH65" s="39">
        <v>21.758152690061454</v>
      </c>
      <c r="AI65" s="39">
        <v>22.248440360537067</v>
      </c>
      <c r="AJ65" s="39">
        <v>22.783240368573182</v>
      </c>
      <c r="AK65" s="39">
        <v>23.33184352435153</v>
      </c>
      <c r="AL65" s="39">
        <v>23.865851263345032</v>
      </c>
      <c r="AM65" s="39">
        <v>24.409832345056572</v>
      </c>
      <c r="AN65" s="39">
        <v>24.953751693123305</v>
      </c>
      <c r="AO65" s="39">
        <v>25.486222837832997</v>
      </c>
      <c r="AP65" s="39">
        <v>26.018014557273773</v>
      </c>
      <c r="AQ65" s="39">
        <v>26.55362556322088</v>
      </c>
      <c r="AR65" s="39">
        <v>27.09737330280948</v>
      </c>
      <c r="AS65" s="39">
        <v>27.642098444969076</v>
      </c>
      <c r="AT65" s="39">
        <v>28.194497900899371</v>
      </c>
      <c r="AU65" s="39">
        <v>28.757035796786784</v>
      </c>
      <c r="AV65" s="39">
        <v>29.318076530114059</v>
      </c>
      <c r="AW65" s="39">
        <v>29.859797638635037</v>
      </c>
      <c r="AX65" s="39">
        <v>30.368153746515841</v>
      </c>
      <c r="AY65" s="39">
        <v>30.826698175857491</v>
      </c>
      <c r="AZ65" s="39">
        <v>31.226662665952738</v>
      </c>
      <c r="BA65" s="39">
        <v>31.5695466019985</v>
      </c>
      <c r="BB65" s="39">
        <v>31.849658400004241</v>
      </c>
      <c r="BC65" s="39">
        <v>32.066360045079492</v>
      </c>
      <c r="BD65" s="39">
        <v>32.229340440563227</v>
      </c>
      <c r="BE65" s="39">
        <v>32.351790530326994</v>
      </c>
      <c r="BF65" s="39">
        <v>32.435140192336796</v>
      </c>
      <c r="BG65" s="39">
        <v>32.488140161187751</v>
      </c>
      <c r="BH65" s="39">
        <v>32.524347102876078</v>
      </c>
      <c r="BI65" s="39">
        <v>32.548230185062259</v>
      </c>
      <c r="BJ65" s="39">
        <v>32.558548987030171</v>
      </c>
      <c r="BK65" s="39">
        <v>32.558418992017558</v>
      </c>
      <c r="BL65" s="39">
        <v>32.559284453405752</v>
      </c>
    </row>
    <row r="66" spans="1:64" ht="11.45" customHeight="1">
      <c r="A66" s="39" t="s">
        <v>23</v>
      </c>
      <c r="B66" s="39">
        <v>14.8</v>
      </c>
      <c r="C66" s="39">
        <v>15.1</v>
      </c>
      <c r="D66" s="39">
        <v>15.3</v>
      </c>
      <c r="E66" s="39">
        <v>15.5</v>
      </c>
      <c r="F66" s="39">
        <v>15.7</v>
      </c>
      <c r="G66" s="39">
        <v>15.8</v>
      </c>
      <c r="H66" s="39">
        <v>15.9</v>
      </c>
      <c r="I66" s="39">
        <v>16</v>
      </c>
      <c r="J66" s="39">
        <v>16.100000000000001</v>
      </c>
      <c r="K66" s="39">
        <v>16.2</v>
      </c>
      <c r="L66" s="39">
        <v>16.3</v>
      </c>
      <c r="M66" s="39">
        <v>16.399999999999999</v>
      </c>
      <c r="N66" s="39">
        <v>16.3</v>
      </c>
      <c r="O66" s="39">
        <v>16.399999999999999</v>
      </c>
      <c r="P66" s="39">
        <v>16.5</v>
      </c>
      <c r="Q66" s="39">
        <v>16.600000000000001</v>
      </c>
      <c r="R66" s="39">
        <v>16.7</v>
      </c>
      <c r="S66" s="39">
        <v>17.100000000000001</v>
      </c>
      <c r="T66" s="39">
        <v>17.600000000000001</v>
      </c>
      <c r="U66" s="39">
        <v>18</v>
      </c>
      <c r="V66" s="39">
        <v>18.399999999999999</v>
      </c>
      <c r="W66" s="39">
        <v>18.899999999999999</v>
      </c>
      <c r="X66" s="39">
        <v>19.3</v>
      </c>
      <c r="Y66" s="39">
        <v>19.7</v>
      </c>
      <c r="Z66" s="39">
        <v>20</v>
      </c>
      <c r="AA66" s="39">
        <v>20.399999999999999</v>
      </c>
      <c r="AB66" s="39">
        <v>20.6</v>
      </c>
      <c r="AC66" s="39">
        <v>20.9</v>
      </c>
      <c r="AD66" s="39">
        <v>21.2</v>
      </c>
      <c r="AE66" s="39">
        <v>21.512961375263853</v>
      </c>
      <c r="AF66" s="39">
        <v>21.841754597536127</v>
      </c>
      <c r="AG66" s="39">
        <v>22.167472530929825</v>
      </c>
      <c r="AH66" s="39">
        <v>22.488048186453032</v>
      </c>
      <c r="AI66" s="39">
        <v>22.819753725671383</v>
      </c>
      <c r="AJ66" s="39">
        <v>23.169093348065122</v>
      </c>
      <c r="AK66" s="39">
        <v>23.508922619238739</v>
      </c>
      <c r="AL66" s="39">
        <v>23.828186328839532</v>
      </c>
      <c r="AM66" s="39">
        <v>24.117578903795643</v>
      </c>
      <c r="AN66" s="39">
        <v>24.38206224230683</v>
      </c>
      <c r="AO66" s="39">
        <v>24.644182435124556</v>
      </c>
      <c r="AP66" s="39">
        <v>24.908530180951001</v>
      </c>
      <c r="AQ66" s="39">
        <v>25.182066810424185</v>
      </c>
      <c r="AR66" s="39">
        <v>25.462141741488193</v>
      </c>
      <c r="AS66" s="39">
        <v>25.720834147657584</v>
      </c>
      <c r="AT66" s="39">
        <v>25.928044373818018</v>
      </c>
      <c r="AU66" s="39">
        <v>26.072131040810124</v>
      </c>
      <c r="AV66" s="39">
        <v>26.164746901680751</v>
      </c>
      <c r="AW66" s="39">
        <v>26.248940164962026</v>
      </c>
      <c r="AX66" s="39">
        <v>26.341837242439865</v>
      </c>
      <c r="AY66" s="39">
        <v>26.441424110943753</v>
      </c>
      <c r="AZ66" s="39">
        <v>26.581727673326654</v>
      </c>
      <c r="BA66" s="39">
        <v>26.743778820479847</v>
      </c>
      <c r="BB66" s="39">
        <v>26.893879226096004</v>
      </c>
      <c r="BC66" s="39">
        <v>27.009970714894234</v>
      </c>
      <c r="BD66" s="39">
        <v>27.104639595240396</v>
      </c>
      <c r="BE66" s="39">
        <v>27.215599817583549</v>
      </c>
      <c r="BF66" s="39">
        <v>27.336881679350487</v>
      </c>
      <c r="BG66" s="39">
        <v>27.45697643949994</v>
      </c>
      <c r="BH66" s="39">
        <v>27.573966016703498</v>
      </c>
      <c r="BI66" s="39">
        <v>27.687446691206944</v>
      </c>
      <c r="BJ66" s="39">
        <v>27.794357564414948</v>
      </c>
      <c r="BK66" s="39">
        <v>27.888808595101054</v>
      </c>
      <c r="BL66" s="39">
        <v>27.965588893955566</v>
      </c>
    </row>
    <row r="67" spans="1:64" ht="11.45" customHeight="1">
      <c r="A67" s="39" t="s">
        <v>24</v>
      </c>
      <c r="B67" s="39">
        <v>16.5</v>
      </c>
      <c r="C67" s="39">
        <v>16.899999999999999</v>
      </c>
      <c r="D67" s="39">
        <v>17.2</v>
      </c>
      <c r="E67" s="39">
        <v>17.5</v>
      </c>
      <c r="F67" s="39">
        <v>17.8</v>
      </c>
      <c r="G67" s="39">
        <v>18.100000000000001</v>
      </c>
      <c r="H67" s="39">
        <v>18.399999999999999</v>
      </c>
      <c r="I67" s="39">
        <v>18.7</v>
      </c>
      <c r="J67" s="39">
        <v>19</v>
      </c>
      <c r="K67" s="39">
        <v>19.2</v>
      </c>
      <c r="L67" s="39">
        <v>19.5</v>
      </c>
      <c r="M67" s="39">
        <v>19.8</v>
      </c>
      <c r="N67" s="39">
        <v>20.100000000000001</v>
      </c>
      <c r="O67" s="39">
        <v>20.2</v>
      </c>
      <c r="P67" s="39">
        <v>20.2</v>
      </c>
      <c r="Q67" s="39">
        <v>20.399999999999999</v>
      </c>
      <c r="R67" s="39">
        <v>20.399999999999999</v>
      </c>
      <c r="S67" s="39">
        <v>20.8</v>
      </c>
      <c r="T67" s="39">
        <v>21.1</v>
      </c>
      <c r="U67" s="39">
        <v>21.5</v>
      </c>
      <c r="V67" s="39">
        <v>21.9</v>
      </c>
      <c r="W67" s="39">
        <v>22.1</v>
      </c>
      <c r="X67" s="39">
        <v>22.4</v>
      </c>
      <c r="Y67" s="39">
        <v>22.6</v>
      </c>
      <c r="Z67" s="39">
        <v>22.9</v>
      </c>
      <c r="AA67" s="39">
        <v>23.2</v>
      </c>
      <c r="AB67" s="39">
        <v>23.5</v>
      </c>
      <c r="AC67" s="39">
        <v>23.8</v>
      </c>
      <c r="AD67" s="39">
        <v>24</v>
      </c>
      <c r="AE67" s="39">
        <v>24.343054464578252</v>
      </c>
      <c r="AF67" s="39">
        <v>24.736310227758079</v>
      </c>
      <c r="AG67" s="39">
        <v>25.156485018267933</v>
      </c>
      <c r="AH67" s="39">
        <v>25.601431612416487</v>
      </c>
      <c r="AI67" s="39">
        <v>26.076615555310926</v>
      </c>
      <c r="AJ67" s="39">
        <v>26.618056337830939</v>
      </c>
      <c r="AK67" s="39">
        <v>27.19013647122225</v>
      </c>
      <c r="AL67" s="39">
        <v>27.74588232977937</v>
      </c>
      <c r="AM67" s="39">
        <v>28.288579163080474</v>
      </c>
      <c r="AN67" s="39">
        <v>28.813389135120218</v>
      </c>
      <c r="AO67" s="39">
        <v>29.332948134834496</v>
      </c>
      <c r="AP67" s="39">
        <v>29.830985549985297</v>
      </c>
      <c r="AQ67" s="39">
        <v>30.309515445408906</v>
      </c>
      <c r="AR67" s="39">
        <v>30.781545809275983</v>
      </c>
      <c r="AS67" s="39">
        <v>31.233622957208901</v>
      </c>
      <c r="AT67" s="39">
        <v>31.677810741223819</v>
      </c>
      <c r="AU67" s="39">
        <v>32.093205727652773</v>
      </c>
      <c r="AV67" s="39">
        <v>32.443838490383364</v>
      </c>
      <c r="AW67" s="39">
        <v>32.73077328444257</v>
      </c>
      <c r="AX67" s="39">
        <v>32.966285708292233</v>
      </c>
      <c r="AY67" s="39">
        <v>33.147349578285898</v>
      </c>
      <c r="AZ67" s="39">
        <v>33.277254820384904</v>
      </c>
      <c r="BA67" s="39">
        <v>33.374009977823697</v>
      </c>
      <c r="BB67" s="39">
        <v>33.452989102918863</v>
      </c>
      <c r="BC67" s="39">
        <v>33.510089188656679</v>
      </c>
      <c r="BD67" s="39">
        <v>33.539434541613126</v>
      </c>
      <c r="BE67" s="39">
        <v>33.550285993931887</v>
      </c>
      <c r="BF67" s="39">
        <v>33.536522363433257</v>
      </c>
      <c r="BG67" s="39">
        <v>33.506266846979315</v>
      </c>
      <c r="BH67" s="39">
        <v>33.487128080577484</v>
      </c>
      <c r="BI67" s="39">
        <v>33.46909643629909</v>
      </c>
      <c r="BJ67" s="39">
        <v>33.443225796575277</v>
      </c>
      <c r="BK67" s="39">
        <v>33.413973666767134</v>
      </c>
      <c r="BL67" s="39">
        <v>33.383381876834662</v>
      </c>
    </row>
    <row r="68" spans="1:64" ht="11.45" customHeight="1">
      <c r="A68" s="39" t="s">
        <v>19</v>
      </c>
      <c r="B68" s="39">
        <v>13.9</v>
      </c>
      <c r="C68" s="39">
        <v>14.1</v>
      </c>
      <c r="D68" s="39">
        <v>14.2</v>
      </c>
      <c r="E68" s="39">
        <v>14.3</v>
      </c>
      <c r="F68" s="39">
        <v>14.3</v>
      </c>
      <c r="G68" s="39">
        <v>14.3</v>
      </c>
      <c r="H68" s="39">
        <v>13.9</v>
      </c>
      <c r="I68" s="39">
        <v>13.9</v>
      </c>
      <c r="J68" s="39">
        <v>14</v>
      </c>
      <c r="K68" s="39">
        <v>14</v>
      </c>
      <c r="L68" s="39">
        <v>14.1</v>
      </c>
      <c r="M68" s="39">
        <v>14.1</v>
      </c>
      <c r="N68" s="39">
        <v>14</v>
      </c>
      <c r="O68" s="39">
        <v>14</v>
      </c>
      <c r="P68" s="39">
        <v>14</v>
      </c>
      <c r="Q68" s="39">
        <v>14</v>
      </c>
      <c r="R68" s="39">
        <v>13.9</v>
      </c>
      <c r="S68" s="39">
        <v>14</v>
      </c>
      <c r="T68" s="39">
        <v>14</v>
      </c>
      <c r="U68" s="39">
        <v>14.1</v>
      </c>
      <c r="V68" s="39">
        <v>14.2</v>
      </c>
      <c r="W68" s="39">
        <v>14.2</v>
      </c>
      <c r="X68" s="39">
        <v>14.2</v>
      </c>
      <c r="Y68" s="39">
        <v>14.3</v>
      </c>
      <c r="Z68" s="39">
        <v>14.4</v>
      </c>
      <c r="AA68" s="39">
        <v>14.5</v>
      </c>
      <c r="AB68" s="39">
        <v>14.6</v>
      </c>
      <c r="AC68" s="39">
        <v>14.8</v>
      </c>
      <c r="AD68" s="39">
        <v>14.9</v>
      </c>
      <c r="AE68" s="39">
        <v>15.098981921795597</v>
      </c>
      <c r="AF68" s="39">
        <v>15.327322534609788</v>
      </c>
      <c r="AG68" s="39">
        <v>15.584982341330997</v>
      </c>
      <c r="AH68" s="39">
        <v>15.873301815152109</v>
      </c>
      <c r="AI68" s="39">
        <v>16.190657052199192</v>
      </c>
      <c r="AJ68" s="39">
        <v>16.538127916860905</v>
      </c>
      <c r="AK68" s="39">
        <v>16.89714812610783</v>
      </c>
      <c r="AL68" s="39">
        <v>17.24428199604521</v>
      </c>
      <c r="AM68" s="39">
        <v>17.587808992919459</v>
      </c>
      <c r="AN68" s="39">
        <v>17.931817734761033</v>
      </c>
      <c r="AO68" s="39">
        <v>18.262541780308926</v>
      </c>
      <c r="AP68" s="39">
        <v>18.572909919565401</v>
      </c>
      <c r="AQ68" s="39">
        <v>18.880367486508081</v>
      </c>
      <c r="AR68" s="39">
        <v>19.178679797471769</v>
      </c>
      <c r="AS68" s="39">
        <v>19.442062062016607</v>
      </c>
      <c r="AT68" s="39">
        <v>19.69785329693147</v>
      </c>
      <c r="AU68" s="39">
        <v>19.963623597260462</v>
      </c>
      <c r="AV68" s="39">
        <v>20.227323445930828</v>
      </c>
      <c r="AW68" s="39">
        <v>20.502615634043227</v>
      </c>
      <c r="AX68" s="39">
        <v>20.788383140155471</v>
      </c>
      <c r="AY68" s="39">
        <v>21.067704789638832</v>
      </c>
      <c r="AZ68" s="39">
        <v>21.363616209547789</v>
      </c>
      <c r="BA68" s="39">
        <v>21.672406788529781</v>
      </c>
      <c r="BB68" s="39">
        <v>21.98261829066174</v>
      </c>
      <c r="BC68" s="39">
        <v>22.289610163964412</v>
      </c>
      <c r="BD68" s="39">
        <v>22.584661507991346</v>
      </c>
      <c r="BE68" s="39">
        <v>22.875897067479432</v>
      </c>
      <c r="BF68" s="39">
        <v>23.189169244524358</v>
      </c>
      <c r="BG68" s="39">
        <v>23.520789704580821</v>
      </c>
      <c r="BH68" s="39">
        <v>23.866969055854781</v>
      </c>
      <c r="BI68" s="39">
        <v>24.229109325035143</v>
      </c>
      <c r="BJ68" s="39">
        <v>24.601960856169182</v>
      </c>
      <c r="BK68" s="39">
        <v>24.966620312203737</v>
      </c>
      <c r="BL68" s="39">
        <v>25.327806131468872</v>
      </c>
    </row>
    <row r="69" spans="1:64" ht="11.45" customHeight="1">
      <c r="A69" s="39" t="s">
        <v>21</v>
      </c>
      <c r="B69" s="39">
        <v>13.2</v>
      </c>
      <c r="C69" s="39">
        <v>13.3</v>
      </c>
      <c r="D69" s="39">
        <v>13.4</v>
      </c>
      <c r="E69" s="39">
        <v>13.5</v>
      </c>
      <c r="F69" s="39">
        <v>13.5</v>
      </c>
      <c r="G69" s="39">
        <v>13.6</v>
      </c>
      <c r="H69" s="39">
        <v>13.6</v>
      </c>
      <c r="I69" s="39">
        <v>13.7</v>
      </c>
      <c r="J69" s="39">
        <v>13.7</v>
      </c>
      <c r="K69" s="39">
        <v>13.8</v>
      </c>
      <c r="L69" s="39">
        <v>14</v>
      </c>
      <c r="M69" s="39">
        <v>14.3</v>
      </c>
      <c r="N69" s="39">
        <v>14.5</v>
      </c>
      <c r="O69" s="39">
        <v>14.7</v>
      </c>
      <c r="P69" s="39">
        <v>15</v>
      </c>
      <c r="Q69" s="39">
        <v>15.3</v>
      </c>
      <c r="R69" s="39">
        <v>15.6</v>
      </c>
      <c r="S69" s="39">
        <v>16.2</v>
      </c>
      <c r="T69" s="39">
        <v>16.8</v>
      </c>
      <c r="U69" s="39">
        <v>17.3</v>
      </c>
      <c r="V69" s="39">
        <v>17.8</v>
      </c>
      <c r="W69" s="39">
        <v>18.2</v>
      </c>
      <c r="X69" s="39">
        <v>18.5</v>
      </c>
      <c r="Y69" s="39">
        <v>18.899999999999999</v>
      </c>
      <c r="Z69" s="39">
        <v>19.2</v>
      </c>
      <c r="AA69" s="39">
        <v>19.5</v>
      </c>
      <c r="AB69" s="39">
        <v>19.8</v>
      </c>
      <c r="AC69" s="39">
        <v>20</v>
      </c>
      <c r="AD69" s="39">
        <v>20.2</v>
      </c>
      <c r="AE69" s="39">
        <v>20.510601490912205</v>
      </c>
      <c r="AF69" s="39">
        <v>20.85643268368468</v>
      </c>
      <c r="AG69" s="39">
        <v>21.22140058396986</v>
      </c>
      <c r="AH69" s="39">
        <v>21.606352224130287</v>
      </c>
      <c r="AI69" s="39">
        <v>21.999589974860278</v>
      </c>
      <c r="AJ69" s="39">
        <v>22.398303038924645</v>
      </c>
      <c r="AK69" s="39">
        <v>22.779439304176076</v>
      </c>
      <c r="AL69" s="39">
        <v>23.124157798169016</v>
      </c>
      <c r="AM69" s="39">
        <v>23.44205902350776</v>
      </c>
      <c r="AN69" s="39">
        <v>23.74991414481223</v>
      </c>
      <c r="AO69" s="39">
        <v>24.078672212693764</v>
      </c>
      <c r="AP69" s="39">
        <v>24.409165812210261</v>
      </c>
      <c r="AQ69" s="39">
        <v>24.691035617045298</v>
      </c>
      <c r="AR69" s="39">
        <v>24.910595872739783</v>
      </c>
      <c r="AS69" s="39">
        <v>25.052042930455862</v>
      </c>
      <c r="AT69" s="39">
        <v>25.12797845480662</v>
      </c>
      <c r="AU69" s="39">
        <v>25.159606924756215</v>
      </c>
      <c r="AV69" s="39">
        <v>25.163242581252923</v>
      </c>
      <c r="AW69" s="39">
        <v>25.158950625386399</v>
      </c>
      <c r="AX69" s="39">
        <v>25.15751500581376</v>
      </c>
      <c r="AY69" s="39">
        <v>25.163404806594329</v>
      </c>
      <c r="AZ69" s="39">
        <v>25.188280213240823</v>
      </c>
      <c r="BA69" s="39">
        <v>25.225571456544809</v>
      </c>
      <c r="BB69" s="39">
        <v>25.248710838014897</v>
      </c>
      <c r="BC69" s="39">
        <v>25.263129818038124</v>
      </c>
      <c r="BD69" s="39">
        <v>25.292708838386712</v>
      </c>
      <c r="BE69" s="39">
        <v>25.348820243593998</v>
      </c>
      <c r="BF69" s="39">
        <v>25.429601499420095</v>
      </c>
      <c r="BG69" s="39">
        <v>25.528142160454948</v>
      </c>
      <c r="BH69" s="39">
        <v>25.638028218605587</v>
      </c>
      <c r="BI69" s="39">
        <v>25.762477602630209</v>
      </c>
      <c r="BJ69" s="39">
        <v>25.915746801868128</v>
      </c>
      <c r="BK69" s="39">
        <v>26.093120426508204</v>
      </c>
      <c r="BL69" s="39">
        <v>26.27034263537346</v>
      </c>
    </row>
    <row r="70" spans="1:64" ht="11.45" customHeight="1">
      <c r="A70" s="39" t="s">
        <v>15</v>
      </c>
      <c r="B70" s="39">
        <v>15.1</v>
      </c>
      <c r="C70" s="39">
        <v>15.2</v>
      </c>
      <c r="D70" s="39">
        <v>15.3</v>
      </c>
      <c r="E70" s="39">
        <v>15.4</v>
      </c>
      <c r="F70" s="39">
        <v>15.4</v>
      </c>
      <c r="G70" s="39">
        <v>15.4</v>
      </c>
      <c r="H70" s="39">
        <v>15.4</v>
      </c>
      <c r="I70" s="39">
        <v>15.5</v>
      </c>
      <c r="J70" s="39">
        <v>15.4</v>
      </c>
      <c r="K70" s="39">
        <v>15.5</v>
      </c>
      <c r="L70" s="39">
        <v>15.9</v>
      </c>
      <c r="M70" s="39">
        <v>16.399999999999999</v>
      </c>
      <c r="N70" s="39">
        <v>16.899999999999999</v>
      </c>
      <c r="O70" s="39">
        <v>17.100000000000001</v>
      </c>
      <c r="P70" s="39">
        <v>17.399999999999999</v>
      </c>
      <c r="Q70" s="39">
        <v>17.600000000000001</v>
      </c>
      <c r="R70" s="39">
        <v>17.600000000000001</v>
      </c>
      <c r="S70" s="39">
        <v>17.8</v>
      </c>
      <c r="T70" s="39">
        <v>18.100000000000001</v>
      </c>
      <c r="U70" s="39">
        <v>18.3</v>
      </c>
      <c r="V70" s="39">
        <v>18.5</v>
      </c>
      <c r="W70" s="39">
        <v>18.399999999999999</v>
      </c>
      <c r="X70" s="39">
        <v>18.5</v>
      </c>
      <c r="Y70" s="39">
        <v>18.7</v>
      </c>
      <c r="Z70" s="39">
        <v>18.8</v>
      </c>
      <c r="AA70" s="39">
        <v>19</v>
      </c>
      <c r="AB70" s="39">
        <v>19.2</v>
      </c>
      <c r="AC70" s="39">
        <v>19.399999999999999</v>
      </c>
      <c r="AD70" s="39">
        <v>19.600000000000001</v>
      </c>
      <c r="AE70" s="39">
        <v>19.937231624446017</v>
      </c>
      <c r="AF70" s="39">
        <v>20.333033246494686</v>
      </c>
      <c r="AG70" s="39">
        <v>20.76774274296163</v>
      </c>
      <c r="AH70" s="39">
        <v>21.236496355489521</v>
      </c>
      <c r="AI70" s="39">
        <v>21.72885922233678</v>
      </c>
      <c r="AJ70" s="39">
        <v>22.23357301629747</v>
      </c>
      <c r="AK70" s="39">
        <v>22.730315814915095</v>
      </c>
      <c r="AL70" s="39">
        <v>23.210311226292912</v>
      </c>
      <c r="AM70" s="39">
        <v>23.67749088221338</v>
      </c>
      <c r="AN70" s="39">
        <v>24.137567004437461</v>
      </c>
      <c r="AO70" s="39">
        <v>24.57253749792395</v>
      </c>
      <c r="AP70" s="39">
        <v>24.941847844697776</v>
      </c>
      <c r="AQ70" s="39">
        <v>25.250883642712243</v>
      </c>
      <c r="AR70" s="39">
        <v>25.520406282704652</v>
      </c>
      <c r="AS70" s="39">
        <v>25.733432454148009</v>
      </c>
      <c r="AT70" s="39">
        <v>25.910571014581958</v>
      </c>
      <c r="AU70" s="39">
        <v>26.072054679655189</v>
      </c>
      <c r="AV70" s="39">
        <v>26.196468311588522</v>
      </c>
      <c r="AW70" s="39">
        <v>26.292452557799084</v>
      </c>
      <c r="AX70" s="39">
        <v>26.383869582040997</v>
      </c>
      <c r="AY70" s="39">
        <v>26.482449462689132</v>
      </c>
      <c r="AZ70" s="39">
        <v>26.61485578326192</v>
      </c>
      <c r="BA70" s="39">
        <v>26.787758727197101</v>
      </c>
      <c r="BB70" s="39">
        <v>26.973383703622318</v>
      </c>
      <c r="BC70" s="39">
        <v>27.141318148372072</v>
      </c>
      <c r="BD70" s="39">
        <v>27.291489702793239</v>
      </c>
      <c r="BE70" s="39">
        <v>27.437011696885801</v>
      </c>
      <c r="BF70" s="39">
        <v>27.575449972885757</v>
      </c>
      <c r="BG70" s="39">
        <v>27.71112843237594</v>
      </c>
      <c r="BH70" s="39">
        <v>27.856562165904691</v>
      </c>
      <c r="BI70" s="39">
        <v>28.009682613087467</v>
      </c>
      <c r="BJ70" s="39">
        <v>28.164522947377964</v>
      </c>
      <c r="BK70" s="39">
        <v>28.328739953950613</v>
      </c>
      <c r="BL70" s="39">
        <v>28.492339926591278</v>
      </c>
    </row>
    <row r="71" spans="1:64" ht="11.45" customHeight="1">
      <c r="A71" s="39" t="s">
        <v>18</v>
      </c>
      <c r="B71" s="39">
        <v>14.8</v>
      </c>
      <c r="C71" s="39">
        <v>15.1</v>
      </c>
      <c r="D71" s="39">
        <v>15.3</v>
      </c>
      <c r="E71" s="39">
        <v>15.6</v>
      </c>
      <c r="F71" s="39">
        <v>15.8</v>
      </c>
      <c r="G71" s="39">
        <v>16</v>
      </c>
      <c r="H71" s="39">
        <v>16.3</v>
      </c>
      <c r="I71" s="39">
        <v>16.600000000000001</v>
      </c>
      <c r="J71" s="39">
        <v>16.7</v>
      </c>
      <c r="K71" s="39">
        <v>16.899999999999999</v>
      </c>
      <c r="L71" s="39">
        <v>17.2</v>
      </c>
      <c r="M71" s="39">
        <v>17.399999999999999</v>
      </c>
      <c r="N71" s="39">
        <v>17.5</v>
      </c>
      <c r="O71" s="39">
        <v>17.7</v>
      </c>
      <c r="P71" s="39">
        <v>18</v>
      </c>
      <c r="Q71" s="39">
        <v>18.3</v>
      </c>
      <c r="R71" s="39">
        <v>18.7</v>
      </c>
      <c r="S71" s="39">
        <v>19.2</v>
      </c>
      <c r="T71" s="39">
        <v>19.5</v>
      </c>
      <c r="U71" s="39">
        <v>20</v>
      </c>
      <c r="V71" s="39">
        <v>20.399999999999999</v>
      </c>
      <c r="W71" s="39">
        <v>20.9</v>
      </c>
      <c r="X71" s="39">
        <v>21.3</v>
      </c>
      <c r="Y71" s="39">
        <v>21.8</v>
      </c>
      <c r="Z71" s="39">
        <v>22.2</v>
      </c>
      <c r="AA71" s="39">
        <v>22.7</v>
      </c>
      <c r="AB71" s="39">
        <v>23.2</v>
      </c>
      <c r="AC71" s="39">
        <v>23.6</v>
      </c>
      <c r="AD71" s="39">
        <v>23.9</v>
      </c>
      <c r="AE71" s="39">
        <v>24.290677180983135</v>
      </c>
      <c r="AF71" s="39">
        <v>24.703804872446177</v>
      </c>
      <c r="AG71" s="39">
        <v>25.120453752065185</v>
      </c>
      <c r="AH71" s="39">
        <v>25.549490552580398</v>
      </c>
      <c r="AI71" s="39">
        <v>25.982112547487045</v>
      </c>
      <c r="AJ71" s="39">
        <v>26.41810447841268</v>
      </c>
      <c r="AK71" s="39">
        <v>26.857343544565268</v>
      </c>
      <c r="AL71" s="39">
        <v>27.280527783511666</v>
      </c>
      <c r="AM71" s="39">
        <v>27.689262530679471</v>
      </c>
      <c r="AN71" s="39">
        <v>28.080518309836915</v>
      </c>
      <c r="AO71" s="39">
        <v>28.459926953317577</v>
      </c>
      <c r="AP71" s="39">
        <v>28.838749044098776</v>
      </c>
      <c r="AQ71" s="39">
        <v>29.242543953384644</v>
      </c>
      <c r="AR71" s="39">
        <v>29.668685517226592</v>
      </c>
      <c r="AS71" s="39">
        <v>30.092333744753578</v>
      </c>
      <c r="AT71" s="39">
        <v>30.530116635659148</v>
      </c>
      <c r="AU71" s="39">
        <v>30.993397457369632</v>
      </c>
      <c r="AV71" s="39">
        <v>31.468998719986313</v>
      </c>
      <c r="AW71" s="39">
        <v>31.926139621972119</v>
      </c>
      <c r="AX71" s="39">
        <v>32.311390959388959</v>
      </c>
      <c r="AY71" s="39">
        <v>32.627663103012551</v>
      </c>
      <c r="AZ71" s="39">
        <v>32.911563647874623</v>
      </c>
      <c r="BA71" s="39">
        <v>33.159746917242281</v>
      </c>
      <c r="BB71" s="39">
        <v>33.376667964577194</v>
      </c>
      <c r="BC71" s="39">
        <v>33.55775722906936</v>
      </c>
      <c r="BD71" s="39">
        <v>33.693096043046168</v>
      </c>
      <c r="BE71" s="39">
        <v>33.76950492513491</v>
      </c>
      <c r="BF71" s="39">
        <v>33.791092988058217</v>
      </c>
      <c r="BG71" s="39">
        <v>33.789551588689029</v>
      </c>
      <c r="BH71" s="39">
        <v>33.784776680268529</v>
      </c>
      <c r="BI71" s="39">
        <v>33.773459614388386</v>
      </c>
      <c r="BJ71" s="39">
        <v>33.748401434423641</v>
      </c>
      <c r="BK71" s="39">
        <v>33.727289069549052</v>
      </c>
      <c r="BL71" s="39">
        <v>33.705061612404201</v>
      </c>
    </row>
    <row r="72" spans="1:64" ht="11.45" customHeight="1">
      <c r="A72" s="39" t="s">
        <v>22</v>
      </c>
      <c r="B72" s="39">
        <v>14.1</v>
      </c>
      <c r="C72" s="39">
        <v>14.3</v>
      </c>
      <c r="D72" s="39">
        <v>14.5</v>
      </c>
      <c r="E72" s="39">
        <v>14.6</v>
      </c>
      <c r="F72" s="39">
        <v>14.7</v>
      </c>
      <c r="G72" s="39">
        <v>14.8</v>
      </c>
      <c r="H72" s="39">
        <v>15</v>
      </c>
      <c r="I72" s="39">
        <v>15.2</v>
      </c>
      <c r="J72" s="39">
        <v>15.3</v>
      </c>
      <c r="K72" s="39">
        <v>15.6</v>
      </c>
      <c r="L72" s="39">
        <v>15.9</v>
      </c>
      <c r="M72" s="39">
        <v>16</v>
      </c>
      <c r="N72" s="39">
        <v>16.5</v>
      </c>
      <c r="O72" s="39">
        <v>16.5</v>
      </c>
      <c r="P72" s="39">
        <v>16.7</v>
      </c>
      <c r="Q72" s="39">
        <v>17</v>
      </c>
      <c r="R72" s="39">
        <v>17.5</v>
      </c>
      <c r="S72" s="39">
        <v>18.100000000000001</v>
      </c>
      <c r="T72" s="39">
        <v>18.8</v>
      </c>
      <c r="U72" s="39">
        <v>19.399999999999999</v>
      </c>
      <c r="V72" s="39">
        <v>19.899999999999999</v>
      </c>
      <c r="W72" s="39">
        <v>20.5</v>
      </c>
      <c r="X72" s="39">
        <v>20.9</v>
      </c>
      <c r="Y72" s="39">
        <v>21.4</v>
      </c>
      <c r="Z72" s="39">
        <v>21.8</v>
      </c>
      <c r="AA72" s="39">
        <v>22.3</v>
      </c>
      <c r="AB72" s="39">
        <v>22.7</v>
      </c>
      <c r="AC72" s="39">
        <v>23.1</v>
      </c>
      <c r="AD72" s="39">
        <v>23.3</v>
      </c>
      <c r="AE72" s="39">
        <v>23.547959686358972</v>
      </c>
      <c r="AF72" s="39">
        <v>23.838878733262849</v>
      </c>
      <c r="AG72" s="39">
        <v>24.135785828962941</v>
      </c>
      <c r="AH72" s="39">
        <v>24.439300901227753</v>
      </c>
      <c r="AI72" s="39">
        <v>24.745838777258566</v>
      </c>
      <c r="AJ72" s="39">
        <v>25.039105472138854</v>
      </c>
      <c r="AK72" s="39">
        <v>25.302628013445482</v>
      </c>
      <c r="AL72" s="39">
        <v>25.539567120552491</v>
      </c>
      <c r="AM72" s="39">
        <v>25.757943167932599</v>
      </c>
      <c r="AN72" s="39">
        <v>25.947307524672279</v>
      </c>
      <c r="AO72" s="39">
        <v>26.070904443140222</v>
      </c>
      <c r="AP72" s="39">
        <v>26.134222400708911</v>
      </c>
      <c r="AQ72" s="39">
        <v>26.163584878896625</v>
      </c>
      <c r="AR72" s="39">
        <v>26.155497719378783</v>
      </c>
      <c r="AS72" s="39">
        <v>26.111035027159161</v>
      </c>
      <c r="AT72" s="39">
        <v>26.094187460083308</v>
      </c>
      <c r="AU72" s="39">
        <v>26.148566354079712</v>
      </c>
      <c r="AV72" s="39">
        <v>26.240617034666357</v>
      </c>
      <c r="AW72" s="39">
        <v>26.343353471342574</v>
      </c>
      <c r="AX72" s="39">
        <v>26.442065354765766</v>
      </c>
      <c r="AY72" s="39">
        <v>26.540986648632899</v>
      </c>
      <c r="AZ72" s="39">
        <v>26.651824795293823</v>
      </c>
      <c r="BA72" s="39">
        <v>26.782530394072516</v>
      </c>
      <c r="BB72" s="39">
        <v>26.954592382634821</v>
      </c>
      <c r="BC72" s="39">
        <v>27.169484418761801</v>
      </c>
      <c r="BD72" s="39">
        <v>27.39297373684596</v>
      </c>
      <c r="BE72" s="39">
        <v>27.603007585663864</v>
      </c>
      <c r="BF72" s="39">
        <v>27.793050918026648</v>
      </c>
      <c r="BG72" s="39">
        <v>27.972151155571517</v>
      </c>
      <c r="BH72" s="39">
        <v>28.189762444495077</v>
      </c>
      <c r="BI72" s="39">
        <v>28.450491451570603</v>
      </c>
      <c r="BJ72" s="39">
        <v>28.734750356392425</v>
      </c>
      <c r="BK72" s="39">
        <v>29.037317985090379</v>
      </c>
      <c r="BL72" s="39">
        <v>29.351300566249911</v>
      </c>
    </row>
    <row r="73" spans="1:64" ht="11.45" customHeight="1">
      <c r="A73" s="39" t="s">
        <v>65</v>
      </c>
      <c r="B73" s="39">
        <v>17.5</v>
      </c>
      <c r="C73" s="39">
        <v>17.5</v>
      </c>
      <c r="D73" s="39">
        <v>17.399999999999999</v>
      </c>
      <c r="E73" s="39">
        <v>17.399999999999999</v>
      </c>
      <c r="F73" s="39">
        <v>17.399999999999999</v>
      </c>
      <c r="G73" s="39">
        <v>17.3</v>
      </c>
      <c r="H73" s="39">
        <v>17.2</v>
      </c>
      <c r="I73" s="39">
        <v>17.2</v>
      </c>
      <c r="J73" s="39">
        <v>17.2</v>
      </c>
      <c r="K73" s="39">
        <v>17.2</v>
      </c>
      <c r="L73" s="39">
        <v>17.2</v>
      </c>
      <c r="M73" s="39">
        <v>17.3</v>
      </c>
      <c r="N73" s="39">
        <v>17.399999999999999</v>
      </c>
      <c r="O73" s="39">
        <v>17.5</v>
      </c>
      <c r="P73" s="39">
        <v>17.8</v>
      </c>
      <c r="Q73" s="39">
        <v>18.100000000000001</v>
      </c>
      <c r="R73" s="39">
        <v>18.5</v>
      </c>
      <c r="S73" s="39">
        <v>18.8</v>
      </c>
      <c r="T73" s="39">
        <v>19.100000000000001</v>
      </c>
      <c r="U73" s="39">
        <v>19.399999999999999</v>
      </c>
      <c r="V73" s="39">
        <v>19.600000000000001</v>
      </c>
      <c r="W73" s="39">
        <v>19.8</v>
      </c>
      <c r="X73" s="39">
        <v>19.8</v>
      </c>
      <c r="Y73" s="39">
        <v>19.8</v>
      </c>
      <c r="Z73" s="39">
        <v>19.899999999999999</v>
      </c>
      <c r="AA73" s="39">
        <v>20</v>
      </c>
      <c r="AB73" s="39">
        <v>20.100000000000001</v>
      </c>
      <c r="AC73" s="39">
        <v>20.3</v>
      </c>
      <c r="AD73" s="39">
        <v>20.399999999999999</v>
      </c>
      <c r="AE73" s="39">
        <v>20.49777396081663</v>
      </c>
      <c r="AF73" s="39">
        <v>20.593913426405742</v>
      </c>
      <c r="AG73" s="39">
        <v>20.684207922801562</v>
      </c>
      <c r="AH73" s="39">
        <v>20.788628608206384</v>
      </c>
      <c r="AI73" s="39">
        <v>20.928703723467326</v>
      </c>
      <c r="AJ73" s="39">
        <v>21.125971938849581</v>
      </c>
      <c r="AK73" s="39">
        <v>21.357174086751211</v>
      </c>
      <c r="AL73" s="39">
        <v>21.580609852284304</v>
      </c>
      <c r="AM73" s="39">
        <v>21.789203967191693</v>
      </c>
      <c r="AN73" s="39">
        <v>21.959169046646149</v>
      </c>
      <c r="AO73" s="39">
        <v>22.073419152030578</v>
      </c>
      <c r="AP73" s="39">
        <v>22.16843121509455</v>
      </c>
      <c r="AQ73" s="39">
        <v>22.280958973740926</v>
      </c>
      <c r="AR73" s="39">
        <v>22.404490503194673</v>
      </c>
      <c r="AS73" s="39">
        <v>22.517123068294119</v>
      </c>
      <c r="AT73" s="39">
        <v>22.627930526710312</v>
      </c>
      <c r="AU73" s="39">
        <v>22.724507145619338</v>
      </c>
      <c r="AV73" s="39">
        <v>22.780292154348793</v>
      </c>
      <c r="AW73" s="39">
        <v>22.815695390089189</v>
      </c>
      <c r="AX73" s="39">
        <v>22.843929152716854</v>
      </c>
      <c r="AY73" s="39">
        <v>22.885263399969944</v>
      </c>
      <c r="AZ73" s="39">
        <v>22.962356329449214</v>
      </c>
      <c r="BA73" s="39">
        <v>23.043077855315715</v>
      </c>
      <c r="BB73" s="39">
        <v>23.120073351337822</v>
      </c>
      <c r="BC73" s="39">
        <v>23.208818484843189</v>
      </c>
      <c r="BD73" s="39">
        <v>23.312441328850362</v>
      </c>
      <c r="BE73" s="39">
        <v>23.45091366285909</v>
      </c>
      <c r="BF73" s="39">
        <v>23.621655647530151</v>
      </c>
      <c r="BG73" s="39">
        <v>23.812375722732764</v>
      </c>
      <c r="BH73" s="39">
        <v>24.040691894080261</v>
      </c>
      <c r="BI73" s="39">
        <v>24.30698289464134</v>
      </c>
      <c r="BJ73" s="39">
        <v>24.607794699040486</v>
      </c>
      <c r="BK73" s="39">
        <v>24.925238399907553</v>
      </c>
      <c r="BL73" s="39">
        <v>25.222755198524851</v>
      </c>
    </row>
    <row r="74" spans="1:64" ht="11.45" customHeight="1">
      <c r="A74" s="39" t="s">
        <v>115</v>
      </c>
      <c r="B74" s="39">
        <v>16</v>
      </c>
      <c r="C74" s="39">
        <v>15.9</v>
      </c>
      <c r="D74" s="39">
        <v>15.8</v>
      </c>
      <c r="E74" s="39">
        <v>15.7</v>
      </c>
      <c r="F74" s="39">
        <v>15.5</v>
      </c>
      <c r="G74" s="39">
        <v>15.3</v>
      </c>
      <c r="H74" s="39">
        <v>15.1</v>
      </c>
      <c r="I74" s="39">
        <v>14.9</v>
      </c>
      <c r="J74" s="39">
        <v>14.8</v>
      </c>
      <c r="K74" s="39">
        <v>14.7</v>
      </c>
      <c r="L74" s="39">
        <v>14.7</v>
      </c>
      <c r="M74" s="39">
        <v>14.7</v>
      </c>
      <c r="N74" s="39">
        <v>14.6</v>
      </c>
      <c r="O74" s="39">
        <v>14.6</v>
      </c>
      <c r="P74" s="39">
        <v>14.7</v>
      </c>
      <c r="Q74" s="39">
        <v>14.9</v>
      </c>
      <c r="R74" s="39">
        <v>15.1</v>
      </c>
      <c r="S74" s="39">
        <v>15.4</v>
      </c>
      <c r="T74" s="39">
        <v>15.7</v>
      </c>
      <c r="U74" s="39">
        <v>15.9</v>
      </c>
      <c r="V74" s="39">
        <v>16.2</v>
      </c>
      <c r="W74" s="39">
        <v>16.399999999999999</v>
      </c>
      <c r="X74" s="39">
        <v>16.600000000000001</v>
      </c>
      <c r="Y74" s="39">
        <v>16.899999999999999</v>
      </c>
      <c r="Z74" s="39">
        <v>17.2</v>
      </c>
      <c r="AA74" s="39">
        <v>17.5</v>
      </c>
      <c r="AB74" s="39">
        <v>17.899999999999999</v>
      </c>
      <c r="AC74" s="39">
        <v>18.2</v>
      </c>
      <c r="AD74" s="39">
        <v>18.399999999999999</v>
      </c>
      <c r="AE74" s="39">
        <v>18.754329421131338</v>
      </c>
      <c r="AF74" s="39">
        <v>19.093036537390482</v>
      </c>
      <c r="AG74" s="39">
        <v>19.40426683845271</v>
      </c>
      <c r="AH74" s="39">
        <v>19.696650240512383</v>
      </c>
      <c r="AI74" s="39">
        <v>19.986046673389421</v>
      </c>
      <c r="AJ74" s="39">
        <v>20.295611211864152</v>
      </c>
      <c r="AK74" s="39">
        <v>20.621768138536602</v>
      </c>
      <c r="AL74" s="39">
        <v>20.94978913639072</v>
      </c>
      <c r="AM74" s="39">
        <v>21.273312414817621</v>
      </c>
      <c r="AN74" s="39">
        <v>21.60030088274679</v>
      </c>
      <c r="AO74" s="39">
        <v>21.932040472503747</v>
      </c>
      <c r="AP74" s="39">
        <v>22.240587554958331</v>
      </c>
      <c r="AQ74" s="39">
        <v>22.528900778727635</v>
      </c>
      <c r="AR74" s="39">
        <v>22.809607405841977</v>
      </c>
      <c r="AS74" s="39">
        <v>23.057422577647333</v>
      </c>
      <c r="AT74" s="39">
        <v>23.273734461328345</v>
      </c>
      <c r="AU74" s="39">
        <v>23.457262503440692</v>
      </c>
      <c r="AV74" s="39">
        <v>23.594907848672598</v>
      </c>
      <c r="AW74" s="39">
        <v>23.699287148023679</v>
      </c>
      <c r="AX74" s="39">
        <v>23.80143807051105</v>
      </c>
      <c r="AY74" s="39">
        <v>23.917537647148389</v>
      </c>
      <c r="AZ74" s="39">
        <v>24.043375679447983</v>
      </c>
      <c r="BA74" s="39">
        <v>24.169403564404671</v>
      </c>
      <c r="BB74" s="39">
        <v>24.299569320569489</v>
      </c>
      <c r="BC74" s="39">
        <v>24.438268349622099</v>
      </c>
      <c r="BD74" s="39">
        <v>24.576519549431758</v>
      </c>
      <c r="BE74" s="39">
        <v>24.725965517658111</v>
      </c>
      <c r="BF74" s="39">
        <v>24.892967548406943</v>
      </c>
      <c r="BG74" s="39">
        <v>25.072375368426645</v>
      </c>
      <c r="BH74" s="39">
        <v>25.278788881376521</v>
      </c>
      <c r="BI74" s="39">
        <v>25.512197584779599</v>
      </c>
      <c r="BJ74" s="39">
        <v>25.756441777215485</v>
      </c>
      <c r="BK74" s="39">
        <v>25.999858232735043</v>
      </c>
      <c r="BL74" s="39">
        <v>26.2270000881675</v>
      </c>
    </row>
    <row r="75" spans="1:64" ht="11.45" customHeight="1">
      <c r="A75" s="39" t="s">
        <v>117</v>
      </c>
      <c r="B75" s="39">
        <f t="shared" ref="B75:AC75" si="1">AVERAGE(B60:B74)</f>
        <v>14.948058386323456</v>
      </c>
      <c r="C75" s="39">
        <f t="shared" si="1"/>
        <v>15.107631155603356</v>
      </c>
      <c r="D75" s="39">
        <f t="shared" si="1"/>
        <v>15.237397956863068</v>
      </c>
      <c r="E75" s="39">
        <f t="shared" si="1"/>
        <v>15.376483306779004</v>
      </c>
      <c r="F75" s="39">
        <f t="shared" si="1"/>
        <v>15.465061649205332</v>
      </c>
      <c r="G75" s="39">
        <f t="shared" si="1"/>
        <v>15.560485552183669</v>
      </c>
      <c r="H75" s="39">
        <f t="shared" si="1"/>
        <v>15.651450752062107</v>
      </c>
      <c r="I75" s="39">
        <f t="shared" si="1"/>
        <v>15.742026617652062</v>
      </c>
      <c r="J75" s="39">
        <f t="shared" si="1"/>
        <v>15.826886270174292</v>
      </c>
      <c r="K75" s="39">
        <f t="shared" si="1"/>
        <v>15.934458617620884</v>
      </c>
      <c r="L75" s="39">
        <f t="shared" si="1"/>
        <v>16.106744399825825</v>
      </c>
      <c r="M75" s="39">
        <f t="shared" si="1"/>
        <v>16.27493018970446</v>
      </c>
      <c r="N75" s="39">
        <f t="shared" si="1"/>
        <v>16.390916403857581</v>
      </c>
      <c r="O75" s="39">
        <f t="shared" si="1"/>
        <v>16.492306526052928</v>
      </c>
      <c r="P75" s="39">
        <f t="shared" si="1"/>
        <v>16.673665681387039</v>
      </c>
      <c r="Q75" s="39">
        <f t="shared" si="1"/>
        <v>16.900596586750975</v>
      </c>
      <c r="R75" s="39">
        <f t="shared" si="1"/>
        <v>17.10799507457358</v>
      </c>
      <c r="S75" s="39">
        <f t="shared" si="1"/>
        <v>17.458339755171938</v>
      </c>
      <c r="T75" s="39">
        <f t="shared" si="1"/>
        <v>17.80229975224103</v>
      </c>
      <c r="U75" s="39">
        <f t="shared" si="1"/>
        <v>18.139331525092924</v>
      </c>
      <c r="V75" s="39">
        <f t="shared" si="1"/>
        <v>18.461260008248363</v>
      </c>
      <c r="W75" s="39">
        <f t="shared" si="1"/>
        <v>18.71920274566067</v>
      </c>
      <c r="X75" s="39">
        <f t="shared" si="1"/>
        <v>18.950724812405166</v>
      </c>
      <c r="Y75" s="39">
        <f t="shared" si="1"/>
        <v>19.216450149098922</v>
      </c>
      <c r="Z75" s="39">
        <f t="shared" si="1"/>
        <v>19.456360458471984</v>
      </c>
      <c r="AA75" s="39">
        <f t="shared" si="1"/>
        <v>19.742378311033352</v>
      </c>
      <c r="AB75" s="39">
        <f t="shared" si="1"/>
        <v>19.988530947642225</v>
      </c>
      <c r="AC75" s="39">
        <f t="shared" si="1"/>
        <v>20.251424897119346</v>
      </c>
      <c r="AD75" s="39">
        <f>AVERAGE(AD60:AD74)</f>
        <v>20.437747147329087</v>
      </c>
      <c r="AE75" s="39">
        <f t="shared" ref="AE75:BL75" si="2">AVERAGE(AE60:AE74)</f>
        <v>20.72226605784136</v>
      </c>
      <c r="AF75" s="39">
        <f t="shared" si="2"/>
        <v>21.043841944860535</v>
      </c>
      <c r="AG75" s="39">
        <f t="shared" si="2"/>
        <v>21.378808665300699</v>
      </c>
      <c r="AH75" s="39">
        <f t="shared" si="2"/>
        <v>21.728228766035009</v>
      </c>
      <c r="AI75" s="39">
        <f t="shared" si="2"/>
        <v>22.096238453038119</v>
      </c>
      <c r="AJ75" s="39">
        <f t="shared" si="2"/>
        <v>22.488065859609772</v>
      </c>
      <c r="AK75" s="39">
        <f t="shared" si="2"/>
        <v>22.886598398230991</v>
      </c>
      <c r="AL75" s="39">
        <f t="shared" si="2"/>
        <v>23.273331156504632</v>
      </c>
      <c r="AM75" s="39">
        <f t="shared" si="2"/>
        <v>23.650411116878324</v>
      </c>
      <c r="AN75" s="39">
        <f t="shared" si="2"/>
        <v>24.010193984856205</v>
      </c>
      <c r="AO75" s="39">
        <f t="shared" si="2"/>
        <v>24.348971318360192</v>
      </c>
      <c r="AP75" s="39">
        <f t="shared" si="2"/>
        <v>24.667762466645375</v>
      </c>
      <c r="AQ75" s="39">
        <f t="shared" si="2"/>
        <v>24.973732459790767</v>
      </c>
      <c r="AR75" s="39">
        <f t="shared" si="2"/>
        <v>25.26906538511636</v>
      </c>
      <c r="AS75" s="39">
        <f t="shared" si="2"/>
        <v>25.534125374836329</v>
      </c>
      <c r="AT75" s="39">
        <f t="shared" si="2"/>
        <v>25.7820028278915</v>
      </c>
      <c r="AU75" s="39">
        <f t="shared" si="2"/>
        <v>26.022724476898322</v>
      </c>
      <c r="AV75" s="39">
        <f t="shared" si="2"/>
        <v>26.245260579287674</v>
      </c>
      <c r="AW75" s="39">
        <f t="shared" si="2"/>
        <v>26.452946500522817</v>
      </c>
      <c r="AX75" s="39">
        <f t="shared" si="2"/>
        <v>26.649445584646525</v>
      </c>
      <c r="AY75" s="39">
        <f t="shared" si="2"/>
        <v>26.841825375863458</v>
      </c>
      <c r="AZ75" s="39">
        <f t="shared" si="2"/>
        <v>27.042051642220947</v>
      </c>
      <c r="BA75" s="39">
        <f t="shared" si="2"/>
        <v>27.237685160906615</v>
      </c>
      <c r="BB75" s="39">
        <f t="shared" si="2"/>
        <v>27.420641070428346</v>
      </c>
      <c r="BC75" s="39">
        <f t="shared" si="2"/>
        <v>27.587312956084382</v>
      </c>
      <c r="BD75" s="39">
        <f t="shared" si="2"/>
        <v>27.735422976827483</v>
      </c>
      <c r="BE75" s="39">
        <f t="shared" si="2"/>
        <v>27.873711149675735</v>
      </c>
      <c r="BF75" s="39">
        <f t="shared" si="2"/>
        <v>28.007848861323172</v>
      </c>
      <c r="BG75" s="39">
        <f t="shared" si="2"/>
        <v>28.139160625378281</v>
      </c>
      <c r="BH75" s="39">
        <f t="shared" si="2"/>
        <v>28.278392698570716</v>
      </c>
      <c r="BI75" s="39">
        <f t="shared" si="2"/>
        <v>28.425188464934315</v>
      </c>
      <c r="BJ75" s="39">
        <f t="shared" si="2"/>
        <v>28.577974199158788</v>
      </c>
      <c r="BK75" s="39">
        <f t="shared" si="2"/>
        <v>28.73141208747186</v>
      </c>
      <c r="BL75" s="39">
        <f t="shared" si="2"/>
        <v>28.876178511188094</v>
      </c>
    </row>
    <row r="76" spans="1:64" ht="11.45" customHeight="1">
      <c r="A76" s="39" t="s">
        <v>229</v>
      </c>
      <c r="AE76" s="39">
        <f>AE63</f>
        <v>15.486125308997639</v>
      </c>
      <c r="AF76" s="39">
        <v>15.709631694212797</v>
      </c>
      <c r="AG76" s="39">
        <v>16.032965926828748</v>
      </c>
      <c r="AH76" s="39">
        <v>16.381707279939903</v>
      </c>
      <c r="AI76" s="39">
        <v>16.747788014678363</v>
      </c>
      <c r="AJ76" s="39">
        <v>17.112078413695869</v>
      </c>
      <c r="AK76" s="39">
        <v>17.483932577166829</v>
      </c>
      <c r="AL76" s="39">
        <v>17.8774402784986</v>
      </c>
      <c r="AM76" s="39">
        <v>18.254257374754154</v>
      </c>
      <c r="AN76" s="39">
        <v>18.640486307029821</v>
      </c>
      <c r="AO76" s="39">
        <v>19.026239589602465</v>
      </c>
      <c r="AP76" s="39">
        <v>19.406910605508845</v>
      </c>
      <c r="AQ76" s="39">
        <v>19.835553260586124</v>
      </c>
      <c r="AR76" s="39">
        <v>20.267680489984876</v>
      </c>
      <c r="AS76" s="39">
        <v>20.734501271663085</v>
      </c>
      <c r="AT76" s="39">
        <v>21.19361176240287</v>
      </c>
      <c r="AU76" s="39">
        <v>21.633893295285056</v>
      </c>
      <c r="AV76" s="39">
        <v>22.068899736629216</v>
      </c>
      <c r="AW76" s="39">
        <v>22.501235064490491</v>
      </c>
      <c r="AX76" s="39">
        <v>22.935853832626488</v>
      </c>
      <c r="AY76" s="39">
        <v>23.364454164889136</v>
      </c>
      <c r="AZ76" s="39">
        <v>23.852932814851407</v>
      </c>
      <c r="BA76" s="39">
        <v>24.411495805146302</v>
      </c>
      <c r="BB76" s="39">
        <v>24.970762459425124</v>
      </c>
      <c r="BC76" s="39">
        <v>25.517875949881308</v>
      </c>
      <c r="BD76" s="39">
        <v>26.018249429116789</v>
      </c>
      <c r="BE76" s="39">
        <v>26.474743980515871</v>
      </c>
      <c r="BF76" s="39">
        <v>26.887644708478206</v>
      </c>
      <c r="BG76" s="39">
        <v>27.286597006013075</v>
      </c>
      <c r="BH76" s="39">
        <v>27.662151502608822</v>
      </c>
      <c r="BI76" s="39">
        <v>27.981697421500488</v>
      </c>
      <c r="BJ76" s="39">
        <v>28.258013000885725</v>
      </c>
      <c r="BK76" s="39">
        <v>28.542050829520178</v>
      </c>
      <c r="BL76" s="39">
        <v>28.815264550783624</v>
      </c>
    </row>
    <row r="77" spans="1:64" ht="11.45" customHeight="1">
      <c r="A77" s="39" t="s">
        <v>230</v>
      </c>
      <c r="AE77" s="39">
        <f>AE75</f>
        <v>20.72226605784136</v>
      </c>
      <c r="AF77" s="39">
        <v>21.038380754213872</v>
      </c>
      <c r="AG77" s="39">
        <v>21.372098771138425</v>
      </c>
      <c r="AH77" s="39">
        <v>21.719958163308043</v>
      </c>
      <c r="AI77" s="39">
        <v>22.087689952479067</v>
      </c>
      <c r="AJ77" s="39">
        <v>22.47854549730399</v>
      </c>
      <c r="AK77" s="39">
        <v>22.875111450469579</v>
      </c>
      <c r="AL77" s="39">
        <v>23.263162168375924</v>
      </c>
      <c r="AM77" s="39">
        <v>23.639067528899961</v>
      </c>
      <c r="AN77" s="39">
        <v>23.998290935204011</v>
      </c>
      <c r="AO77" s="39">
        <v>24.336771598430452</v>
      </c>
      <c r="AP77" s="39">
        <v>24.651691254848444</v>
      </c>
      <c r="AQ77" s="39">
        <v>24.956733720113572</v>
      </c>
      <c r="AR77" s="39">
        <v>25.249033160649955</v>
      </c>
      <c r="AS77" s="39">
        <v>25.513740844000846</v>
      </c>
      <c r="AT77" s="39">
        <v>25.762019957869484</v>
      </c>
      <c r="AU77" s="39">
        <v>26.002252660983334</v>
      </c>
      <c r="AV77" s="39">
        <v>26.224130699295813</v>
      </c>
      <c r="AW77" s="39">
        <v>26.430868258705058</v>
      </c>
      <c r="AX77" s="39">
        <v>26.627012558530364</v>
      </c>
      <c r="AY77" s="39">
        <v>26.814621767105699</v>
      </c>
      <c r="AZ77" s="39">
        <v>27.009374563570518</v>
      </c>
      <c r="BA77" s="39">
        <v>27.204183457002628</v>
      </c>
      <c r="BB77" s="39">
        <v>27.387217133220609</v>
      </c>
      <c r="BC77" s="39">
        <v>27.556340557849218</v>
      </c>
      <c r="BD77" s="39">
        <v>27.706774894008745</v>
      </c>
      <c r="BE77" s="39">
        <v>27.847411674291894</v>
      </c>
      <c r="BF77" s="39">
        <v>27.981931675458039</v>
      </c>
      <c r="BG77" s="39">
        <v>28.114251196147901</v>
      </c>
      <c r="BH77" s="39">
        <v>28.256690103730232</v>
      </c>
      <c r="BI77" s="39">
        <v>28.405848256422455</v>
      </c>
      <c r="BJ77" s="39">
        <v>28.557588239765732</v>
      </c>
      <c r="BK77" s="39">
        <v>28.711203282807663</v>
      </c>
      <c r="BL77" s="39">
        <v>28.856912099323857</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2721-2ED8-4361-92B7-C1FF5B74D425}">
  <dimension ref="A1:W74"/>
  <sheetViews>
    <sheetView workbookViewId="0"/>
  </sheetViews>
  <sheetFormatPr defaultColWidth="8.77734375" defaultRowHeight="18.8"/>
  <cols>
    <col min="1" max="1" width="8.77734375" style="91"/>
    <col min="2" max="2" width="29.5546875" style="94" customWidth="1"/>
    <col min="3" max="4" width="12.5546875" style="94" bestFit="1" customWidth="1"/>
    <col min="5" max="6" width="12.5546875" style="95" bestFit="1" customWidth="1"/>
    <col min="7" max="7" width="22.109375" style="93" bestFit="1" customWidth="1"/>
    <col min="8" max="8" width="13.88671875" style="93" bestFit="1" customWidth="1"/>
    <col min="9" max="9" width="15" style="93" bestFit="1" customWidth="1"/>
    <col min="10" max="11" width="8.77734375" style="91"/>
    <col min="12" max="23" width="8.77734375" style="92"/>
    <col min="24" max="16384" width="8.77734375" style="91"/>
  </cols>
  <sheetData>
    <row r="1" spans="1:11" s="92" customFormat="1" ht="35.700000000000003">
      <c r="A1" s="34" t="s">
        <v>371</v>
      </c>
      <c r="B1" s="94"/>
      <c r="C1" s="94"/>
      <c r="D1" s="94"/>
      <c r="E1" s="95"/>
      <c r="F1" s="95"/>
      <c r="G1" s="93"/>
      <c r="H1" s="93"/>
      <c r="I1" s="93"/>
      <c r="J1" s="93"/>
      <c r="K1" s="91"/>
    </row>
    <row r="2" spans="1:11" s="92" customFormat="1">
      <c r="A2" s="7" t="s">
        <v>372</v>
      </c>
      <c r="B2" s="94"/>
      <c r="C2" s="94"/>
      <c r="D2" s="94"/>
      <c r="E2" s="95"/>
      <c r="F2" s="95"/>
      <c r="G2" s="93"/>
      <c r="H2" s="93"/>
      <c r="I2" s="93"/>
      <c r="J2" s="93"/>
      <c r="K2" s="91"/>
    </row>
    <row r="3" spans="1:11" s="92" customFormat="1">
      <c r="B3" s="94"/>
      <c r="C3" s="94"/>
      <c r="D3" s="94"/>
      <c r="E3" s="95"/>
      <c r="F3" s="95"/>
      <c r="G3" s="93"/>
      <c r="H3" s="93"/>
      <c r="I3" s="93"/>
      <c r="J3" s="93"/>
      <c r="K3" s="91"/>
    </row>
    <row r="4" spans="1:11" s="92" customFormat="1" ht="28.2">
      <c r="B4" s="96"/>
      <c r="C4" s="94"/>
      <c r="D4" s="94"/>
      <c r="E4" s="95"/>
      <c r="F4" s="95"/>
      <c r="G4" s="93"/>
      <c r="H4" s="93"/>
      <c r="I4" s="93"/>
      <c r="J4" s="93"/>
      <c r="K4" s="91"/>
    </row>
    <row r="5" spans="1:11" s="92" customFormat="1">
      <c r="B5" s="94"/>
      <c r="C5" s="94"/>
      <c r="D5" s="94"/>
      <c r="E5" s="95"/>
      <c r="F5" s="95"/>
      <c r="G5" s="93"/>
      <c r="H5" s="93"/>
      <c r="I5" s="93"/>
      <c r="J5" s="93"/>
      <c r="K5" s="91"/>
    </row>
    <row r="6" spans="1:11" s="92" customFormat="1">
      <c r="B6" s="94"/>
      <c r="C6" s="94"/>
      <c r="D6" s="94"/>
      <c r="E6" s="95"/>
      <c r="F6" s="95"/>
      <c r="G6" s="93"/>
      <c r="H6" s="93"/>
      <c r="I6" s="93"/>
      <c r="J6" s="93"/>
      <c r="K6" s="91"/>
    </row>
    <row r="7" spans="1:11" s="92" customFormat="1">
      <c r="B7" s="94"/>
      <c r="C7" s="94"/>
      <c r="D7" s="94"/>
      <c r="E7" s="95"/>
      <c r="F7" s="95"/>
      <c r="G7" s="93"/>
      <c r="H7" s="93"/>
      <c r="I7" s="93"/>
      <c r="J7" s="93"/>
      <c r="K7" s="91"/>
    </row>
    <row r="8" spans="1:11" s="92" customFormat="1">
      <c r="B8" s="94"/>
      <c r="C8" s="94"/>
      <c r="D8" s="94"/>
      <c r="E8" s="95"/>
      <c r="F8" s="95"/>
      <c r="G8" s="93"/>
      <c r="H8" s="93"/>
      <c r="I8" s="93"/>
      <c r="J8" s="93"/>
      <c r="K8" s="91"/>
    </row>
    <row r="9" spans="1:11" s="92" customFormat="1">
      <c r="B9" s="94"/>
      <c r="C9" s="94"/>
      <c r="D9" s="94"/>
      <c r="E9" s="95"/>
      <c r="F9" s="95"/>
      <c r="G9" s="93"/>
      <c r="H9" s="93"/>
      <c r="I9" s="93"/>
      <c r="J9" s="93"/>
      <c r="K9" s="91"/>
    </row>
    <row r="10" spans="1:11" s="92" customFormat="1">
      <c r="B10" s="94"/>
      <c r="C10" s="94"/>
      <c r="D10" s="94"/>
      <c r="E10" s="95"/>
      <c r="F10" s="95"/>
      <c r="G10" s="93"/>
      <c r="H10" s="93"/>
      <c r="I10" s="93"/>
      <c r="J10" s="93"/>
      <c r="K10" s="91"/>
    </row>
    <row r="11" spans="1:11" s="92" customFormat="1">
      <c r="B11" s="94"/>
      <c r="C11" s="94"/>
      <c r="D11" s="94"/>
      <c r="E11" s="95"/>
      <c r="F11" s="95"/>
      <c r="G11" s="93"/>
      <c r="H11" s="93"/>
      <c r="I11" s="93"/>
      <c r="J11" s="93"/>
      <c r="K11" s="91"/>
    </row>
    <row r="12" spans="1:11" s="92" customFormat="1">
      <c r="B12" s="94"/>
      <c r="C12" s="94"/>
      <c r="D12" s="94"/>
      <c r="E12" s="95"/>
      <c r="F12" s="95"/>
      <c r="G12" s="93"/>
      <c r="H12" s="93"/>
      <c r="I12" s="93"/>
      <c r="J12" s="93"/>
      <c r="K12" s="91"/>
    </row>
    <row r="13" spans="1:11" s="92" customFormat="1">
      <c r="B13" s="94"/>
      <c r="C13" s="94"/>
      <c r="D13" s="94"/>
      <c r="E13" s="95"/>
      <c r="F13" s="95"/>
      <c r="G13" s="93"/>
      <c r="H13" s="93"/>
      <c r="I13" s="93"/>
      <c r="J13" s="93"/>
      <c r="K13" s="91"/>
    </row>
    <row r="14" spans="1:11" s="92" customFormat="1">
      <c r="B14" s="97"/>
      <c r="C14" s="98"/>
      <c r="D14" s="98"/>
      <c r="E14" s="99"/>
      <c r="F14" s="99"/>
      <c r="G14" s="93"/>
      <c r="H14" s="93"/>
      <c r="I14" s="93"/>
      <c r="J14" s="93"/>
      <c r="K14" s="91"/>
    </row>
    <row r="15" spans="1:11" s="92" customFormat="1">
      <c r="B15" s="100"/>
      <c r="C15" s="101"/>
      <c r="D15" s="101"/>
      <c r="E15" s="99"/>
      <c r="F15" s="102"/>
      <c r="G15" s="93"/>
      <c r="H15" s="93"/>
      <c r="I15" s="93"/>
      <c r="J15" s="93"/>
      <c r="K15" s="91"/>
    </row>
    <row r="16" spans="1:11" s="92" customFormat="1">
      <c r="B16" s="100"/>
      <c r="C16" s="101"/>
      <c r="D16" s="101"/>
      <c r="E16" s="99"/>
      <c r="F16" s="102"/>
      <c r="G16" s="93"/>
      <c r="H16" s="93"/>
      <c r="I16" s="93"/>
      <c r="J16" s="93"/>
      <c r="K16" s="91"/>
    </row>
    <row r="17" spans="2:11" s="92" customFormat="1">
      <c r="B17" s="100"/>
      <c r="C17" s="100"/>
      <c r="D17" s="100"/>
      <c r="E17" s="99"/>
      <c r="F17" s="102"/>
      <c r="G17" s="93"/>
      <c r="H17" s="93"/>
      <c r="I17" s="93"/>
      <c r="J17" s="93"/>
      <c r="K17" s="91"/>
    </row>
    <row r="18" spans="2:11" s="92" customFormat="1">
      <c r="B18" s="100"/>
      <c r="C18" s="100"/>
      <c r="D18" s="100"/>
      <c r="E18" s="99"/>
      <c r="F18" s="102"/>
      <c r="G18" s="93"/>
      <c r="H18" s="93"/>
      <c r="I18" s="93"/>
      <c r="J18" s="93"/>
      <c r="K18" s="91"/>
    </row>
    <row r="19" spans="2:11" s="92" customFormat="1">
      <c r="B19" s="100"/>
      <c r="C19" s="100"/>
      <c r="D19" s="101"/>
      <c r="E19" s="99"/>
      <c r="F19" s="102"/>
      <c r="G19" s="93"/>
      <c r="H19" s="93"/>
      <c r="I19" s="93"/>
      <c r="J19" s="93"/>
      <c r="K19" s="91"/>
    </row>
    <row r="20" spans="2:11" s="92" customFormat="1">
      <c r="B20" s="100"/>
      <c r="C20" s="100"/>
      <c r="D20" s="100"/>
      <c r="E20" s="99"/>
      <c r="F20" s="102"/>
      <c r="G20" s="93"/>
      <c r="H20" s="93"/>
      <c r="I20" s="93"/>
      <c r="J20" s="93"/>
      <c r="K20" s="91"/>
    </row>
    <row r="21" spans="2:11" s="92" customFormat="1">
      <c r="B21" s="103"/>
      <c r="C21" s="104"/>
      <c r="D21" s="104"/>
      <c r="E21" s="99"/>
      <c r="F21" s="102"/>
      <c r="G21" s="93"/>
      <c r="H21" s="93"/>
      <c r="I21" s="93"/>
      <c r="J21" s="93"/>
      <c r="K21" s="91"/>
    </row>
    <row r="22" spans="2:11" s="92" customFormat="1">
      <c r="B22" s="103"/>
      <c r="C22" s="104"/>
      <c r="D22" s="104"/>
      <c r="E22" s="99"/>
      <c r="F22" s="102"/>
      <c r="G22" s="93"/>
      <c r="H22" s="93"/>
      <c r="I22" s="93"/>
      <c r="J22" s="93"/>
      <c r="K22" s="91"/>
    </row>
    <row r="23" spans="2:11" s="92" customFormat="1">
      <c r="B23" s="103"/>
      <c r="C23" s="104"/>
      <c r="D23" s="104"/>
      <c r="E23" s="99"/>
      <c r="F23" s="102"/>
      <c r="G23" s="93"/>
      <c r="H23" s="93"/>
      <c r="I23" s="93"/>
      <c r="J23" s="93"/>
      <c r="K23" s="91"/>
    </row>
    <row r="24" spans="2:11" s="92" customFormat="1">
      <c r="B24" s="103"/>
      <c r="C24" s="104"/>
      <c r="D24" s="104"/>
      <c r="E24" s="99"/>
      <c r="F24" s="102"/>
      <c r="G24" s="93"/>
      <c r="H24" s="93"/>
      <c r="I24" s="93"/>
      <c r="J24" s="93"/>
      <c r="K24" s="91"/>
    </row>
    <row r="25" spans="2:11" s="92" customFormat="1">
      <c r="B25" s="103"/>
      <c r="C25" s="104"/>
      <c r="D25" s="104"/>
      <c r="E25" s="99"/>
      <c r="F25" s="102"/>
      <c r="G25" s="93"/>
      <c r="H25" s="93"/>
      <c r="I25" s="93"/>
      <c r="J25" s="93"/>
      <c r="K25" s="91"/>
    </row>
    <row r="26" spans="2:11" s="92" customFormat="1">
      <c r="B26" s="103"/>
      <c r="C26" s="104"/>
      <c r="D26" s="104"/>
      <c r="E26" s="99"/>
      <c r="F26" s="102"/>
      <c r="G26" s="93"/>
      <c r="H26" s="93"/>
      <c r="I26" s="93"/>
      <c r="J26" s="93"/>
      <c r="K26" s="91"/>
    </row>
    <row r="27" spans="2:11" s="92" customFormat="1">
      <c r="B27" s="103"/>
      <c r="C27" s="104"/>
      <c r="D27" s="104"/>
      <c r="E27" s="99"/>
      <c r="F27" s="102"/>
      <c r="G27" s="93"/>
      <c r="H27" s="93"/>
      <c r="I27" s="93"/>
      <c r="J27" s="93"/>
      <c r="K27" s="91"/>
    </row>
    <row r="28" spans="2:11" s="92" customFormat="1">
      <c r="B28" s="103"/>
      <c r="C28" s="104"/>
      <c r="D28" s="104"/>
      <c r="E28" s="99"/>
      <c r="F28" s="102"/>
      <c r="G28" s="93"/>
      <c r="H28" s="93"/>
      <c r="I28" s="93"/>
      <c r="J28" s="93"/>
      <c r="K28" s="91"/>
    </row>
    <row r="29" spans="2:11" s="92" customFormat="1">
      <c r="B29" s="103"/>
      <c r="C29" s="104"/>
      <c r="D29" s="104"/>
      <c r="E29" s="99"/>
      <c r="F29" s="102"/>
      <c r="G29" s="93"/>
      <c r="H29" s="93"/>
      <c r="I29" s="93"/>
      <c r="J29" s="93"/>
      <c r="K29" s="91"/>
    </row>
    <row r="30" spans="2:11" s="92" customFormat="1">
      <c r="B30" s="103"/>
      <c r="C30" s="104"/>
      <c r="D30" s="104"/>
      <c r="E30" s="99"/>
      <c r="F30" s="102"/>
      <c r="G30" s="93"/>
      <c r="H30" s="93"/>
      <c r="I30" s="93"/>
      <c r="J30" s="93"/>
      <c r="K30" s="91"/>
    </row>
    <row r="31" spans="2:11" s="92" customFormat="1">
      <c r="B31" s="103"/>
      <c r="C31" s="104"/>
      <c r="D31" s="104"/>
      <c r="E31" s="99"/>
      <c r="F31" s="102"/>
      <c r="G31" s="93"/>
      <c r="H31" s="93"/>
      <c r="I31" s="93"/>
      <c r="J31" s="93"/>
      <c r="K31" s="91"/>
    </row>
    <row r="32" spans="2:11" s="92" customFormat="1">
      <c r="B32" s="103"/>
      <c r="C32" s="104"/>
      <c r="D32" s="104"/>
      <c r="E32" s="99"/>
      <c r="F32" s="102"/>
      <c r="G32" s="93"/>
      <c r="H32" s="93"/>
      <c r="I32" s="93"/>
      <c r="J32" s="93"/>
      <c r="K32" s="91"/>
    </row>
    <row r="33" spans="2:11" s="92" customFormat="1">
      <c r="B33" s="103"/>
      <c r="C33" s="104"/>
      <c r="D33" s="104"/>
      <c r="E33" s="99"/>
      <c r="F33" s="102"/>
      <c r="G33" s="93"/>
      <c r="H33" s="93"/>
      <c r="I33" s="93"/>
      <c r="J33" s="91"/>
      <c r="K33" s="91"/>
    </row>
    <row r="34" spans="2:11" s="92" customFormat="1">
      <c r="B34" s="103"/>
      <c r="C34" s="104"/>
      <c r="D34" s="104"/>
      <c r="E34" s="99"/>
      <c r="F34" s="102"/>
      <c r="G34" s="93"/>
      <c r="H34" s="93"/>
      <c r="I34" s="93"/>
      <c r="J34" s="91"/>
      <c r="K34" s="91"/>
    </row>
    <row r="35" spans="2:11" s="92" customFormat="1">
      <c r="B35" s="103"/>
      <c r="C35" s="104"/>
      <c r="D35" s="104"/>
      <c r="E35" s="99"/>
      <c r="F35" s="102"/>
      <c r="G35" s="93"/>
      <c r="H35" s="93"/>
      <c r="I35" s="93"/>
      <c r="J35" s="91"/>
      <c r="K35" s="91"/>
    </row>
    <row r="36" spans="2:11" s="92" customFormat="1">
      <c r="B36" s="103"/>
      <c r="C36" s="104"/>
      <c r="D36" s="104"/>
      <c r="E36" s="99"/>
      <c r="F36" s="102"/>
      <c r="G36" s="93"/>
      <c r="H36" s="93"/>
      <c r="I36" s="93"/>
      <c r="J36" s="91"/>
      <c r="K36" s="91"/>
    </row>
    <row r="37" spans="2:11" s="92" customFormat="1">
      <c r="B37" s="103"/>
      <c r="C37" s="104"/>
      <c r="D37" s="104"/>
      <c r="E37" s="99"/>
      <c r="F37" s="102"/>
      <c r="G37" s="93"/>
      <c r="H37" s="93"/>
      <c r="I37" s="93"/>
      <c r="J37" s="91"/>
      <c r="K37" s="91"/>
    </row>
    <row r="38" spans="2:11" s="92" customFormat="1">
      <c r="B38" s="103"/>
      <c r="C38" s="104"/>
      <c r="D38" s="104"/>
      <c r="E38" s="99"/>
      <c r="F38" s="102"/>
      <c r="G38" s="93"/>
      <c r="H38" s="93"/>
      <c r="I38" s="93"/>
      <c r="J38" s="91"/>
      <c r="K38" s="91"/>
    </row>
    <row r="39" spans="2:11" s="92" customFormat="1">
      <c r="B39" s="1"/>
      <c r="C39" s="1"/>
      <c r="D39" s="1"/>
      <c r="E39" s="99"/>
      <c r="F39" s="102"/>
      <c r="G39" s="93"/>
      <c r="H39" s="93"/>
      <c r="I39" s="93"/>
      <c r="J39" s="91"/>
      <c r="K39" s="91"/>
    </row>
    <row r="40" spans="2:11" s="92" customFormat="1">
      <c r="B40" s="1"/>
      <c r="C40" s="1"/>
      <c r="D40" s="1"/>
      <c r="E40" s="99"/>
      <c r="F40" s="102"/>
      <c r="G40" s="93"/>
      <c r="H40" s="93"/>
      <c r="I40" s="93"/>
      <c r="J40" s="91"/>
      <c r="K40" s="91"/>
    </row>
    <row r="41" spans="2:11">
      <c r="I41" s="92"/>
      <c r="J41" s="92"/>
      <c r="K41" s="92"/>
    </row>
    <row r="42" spans="2:11">
      <c r="I42" s="92"/>
      <c r="J42" s="92"/>
      <c r="K42" s="92"/>
    </row>
    <row r="43" spans="2:11">
      <c r="I43" s="92"/>
      <c r="J43" s="92"/>
      <c r="K43" s="92"/>
    </row>
    <row r="44" spans="2:11">
      <c r="B44" s="100"/>
      <c r="C44" s="101"/>
      <c r="D44" s="101"/>
      <c r="I44" s="92"/>
      <c r="J44" s="92"/>
      <c r="K44" s="92"/>
    </row>
    <row r="45" spans="2:11">
      <c r="B45" s="100"/>
      <c r="C45" s="101"/>
      <c r="D45" s="101"/>
      <c r="E45" s="102"/>
      <c r="F45" s="102"/>
      <c r="I45" s="92"/>
      <c r="J45" s="92"/>
      <c r="K45" s="92"/>
    </row>
    <row r="46" spans="2:11">
      <c r="I46" s="92"/>
      <c r="J46" s="92"/>
      <c r="K46" s="92"/>
    </row>
    <row r="47" spans="2:11">
      <c r="B47" s="100"/>
      <c r="C47" s="100"/>
      <c r="D47" s="100"/>
      <c r="I47" s="92"/>
      <c r="J47" s="92"/>
      <c r="K47" s="92"/>
    </row>
    <row r="48" spans="2:11">
      <c r="I48" s="92"/>
      <c r="J48" s="92"/>
      <c r="K48" s="92"/>
    </row>
    <row r="49" spans="1:23" s="93" customFormat="1">
      <c r="I49" s="92"/>
      <c r="J49" s="92"/>
      <c r="K49" s="92"/>
      <c r="L49" s="92"/>
      <c r="M49" s="92"/>
      <c r="N49" s="92"/>
      <c r="O49" s="92"/>
      <c r="P49" s="92"/>
      <c r="Q49" s="92"/>
      <c r="R49" s="92"/>
      <c r="S49" s="92"/>
      <c r="T49" s="92"/>
      <c r="U49" s="92"/>
      <c r="V49" s="92"/>
      <c r="W49" s="92"/>
    </row>
    <row r="50" spans="1:23" s="93" customFormat="1">
      <c r="G50" s="102"/>
      <c r="I50" s="92"/>
      <c r="J50" s="92"/>
      <c r="K50" s="92"/>
      <c r="L50" s="92"/>
      <c r="M50" s="92"/>
      <c r="N50" s="92"/>
      <c r="O50" s="92"/>
      <c r="P50" s="92"/>
      <c r="Q50" s="92"/>
      <c r="R50" s="92"/>
      <c r="S50" s="92"/>
      <c r="T50" s="92"/>
      <c r="U50" s="92"/>
      <c r="V50" s="92"/>
      <c r="W50" s="92"/>
    </row>
    <row r="51" spans="1:23" s="93" customFormat="1">
      <c r="A51" s="97"/>
      <c r="B51" s="98" t="s">
        <v>366</v>
      </c>
      <c r="C51" s="98" t="s">
        <v>367</v>
      </c>
      <c r="D51" s="99" t="s">
        <v>368</v>
      </c>
      <c r="E51" s="99" t="s">
        <v>369</v>
      </c>
      <c r="G51" s="102"/>
      <c r="I51" s="92"/>
      <c r="J51" s="92"/>
      <c r="K51" s="92"/>
      <c r="L51" s="92"/>
      <c r="M51" s="92"/>
      <c r="N51" s="92"/>
      <c r="O51" s="92"/>
      <c r="P51" s="92"/>
      <c r="Q51" s="92"/>
      <c r="R51" s="92"/>
      <c r="S51" s="92"/>
      <c r="T51" s="92"/>
      <c r="U51" s="92"/>
      <c r="V51" s="92"/>
      <c r="W51" s="92"/>
    </row>
    <row r="52" spans="1:23" s="93" customFormat="1">
      <c r="A52" s="97"/>
      <c r="B52" s="105"/>
      <c r="C52" s="105"/>
      <c r="D52" s="102"/>
      <c r="E52" s="102"/>
      <c r="G52" s="102"/>
      <c r="I52" s="92"/>
      <c r="J52" s="92"/>
      <c r="K52" s="92"/>
      <c r="L52" s="92"/>
      <c r="M52" s="92"/>
      <c r="N52" s="92"/>
      <c r="O52" s="92"/>
      <c r="P52" s="92"/>
      <c r="Q52" s="92"/>
      <c r="R52" s="92"/>
      <c r="S52" s="92"/>
      <c r="T52" s="92"/>
      <c r="U52" s="92"/>
      <c r="V52" s="92"/>
      <c r="W52" s="92"/>
    </row>
    <row r="53" spans="1:23" s="93" customFormat="1">
      <c r="A53" s="97"/>
      <c r="B53" s="105"/>
      <c r="C53" s="105"/>
      <c r="D53" s="102"/>
      <c r="E53" s="102"/>
      <c r="F53" s="102"/>
      <c r="G53" s="102"/>
      <c r="I53" s="92"/>
      <c r="J53" s="92"/>
      <c r="K53" s="92"/>
      <c r="L53" s="92"/>
      <c r="M53" s="92"/>
      <c r="N53" s="92"/>
      <c r="O53" s="92"/>
      <c r="P53" s="92"/>
      <c r="Q53" s="92"/>
      <c r="R53" s="92"/>
      <c r="S53" s="92"/>
      <c r="T53" s="92"/>
      <c r="U53" s="92"/>
      <c r="V53" s="92"/>
      <c r="W53" s="92"/>
    </row>
    <row r="54" spans="1:23" s="93" customFormat="1">
      <c r="A54" s="97" t="s">
        <v>370</v>
      </c>
      <c r="B54" s="105">
        <v>3.4</v>
      </c>
      <c r="C54" s="105">
        <v>26.4</v>
      </c>
      <c r="D54" s="102">
        <v>5</v>
      </c>
      <c r="E54" s="102">
        <v>-23</v>
      </c>
      <c r="F54" s="102"/>
      <c r="G54" s="102"/>
      <c r="I54" s="92"/>
      <c r="J54" s="92"/>
      <c r="K54" s="92"/>
      <c r="L54" s="92"/>
      <c r="M54" s="92"/>
      <c r="N54" s="92"/>
      <c r="O54" s="92"/>
      <c r="P54" s="92"/>
      <c r="Q54" s="92"/>
      <c r="R54" s="92"/>
      <c r="S54" s="92"/>
      <c r="T54" s="92"/>
      <c r="U54" s="92"/>
      <c r="V54" s="92"/>
      <c r="W54" s="92"/>
    </row>
    <row r="55" spans="1:23" s="93" customFormat="1">
      <c r="B55" s="100"/>
      <c r="C55" s="101"/>
      <c r="D55" s="101"/>
      <c r="E55" s="102"/>
      <c r="F55" s="102"/>
      <c r="G55" s="99"/>
      <c r="I55" s="92"/>
      <c r="J55" s="92"/>
      <c r="K55" s="92"/>
      <c r="L55" s="92"/>
      <c r="M55" s="92"/>
      <c r="N55" s="92"/>
      <c r="O55" s="92"/>
      <c r="P55" s="92"/>
      <c r="Q55" s="92"/>
      <c r="R55" s="92"/>
      <c r="S55" s="92"/>
      <c r="T55" s="92"/>
      <c r="U55" s="92"/>
      <c r="V55" s="92"/>
      <c r="W55" s="92"/>
    </row>
    <row r="56" spans="1:23" s="93" customFormat="1">
      <c r="B56" s="100"/>
      <c r="C56" s="100"/>
      <c r="D56" s="100"/>
      <c r="E56" s="102"/>
      <c r="F56" s="102"/>
      <c r="G56" s="102"/>
      <c r="I56" s="92"/>
      <c r="J56" s="92"/>
      <c r="K56" s="92"/>
      <c r="L56" s="92"/>
      <c r="M56" s="92"/>
      <c r="N56" s="92"/>
      <c r="O56" s="92"/>
      <c r="P56" s="92"/>
      <c r="Q56" s="92"/>
      <c r="R56" s="92"/>
      <c r="S56" s="92"/>
      <c r="T56" s="92"/>
      <c r="U56" s="92"/>
      <c r="V56" s="92"/>
      <c r="W56" s="92"/>
    </row>
    <row r="57" spans="1:23" s="93" customFormat="1">
      <c r="B57" s="100"/>
      <c r="C57" s="100"/>
      <c r="D57" s="100"/>
      <c r="E57" s="102"/>
      <c r="F57" s="102"/>
      <c r="G57" s="102"/>
      <c r="I57" s="92"/>
      <c r="J57" s="92"/>
      <c r="K57" s="92"/>
      <c r="L57" s="92"/>
      <c r="M57" s="92"/>
      <c r="N57" s="92"/>
      <c r="O57" s="92"/>
      <c r="P57" s="92"/>
      <c r="Q57" s="92"/>
      <c r="R57" s="92"/>
      <c r="S57" s="92"/>
      <c r="T57" s="92"/>
      <c r="U57" s="92"/>
      <c r="V57" s="92"/>
      <c r="W57" s="92"/>
    </row>
    <row r="58" spans="1:23" s="93" customFormat="1">
      <c r="B58" s="100"/>
      <c r="C58" s="100"/>
      <c r="D58" s="100"/>
      <c r="E58" s="102"/>
      <c r="F58" s="102"/>
      <c r="G58" s="102"/>
      <c r="I58" s="92"/>
      <c r="J58" s="92"/>
      <c r="K58" s="92"/>
      <c r="L58" s="92"/>
      <c r="M58" s="92"/>
      <c r="N58" s="92"/>
      <c r="O58" s="92"/>
      <c r="P58" s="92"/>
      <c r="Q58" s="92"/>
      <c r="R58" s="92"/>
      <c r="S58" s="92"/>
      <c r="T58" s="92"/>
      <c r="U58" s="92"/>
      <c r="V58" s="92"/>
      <c r="W58" s="92"/>
    </row>
    <row r="59" spans="1:23" s="93" customFormat="1">
      <c r="B59" s="100"/>
      <c r="C59" s="100"/>
      <c r="D59" s="101"/>
      <c r="E59" s="102"/>
      <c r="F59" s="102"/>
      <c r="G59" s="102"/>
      <c r="H59" s="106"/>
      <c r="I59" s="92"/>
      <c r="J59" s="92"/>
      <c r="K59" s="92"/>
      <c r="L59" s="92"/>
      <c r="M59" s="92"/>
      <c r="N59" s="92"/>
      <c r="O59" s="92"/>
      <c r="P59" s="92"/>
      <c r="Q59" s="92"/>
      <c r="R59" s="92"/>
      <c r="S59" s="92"/>
      <c r="T59" s="92"/>
      <c r="U59" s="92"/>
      <c r="V59" s="92"/>
      <c r="W59" s="92"/>
    </row>
    <row r="60" spans="1:23" s="93" customFormat="1">
      <c r="B60" s="94"/>
      <c r="C60" s="107"/>
      <c r="D60" s="107"/>
      <c r="E60" s="99"/>
      <c r="F60" s="95"/>
      <c r="H60" s="106"/>
      <c r="I60" s="92"/>
      <c r="J60" s="92"/>
      <c r="K60" s="92"/>
      <c r="L60" s="92"/>
      <c r="M60" s="92"/>
      <c r="N60" s="92"/>
      <c r="O60" s="92"/>
      <c r="P60" s="92"/>
      <c r="Q60" s="92"/>
      <c r="R60" s="92"/>
      <c r="S60" s="92"/>
      <c r="T60" s="92"/>
      <c r="U60" s="92"/>
      <c r="V60" s="92"/>
      <c r="W60" s="92"/>
    </row>
    <row r="61" spans="1:23">
      <c r="C61" s="107"/>
      <c r="D61" s="107"/>
      <c r="F61" s="102"/>
      <c r="H61" s="106"/>
      <c r="I61" s="92"/>
      <c r="J61" s="92"/>
      <c r="K61" s="92"/>
    </row>
    <row r="62" spans="1:23">
      <c r="B62" s="100"/>
      <c r="C62" s="100"/>
      <c r="D62" s="100"/>
      <c r="I62" s="92"/>
      <c r="J62" s="92"/>
      <c r="K62" s="92"/>
    </row>
    <row r="63" spans="1:23">
      <c r="I63" s="92"/>
      <c r="J63" s="92"/>
      <c r="K63" s="92"/>
    </row>
    <row r="64" spans="1:23">
      <c r="I64" s="92"/>
      <c r="J64" s="92"/>
      <c r="K64" s="92"/>
    </row>
    <row r="65" spans="9:11">
      <c r="I65" s="92"/>
      <c r="J65" s="92"/>
      <c r="K65" s="92"/>
    </row>
    <row r="66" spans="9:11">
      <c r="I66" s="92"/>
      <c r="J66" s="92"/>
      <c r="K66" s="92"/>
    </row>
    <row r="67" spans="9:11">
      <c r="I67" s="92"/>
      <c r="J67" s="92"/>
      <c r="K67" s="92"/>
    </row>
    <row r="68" spans="9:11">
      <c r="I68" s="92"/>
      <c r="J68" s="92"/>
      <c r="K68" s="92"/>
    </row>
    <row r="69" spans="9:11">
      <c r="I69" s="92"/>
      <c r="J69" s="92"/>
      <c r="K69" s="92"/>
    </row>
    <row r="70" spans="9:11">
      <c r="I70" s="92"/>
      <c r="J70" s="92"/>
      <c r="K70" s="92"/>
    </row>
    <row r="71" spans="9:11">
      <c r="I71" s="92"/>
      <c r="J71" s="92"/>
      <c r="K71" s="92"/>
    </row>
    <row r="72" spans="9:11">
      <c r="I72" s="92"/>
      <c r="J72" s="92"/>
      <c r="K72" s="92"/>
    </row>
    <row r="73" spans="9:11">
      <c r="I73" s="92"/>
      <c r="J73" s="92"/>
      <c r="K73" s="92"/>
    </row>
    <row r="74" spans="9:11">
      <c r="I74" s="92"/>
      <c r="J74" s="92"/>
      <c r="K74" s="92"/>
    </row>
  </sheetData>
  <pageMargins left="0.7" right="0.7" top="0.75" bottom="0.75" header="0.3" footer="0.3"/>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7C04A-B240-4728-B2A4-5DB0B6988613}">
  <dimension ref="A1:AD38"/>
  <sheetViews>
    <sheetView showGridLines="0" zoomScale="115" zoomScaleNormal="115" workbookViewId="0">
      <selection activeCell="A2" sqref="A2"/>
    </sheetView>
  </sheetViews>
  <sheetFormatPr defaultColWidth="8.88671875" defaultRowHeight="15.05"/>
  <cols>
    <col min="1" max="16384" width="8.88671875" style="12"/>
  </cols>
  <sheetData>
    <row r="1" spans="1:30" ht="28.8">
      <c r="A1" s="55" t="s">
        <v>316</v>
      </c>
    </row>
    <row r="2" spans="1:30">
      <c r="A2" s="7" t="s">
        <v>234</v>
      </c>
    </row>
    <row r="3" spans="1:30">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0">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0">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1:30">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row>
    <row r="11" spans="1:30">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row>
    <row r="12" spans="1:30">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row>
    <row r="13" spans="1:30">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row>
    <row r="14" spans="1:30">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row>
    <row r="15" spans="1:30">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row>
    <row r="16" spans="1:30">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row>
    <row r="17" spans="1:30">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row>
    <row r="19" spans="1:30">
      <c r="A19" s="8" t="s">
        <v>54</v>
      </c>
    </row>
    <row r="20" spans="1:30">
      <c r="A20" s="8" t="s">
        <v>235</v>
      </c>
    </row>
    <row r="23" spans="1:30">
      <c r="B23" s="12">
        <v>1995</v>
      </c>
      <c r="C23" s="12">
        <f>+B23+1</f>
        <v>1996</v>
      </c>
      <c r="D23" s="12">
        <f t="shared" ref="D23:AD23" si="0">+C23+1</f>
        <v>1997</v>
      </c>
      <c r="E23" s="12">
        <f t="shared" si="0"/>
        <v>1998</v>
      </c>
      <c r="F23" s="12">
        <f t="shared" si="0"/>
        <v>1999</v>
      </c>
      <c r="G23" s="12">
        <f t="shared" si="0"/>
        <v>2000</v>
      </c>
      <c r="H23" s="12">
        <f t="shared" si="0"/>
        <v>2001</v>
      </c>
      <c r="I23" s="12">
        <f t="shared" si="0"/>
        <v>2002</v>
      </c>
      <c r="J23" s="12">
        <f t="shared" si="0"/>
        <v>2003</v>
      </c>
      <c r="K23" s="12">
        <f t="shared" si="0"/>
        <v>2004</v>
      </c>
      <c r="L23" s="12">
        <f t="shared" si="0"/>
        <v>2005</v>
      </c>
      <c r="M23" s="12">
        <f t="shared" si="0"/>
        <v>2006</v>
      </c>
      <c r="N23" s="12">
        <f t="shared" si="0"/>
        <v>2007</v>
      </c>
      <c r="O23" s="12">
        <f t="shared" si="0"/>
        <v>2008</v>
      </c>
      <c r="P23" s="12">
        <f t="shared" si="0"/>
        <v>2009</v>
      </c>
      <c r="Q23" s="12">
        <f t="shared" si="0"/>
        <v>2010</v>
      </c>
      <c r="R23" s="12">
        <f t="shared" si="0"/>
        <v>2011</v>
      </c>
      <c r="S23" s="12">
        <f t="shared" si="0"/>
        <v>2012</v>
      </c>
      <c r="T23" s="12">
        <f t="shared" si="0"/>
        <v>2013</v>
      </c>
      <c r="U23" s="12">
        <f t="shared" si="0"/>
        <v>2014</v>
      </c>
      <c r="V23" s="12">
        <f t="shared" si="0"/>
        <v>2015</v>
      </c>
      <c r="W23" s="12">
        <f t="shared" si="0"/>
        <v>2016</v>
      </c>
      <c r="X23" s="12">
        <f t="shared" si="0"/>
        <v>2017</v>
      </c>
      <c r="Y23" s="12">
        <f t="shared" si="0"/>
        <v>2018</v>
      </c>
      <c r="Z23" s="12">
        <f t="shared" si="0"/>
        <v>2019</v>
      </c>
      <c r="AA23" s="12">
        <f t="shared" si="0"/>
        <v>2020</v>
      </c>
      <c r="AB23" s="12">
        <f t="shared" si="0"/>
        <v>2021</v>
      </c>
      <c r="AC23" s="12">
        <f t="shared" si="0"/>
        <v>2022</v>
      </c>
      <c r="AD23" s="12">
        <f t="shared" si="0"/>
        <v>2023</v>
      </c>
    </row>
    <row r="24" spans="1:30">
      <c r="A24" s="12" t="s">
        <v>17</v>
      </c>
      <c r="B24" s="43">
        <v>86.771568916035775</v>
      </c>
      <c r="C24" s="43">
        <v>88.324780512207042</v>
      </c>
      <c r="D24" s="43">
        <v>89.98928834029843</v>
      </c>
      <c r="E24" s="43">
        <v>91.627640335846877</v>
      </c>
      <c r="F24" s="43">
        <v>93.326017706323796</v>
      </c>
      <c r="G24" s="43">
        <v>95.09223724580859</v>
      </c>
      <c r="H24" s="43">
        <v>96.699265955753134</v>
      </c>
      <c r="I24" s="43">
        <v>97.561418951523947</v>
      </c>
      <c r="J24" s="43">
        <v>98.196515899621517</v>
      </c>
      <c r="K24" s="43">
        <v>98.47804354979472</v>
      </c>
      <c r="L24" s="43">
        <v>100.73257786918674</v>
      </c>
      <c r="M24" s="43">
        <v>101.8396153807368</v>
      </c>
      <c r="N24" s="43">
        <v>103.20135964417516</v>
      </c>
      <c r="O24" s="43">
        <v>105.0994078298162</v>
      </c>
      <c r="P24" s="43">
        <v>105.25984183136366</v>
      </c>
      <c r="Q24" s="43">
        <v>105.61270601541247</v>
      </c>
      <c r="R24" s="43">
        <v>105.53777880882909</v>
      </c>
      <c r="S24" s="43">
        <v>106.26653986871844</v>
      </c>
      <c r="T24" s="43">
        <v>106.83398075808046</v>
      </c>
      <c r="U24" s="43">
        <v>107.80342085210057</v>
      </c>
      <c r="V24" s="43">
        <v>108.63110572902289</v>
      </c>
      <c r="W24" s="43">
        <v>109.4922985943829</v>
      </c>
      <c r="X24" s="43">
        <v>110.81149150257048</v>
      </c>
      <c r="Y24" s="43">
        <v>112.21386261053892</v>
      </c>
      <c r="Z24" s="43">
        <v>113.61458175749172</v>
      </c>
      <c r="AA24" s="43">
        <v>114.59572798816917</v>
      </c>
      <c r="AB24" s="43">
        <v>115.91363979905439</v>
      </c>
      <c r="AC24" s="43">
        <v>116.90171044455478</v>
      </c>
      <c r="AD24" s="43">
        <v>117.34399541642382</v>
      </c>
    </row>
    <row r="25" spans="1:30">
      <c r="A25" s="12" t="s">
        <v>66</v>
      </c>
      <c r="B25" s="43">
        <v>128.00153305834402</v>
      </c>
      <c r="C25" s="43">
        <v>128.48939835959709</v>
      </c>
      <c r="D25" s="43">
        <v>129.57190934577613</v>
      </c>
      <c r="E25" s="43">
        <v>130.96546462040544</v>
      </c>
      <c r="F25" s="43">
        <v>131.88599694706599</v>
      </c>
      <c r="G25" s="43">
        <v>133.61310088892722</v>
      </c>
      <c r="H25" s="43">
        <v>134.90024325078159</v>
      </c>
      <c r="I25" s="43">
        <v>135.94112832350476</v>
      </c>
      <c r="J25" s="43">
        <v>136.91602890086335</v>
      </c>
      <c r="K25" s="43">
        <v>137.93583862576978</v>
      </c>
      <c r="L25" s="43">
        <v>139.31345001898765</v>
      </c>
      <c r="M25" s="43">
        <v>141.91963495256255</v>
      </c>
      <c r="N25" s="43">
        <v>144.18923960049085</v>
      </c>
      <c r="O25" s="43">
        <v>145.34974033888435</v>
      </c>
      <c r="P25" s="43">
        <v>145.26187386951275</v>
      </c>
      <c r="Q25" s="43">
        <v>144.70965021289175</v>
      </c>
      <c r="R25" s="43">
        <v>144.08663913500416</v>
      </c>
      <c r="S25" s="43">
        <v>144.05603352808234</v>
      </c>
      <c r="T25" s="43">
        <v>144.13894693704452</v>
      </c>
      <c r="U25" s="43">
        <v>144.56142315009055</v>
      </c>
      <c r="V25" s="43">
        <v>144.92977119872643</v>
      </c>
      <c r="W25" s="43">
        <v>145.34121593741017</v>
      </c>
      <c r="X25" s="43">
        <v>146.33539806522057</v>
      </c>
      <c r="Y25" s="43">
        <v>147.76357462736911</v>
      </c>
      <c r="Z25" s="43">
        <v>148.96457696680432</v>
      </c>
      <c r="AA25" s="43">
        <v>150.53681559768106</v>
      </c>
      <c r="AB25" s="43">
        <v>152.97565344102657</v>
      </c>
      <c r="AC25" s="43">
        <v>154.8519601867396</v>
      </c>
      <c r="AD25" s="43">
        <v>155.71750855519304</v>
      </c>
    </row>
    <row r="26" spans="1:30">
      <c r="A26" s="12" t="s">
        <v>20</v>
      </c>
      <c r="B26" s="43">
        <v>93.537916022426828</v>
      </c>
      <c r="C26" s="43">
        <v>95.110407860303823</v>
      </c>
      <c r="D26" s="43">
        <v>96.64498663015371</v>
      </c>
      <c r="E26" s="43">
        <v>98.415227227767048</v>
      </c>
      <c r="F26" s="43">
        <v>100.47035233889737</v>
      </c>
      <c r="G26" s="43">
        <v>102.13711749655182</v>
      </c>
      <c r="H26" s="43">
        <v>103.48027596555974</v>
      </c>
      <c r="I26" s="43">
        <v>104.10266778597348</v>
      </c>
      <c r="J26" s="43">
        <v>104.7033100919494</v>
      </c>
      <c r="K26" s="43">
        <v>105.26667150602097</v>
      </c>
      <c r="L26" s="43">
        <v>105.83574842969192</v>
      </c>
      <c r="M26" s="43">
        <v>106.79503546877869</v>
      </c>
      <c r="N26" s="43">
        <v>107.92937065371852</v>
      </c>
      <c r="O26" s="43">
        <v>108.96192391925852</v>
      </c>
      <c r="P26" s="43">
        <v>109.44922972700931</v>
      </c>
      <c r="Q26" s="43">
        <v>110.22789872411464</v>
      </c>
      <c r="R26" s="43">
        <v>113.09426153515246</v>
      </c>
      <c r="S26" s="43">
        <v>113.57150379880467</v>
      </c>
      <c r="T26" s="43">
        <v>113.75322380059171</v>
      </c>
      <c r="U26" s="43">
        <v>114.0603500199084</v>
      </c>
      <c r="V26" s="43">
        <v>114.0727581428979</v>
      </c>
      <c r="W26" s="43">
        <v>113.4636980934652</v>
      </c>
      <c r="X26" s="43">
        <v>113.74747788922745</v>
      </c>
      <c r="Y26" s="43">
        <v>114.26440348336047</v>
      </c>
      <c r="Z26" s="43">
        <v>114.77988715696449</v>
      </c>
      <c r="AA26" s="43">
        <v>115.30048843701418</v>
      </c>
      <c r="AB26" s="43">
        <v>115.63043010590664</v>
      </c>
      <c r="AC26" s="43">
        <v>115.94002454962283</v>
      </c>
      <c r="AD26" s="43">
        <v>114.52631315661088</v>
      </c>
    </row>
    <row r="27" spans="1:30">
      <c r="A27" s="12" t="s">
        <v>13</v>
      </c>
      <c r="B27" s="43">
        <v>53.079598138718339</v>
      </c>
      <c r="C27" s="43">
        <v>54.8417080060009</v>
      </c>
      <c r="D27" s="43">
        <v>57.00029486579939</v>
      </c>
      <c r="E27" s="43">
        <v>59.455491539072739</v>
      </c>
      <c r="F27" s="43">
        <v>62.380389755158426</v>
      </c>
      <c r="G27" s="43">
        <v>65.247290186719255</v>
      </c>
      <c r="H27" s="43">
        <v>68.034357553859678</v>
      </c>
      <c r="I27" s="43">
        <v>70.662226414807677</v>
      </c>
      <c r="J27" s="43">
        <v>73.49555782883759</v>
      </c>
      <c r="K27" s="43">
        <v>76.715086122410227</v>
      </c>
      <c r="L27" s="43">
        <v>80.052967068053974</v>
      </c>
      <c r="M27" s="43">
        <v>83.270301314023044</v>
      </c>
      <c r="N27" s="43">
        <v>85.666234469542204</v>
      </c>
      <c r="O27" s="43">
        <v>87.831104576156477</v>
      </c>
      <c r="P27" s="43">
        <v>89.062330145153268</v>
      </c>
      <c r="Q27" s="43">
        <v>89.274562744048637</v>
      </c>
      <c r="R27" s="43">
        <v>89.056364702383419</v>
      </c>
      <c r="S27" s="43">
        <v>89.081292048022007</v>
      </c>
      <c r="T27" s="43">
        <v>89.521260849423967</v>
      </c>
      <c r="U27" s="43">
        <v>90.191847165255055</v>
      </c>
      <c r="V27" s="43">
        <v>93.995684542855912</v>
      </c>
      <c r="W27" s="43">
        <v>94.551899261784911</v>
      </c>
      <c r="X27" s="43">
        <v>94.792726315846792</v>
      </c>
      <c r="Y27" s="43">
        <v>95.195197317879661</v>
      </c>
      <c r="Z27" s="43">
        <v>96.46425547515922</v>
      </c>
      <c r="AA27" s="43">
        <v>95.616876992233102</v>
      </c>
      <c r="AB27" s="43">
        <v>96.108817425230157</v>
      </c>
      <c r="AC27" s="43">
        <v>95.857948486333555</v>
      </c>
      <c r="AD27" s="43">
        <v>95.93039806313395</v>
      </c>
    </row>
    <row r="28" spans="1:30">
      <c r="A28" s="12" t="s">
        <v>16</v>
      </c>
      <c r="B28" s="43">
        <v>36.465023211430022</v>
      </c>
      <c r="C28" s="43">
        <v>37.248076467568268</v>
      </c>
      <c r="D28" s="43">
        <v>38.03873776056242</v>
      </c>
      <c r="E28" s="43">
        <v>39.284763752834742</v>
      </c>
      <c r="F28" s="43">
        <v>40.566264549067292</v>
      </c>
      <c r="G28" s="43">
        <v>41.964045340470669</v>
      </c>
      <c r="H28" s="43">
        <v>43.329224494413943</v>
      </c>
      <c r="I28" s="43">
        <v>44.445474094424881</v>
      </c>
      <c r="J28" s="43">
        <v>46.152016761071366</v>
      </c>
      <c r="K28" s="43">
        <v>47.824703170432358</v>
      </c>
      <c r="L28" s="43">
        <v>48.918113472560222</v>
      </c>
      <c r="M28" s="43">
        <v>50.68837760102123</v>
      </c>
      <c r="N28" s="43">
        <v>52.763145876661198</v>
      </c>
      <c r="O28" s="43">
        <v>54.459039048861769</v>
      </c>
      <c r="P28" s="43">
        <v>55.502357197033355</v>
      </c>
      <c r="Q28" s="43">
        <v>55.574038951591263</v>
      </c>
      <c r="R28" s="43">
        <v>54.700760343607421</v>
      </c>
      <c r="S28" s="43">
        <v>53.859393206418744</v>
      </c>
      <c r="T28" s="43">
        <v>53.066978442993495</v>
      </c>
      <c r="U28" s="43">
        <v>52.351432582272203</v>
      </c>
      <c r="V28" s="43">
        <v>51.63787718900447</v>
      </c>
      <c r="W28" s="43">
        <v>50.967910229356242</v>
      </c>
      <c r="X28" s="43">
        <v>50.179208340712322</v>
      </c>
      <c r="Y28" s="43">
        <v>49.280976504876321</v>
      </c>
      <c r="Z28" s="43">
        <v>48.314934665622467</v>
      </c>
      <c r="AA28" s="43">
        <v>47.459748576418583</v>
      </c>
      <c r="AB28" s="43">
        <v>47.065579186547488</v>
      </c>
      <c r="AC28" s="43"/>
      <c r="AD28" s="43"/>
    </row>
    <row r="29" spans="1:30">
      <c r="A29" s="12" t="s">
        <v>23</v>
      </c>
      <c r="B29" s="43">
        <v>82.809302697579454</v>
      </c>
      <c r="C29" s="43">
        <v>83.799434017138154</v>
      </c>
      <c r="D29" s="43">
        <v>84.761465393201604</v>
      </c>
      <c r="E29" s="43">
        <v>85.912110883538205</v>
      </c>
      <c r="F29" s="43">
        <v>87.308877694873303</v>
      </c>
      <c r="G29" s="43">
        <v>88.693570876892238</v>
      </c>
      <c r="H29" s="43">
        <v>89.957004272678375</v>
      </c>
      <c r="I29" s="43">
        <v>90.958804791010479</v>
      </c>
      <c r="J29" s="43">
        <v>92.033715909624348</v>
      </c>
      <c r="K29" s="43">
        <v>93.208691913973681</v>
      </c>
      <c r="L29" s="43">
        <v>94.317580190295587</v>
      </c>
      <c r="M29" s="43">
        <v>95.650390833348965</v>
      </c>
      <c r="N29" s="43">
        <v>97.238992528328808</v>
      </c>
      <c r="O29" s="43">
        <v>98.769936685084772</v>
      </c>
      <c r="P29" s="43">
        <v>99.66443319095724</v>
      </c>
      <c r="Q29" s="43">
        <v>100.61257811304301</v>
      </c>
      <c r="R29" s="43">
        <v>101.59924508209389</v>
      </c>
      <c r="S29" s="43">
        <v>102.495959410379</v>
      </c>
      <c r="T29" s="43">
        <v>103.31422012230119</v>
      </c>
      <c r="U29" s="43">
        <v>103.69306099599824</v>
      </c>
      <c r="V29" s="43">
        <v>104.42337751998615</v>
      </c>
      <c r="W29" s="43">
        <v>105.42722587644711</v>
      </c>
      <c r="X29" s="43">
        <v>106.59161971049284</v>
      </c>
      <c r="Y29" s="43">
        <v>107.72911509978545</v>
      </c>
      <c r="Z29" s="43">
        <v>109.12423295157335</v>
      </c>
      <c r="AA29" s="43">
        <v>109.98830277074572</v>
      </c>
      <c r="AB29" s="43">
        <v>111.0807783922954</v>
      </c>
      <c r="AC29" s="43">
        <v>112.0853195190795</v>
      </c>
      <c r="AD29" s="43">
        <v>112.82252057145753</v>
      </c>
    </row>
    <row r="30" spans="1:30">
      <c r="A30" s="12" t="s">
        <v>24</v>
      </c>
      <c r="B30" s="43">
        <v>78.975715606010013</v>
      </c>
      <c r="C30" s="43">
        <v>80.223312856367741</v>
      </c>
      <c r="D30" s="43">
        <v>81.44639836681543</v>
      </c>
      <c r="E30" s="43">
        <v>82.780471077630082</v>
      </c>
      <c r="F30" s="43">
        <v>84.275011228870227</v>
      </c>
      <c r="G30" s="43">
        <v>86.005569507608115</v>
      </c>
      <c r="H30" s="43">
        <v>87.710312578365475</v>
      </c>
      <c r="I30" s="43">
        <v>89.544290821495338</v>
      </c>
      <c r="J30" s="43">
        <v>91.022593078380922</v>
      </c>
      <c r="K30" s="43">
        <v>92.142102306425329</v>
      </c>
      <c r="L30" s="43">
        <v>93.204881582820775</v>
      </c>
      <c r="M30" s="43">
        <v>94.634381858678069</v>
      </c>
      <c r="N30" s="43">
        <v>96.082768225966376</v>
      </c>
      <c r="O30" s="43">
        <v>96.743460572052086</v>
      </c>
      <c r="P30" s="43">
        <v>96.877669994667471</v>
      </c>
      <c r="Q30" s="43">
        <v>97.162350156849584</v>
      </c>
      <c r="R30" s="43">
        <v>97.306201716879158</v>
      </c>
      <c r="S30" s="43">
        <v>97.076701436555922</v>
      </c>
      <c r="T30" s="43">
        <v>96.100592865299816</v>
      </c>
      <c r="U30" s="43">
        <v>93.756517894212863</v>
      </c>
      <c r="V30" s="43">
        <v>93.17133940521893</v>
      </c>
      <c r="W30" s="43">
        <v>92.932415630742398</v>
      </c>
      <c r="X30" s="43">
        <v>92.722067350179543</v>
      </c>
      <c r="Y30" s="43">
        <v>92.686193084571329</v>
      </c>
      <c r="Z30" s="43">
        <v>93.570260920395881</v>
      </c>
      <c r="AA30" s="43">
        <v>93.365795970751094</v>
      </c>
      <c r="AB30" s="43">
        <v>94.380261952262202</v>
      </c>
      <c r="AC30" s="43">
        <v>95.381584181760175</v>
      </c>
      <c r="AD30" s="43">
        <v>99.653215751709979</v>
      </c>
    </row>
    <row r="31" spans="1:30">
      <c r="A31" s="12" t="s">
        <v>19</v>
      </c>
      <c r="B31" s="43">
        <v>124.70947861456921</v>
      </c>
      <c r="C31" s="43">
        <v>126.70748299319726</v>
      </c>
      <c r="D31" s="43">
        <v>129.10783255367639</v>
      </c>
      <c r="E31" s="43">
        <v>132.34972159696719</v>
      </c>
      <c r="F31" s="43">
        <v>137.40914940914939</v>
      </c>
      <c r="G31" s="43">
        <v>141.94995387453875</v>
      </c>
      <c r="H31" s="43">
        <v>146.8109339407745</v>
      </c>
      <c r="I31" s="43">
        <v>151.52167548699472</v>
      </c>
      <c r="J31" s="43">
        <v>156.67633281284853</v>
      </c>
      <c r="K31" s="43">
        <v>161.04514682609457</v>
      </c>
      <c r="L31" s="43">
        <v>164.11725169655051</v>
      </c>
      <c r="M31" s="43">
        <v>166.75534976528823</v>
      </c>
      <c r="N31" s="43">
        <v>171.45197159939269</v>
      </c>
      <c r="O31" s="43">
        <v>177.11818337780772</v>
      </c>
      <c r="P31" s="43">
        <v>179.21945288753801</v>
      </c>
      <c r="Q31" s="43">
        <v>181.72570936888781</v>
      </c>
      <c r="R31" s="43">
        <v>185.88621444201314</v>
      </c>
      <c r="S31" s="43">
        <v>187.22994819501844</v>
      </c>
      <c r="T31" s="43">
        <v>188.70212405430516</v>
      </c>
      <c r="U31" s="43">
        <v>190.66238538786203</v>
      </c>
      <c r="V31" s="43">
        <v>191.24126489009836</v>
      </c>
      <c r="W31" s="43">
        <v>192.33734028171853</v>
      </c>
      <c r="X31" s="43">
        <v>193.17517315170815</v>
      </c>
      <c r="Y31" s="43">
        <v>194.43609272348237</v>
      </c>
      <c r="Z31" s="43">
        <v>196.74715830420237</v>
      </c>
      <c r="AA31" s="43">
        <v>198.08723095695947</v>
      </c>
      <c r="AB31" s="43">
        <v>198.71977061112599</v>
      </c>
      <c r="AC31" s="43">
        <v>200.19089025824411</v>
      </c>
      <c r="AD31" s="43">
        <v>200.13407807702373</v>
      </c>
    </row>
    <row r="32" spans="1:30">
      <c r="A32" s="12" t="s">
        <v>21</v>
      </c>
      <c r="B32" s="43">
        <v>93.933515308035027</v>
      </c>
      <c r="C32" s="43">
        <v>95.27953892015104</v>
      </c>
      <c r="D32" s="43">
        <v>96.763200766847689</v>
      </c>
      <c r="E32" s="43">
        <v>98.449852921185581</v>
      </c>
      <c r="F32" s="43">
        <v>100.39119999873098</v>
      </c>
      <c r="G32" s="43">
        <v>102.22880808373702</v>
      </c>
      <c r="H32" s="43">
        <v>103.74519416466113</v>
      </c>
      <c r="I32" s="43">
        <v>104.82264051831433</v>
      </c>
      <c r="J32" s="43">
        <v>105.82476335445662</v>
      </c>
      <c r="K32" s="43">
        <v>106.78878599820689</v>
      </c>
      <c r="L32" s="43">
        <v>107.97843013466724</v>
      </c>
      <c r="M32" s="43">
        <v>109.60814144057169</v>
      </c>
      <c r="N32" s="43">
        <v>111.64564697182881</v>
      </c>
      <c r="O32" s="43">
        <v>113.73947686368371</v>
      </c>
      <c r="P32" s="43">
        <v>114.81880725500091</v>
      </c>
      <c r="Q32" s="43">
        <v>115.1723841264691</v>
      </c>
      <c r="R32" s="43">
        <v>115.80088112254477</v>
      </c>
      <c r="S32" s="43">
        <v>115.87507325012007</v>
      </c>
      <c r="T32" s="43">
        <v>115.85948392614235</v>
      </c>
      <c r="U32" s="43">
        <v>115.91708954549415</v>
      </c>
      <c r="V32" s="43">
        <v>116.25476917382129</v>
      </c>
      <c r="W32" s="43">
        <v>116.98821847068635</v>
      </c>
      <c r="X32" s="43">
        <v>117.86867517017086</v>
      </c>
      <c r="Y32" s="43">
        <v>118.94739004826471</v>
      </c>
      <c r="Z32" s="43">
        <v>120.41170425252903</v>
      </c>
      <c r="AA32" s="43">
        <v>121.42255229545054</v>
      </c>
      <c r="AB32" s="43">
        <v>122.97735418586623</v>
      </c>
      <c r="AC32" s="43">
        <v>124.36000170999721</v>
      </c>
      <c r="AD32" s="43">
        <v>124.83463439006192</v>
      </c>
    </row>
    <row r="33" spans="1:30">
      <c r="A33" s="12" t="s">
        <v>15</v>
      </c>
      <c r="B33" s="43">
        <v>105.46507963943804</v>
      </c>
      <c r="C33" s="43">
        <v>108.14722169447333</v>
      </c>
      <c r="D33" s="43">
        <v>110.96180448227901</v>
      </c>
      <c r="E33" s="43">
        <v>113.59492196575737</v>
      </c>
      <c r="F33" s="43">
        <v>116.02889134065298</v>
      </c>
      <c r="G33" s="43">
        <v>118.54005892889769</v>
      </c>
      <c r="H33" s="43">
        <v>120.70586187714018</v>
      </c>
      <c r="I33" s="43">
        <v>122.24372615840981</v>
      </c>
      <c r="J33" s="43">
        <v>124.17534569513894</v>
      </c>
      <c r="K33" s="43">
        <v>125.59778094712817</v>
      </c>
      <c r="L33" s="43">
        <v>126.71901083710638</v>
      </c>
      <c r="M33" s="43">
        <v>127.84920050136301</v>
      </c>
      <c r="N33" s="43">
        <v>129.60731301666161</v>
      </c>
      <c r="O33" s="43">
        <v>131.43109602095038</v>
      </c>
      <c r="P33" s="43">
        <v>132.48232784079383</v>
      </c>
      <c r="Q33" s="43">
        <v>133.32101240438561</v>
      </c>
      <c r="R33" s="43">
        <v>134.41124257387676</v>
      </c>
      <c r="S33" s="43">
        <v>135.30113327341505</v>
      </c>
      <c r="T33" s="43">
        <v>135.95104509539911</v>
      </c>
      <c r="U33" s="43">
        <v>136.34765848600333</v>
      </c>
      <c r="V33" s="43">
        <v>136.51351217238215</v>
      </c>
      <c r="W33" s="43">
        <v>136.18291469507798</v>
      </c>
      <c r="X33" s="43">
        <v>136.75686335079817</v>
      </c>
      <c r="Y33" s="43">
        <v>137.88763137637977</v>
      </c>
      <c r="Z33" s="43">
        <v>139.36790357583305</v>
      </c>
      <c r="AA33" s="43">
        <v>140.32768442064901</v>
      </c>
      <c r="AB33" s="43">
        <v>142.26092014655427</v>
      </c>
      <c r="AC33" s="43">
        <v>143.52065819876736</v>
      </c>
      <c r="AD33" s="43">
        <v>142.96149315985068</v>
      </c>
    </row>
    <row r="34" spans="1:30">
      <c r="A34" s="12" t="s">
        <v>22</v>
      </c>
      <c r="B34" s="43">
        <v>96.088632634561279</v>
      </c>
      <c r="C34" s="43">
        <v>96.463080823932643</v>
      </c>
      <c r="D34" s="43">
        <v>97.371188858060293</v>
      </c>
      <c r="E34" s="43">
        <v>98.698087112414569</v>
      </c>
      <c r="F34" s="43">
        <v>100.07140024722628</v>
      </c>
      <c r="G34" s="43">
        <v>101.62877743361344</v>
      </c>
      <c r="H34" s="43">
        <v>103.22214426817395</v>
      </c>
      <c r="I34" s="43">
        <v>104.42645586508773</v>
      </c>
      <c r="J34" s="43">
        <v>105.68248629783754</v>
      </c>
      <c r="K34" s="43">
        <v>107.15084605876316</v>
      </c>
      <c r="L34" s="43">
        <v>108.61664156455385</v>
      </c>
      <c r="M34" s="43">
        <v>110.03577150381119</v>
      </c>
      <c r="N34" s="43">
        <v>112.12246456526539</v>
      </c>
      <c r="O34" s="43">
        <v>113.97444082464924</v>
      </c>
      <c r="P34" s="43">
        <v>114.66184682315011</v>
      </c>
      <c r="Q34" s="43">
        <v>115.47334944492378</v>
      </c>
      <c r="R34" s="43">
        <v>116.74386580335597</v>
      </c>
      <c r="S34" s="43">
        <v>117.95612029547881</v>
      </c>
      <c r="T34" s="43">
        <v>118.77765275747173</v>
      </c>
      <c r="U34" s="43">
        <v>119.4060099756571</v>
      </c>
      <c r="V34" s="43">
        <v>120.14760169181611</v>
      </c>
      <c r="W34" s="43">
        <v>121.67715025291093</v>
      </c>
      <c r="X34" s="43">
        <v>123.58735136410044</v>
      </c>
      <c r="Y34" s="43">
        <v>125.73387531220922</v>
      </c>
      <c r="Z34" s="43">
        <v>127.56968705049857</v>
      </c>
      <c r="AA34" s="43">
        <v>129.272317191562</v>
      </c>
      <c r="AB34" s="43">
        <v>130.92387084229571</v>
      </c>
      <c r="AC34" s="43">
        <v>132.43453195346058</v>
      </c>
      <c r="AD34" s="43">
        <v>133.0271910164864</v>
      </c>
    </row>
    <row r="35" spans="1:30">
      <c r="A35" s="12" t="s">
        <v>65</v>
      </c>
      <c r="B35" s="43">
        <v>95.792820205932571</v>
      </c>
      <c r="C35" s="43">
        <v>97.705209710986026</v>
      </c>
      <c r="D35" s="43">
        <v>100.17965969581769</v>
      </c>
      <c r="E35" s="43">
        <v>101.98892923242114</v>
      </c>
      <c r="F35" s="43">
        <v>104.30341250295618</v>
      </c>
      <c r="G35" s="43">
        <v>106.77507209336285</v>
      </c>
      <c r="H35" s="43">
        <v>108.71011051480208</v>
      </c>
      <c r="I35" s="43">
        <v>110.63895366639697</v>
      </c>
      <c r="J35" s="43">
        <v>112.53523738623488</v>
      </c>
      <c r="K35" s="43">
        <v>114.21516165367039</v>
      </c>
      <c r="L35" s="43">
        <v>116.0611257395084</v>
      </c>
      <c r="M35" s="43">
        <v>118.11797007698711</v>
      </c>
      <c r="N35" s="43">
        <v>120.19778439256132</v>
      </c>
      <c r="O35" s="43">
        <v>122.64198550200823</v>
      </c>
      <c r="P35" s="43">
        <v>125.27120039903429</v>
      </c>
      <c r="Q35" s="43">
        <v>126.31136570113405</v>
      </c>
      <c r="R35" s="43">
        <v>127.56431102949691</v>
      </c>
      <c r="S35" s="43">
        <v>129.11708551907623</v>
      </c>
      <c r="T35" s="43">
        <v>130.38267590480555</v>
      </c>
      <c r="U35" s="43">
        <v>131.33001149627407</v>
      </c>
      <c r="V35" s="43">
        <v>132.16230454312989</v>
      </c>
      <c r="W35" s="43">
        <v>133.15678980149971</v>
      </c>
      <c r="X35" s="43">
        <v>134.32515740379358</v>
      </c>
      <c r="Y35" s="43">
        <v>135.73228782473777</v>
      </c>
      <c r="Z35" s="43">
        <v>137.19864303529212</v>
      </c>
      <c r="AA35" s="43">
        <v>138.88270534390941</v>
      </c>
      <c r="AB35" s="43">
        <v>140.96155856443045</v>
      </c>
      <c r="AC35" s="43">
        <v>142.90982696100374</v>
      </c>
      <c r="AD35" s="43"/>
    </row>
    <row r="36" spans="1:30">
      <c r="A36" s="12" t="s">
        <v>115</v>
      </c>
      <c r="B36" s="43">
        <v>155.32321009288452</v>
      </c>
      <c r="C36" s="43">
        <v>157.43722421067301</v>
      </c>
      <c r="D36" s="43">
        <v>160.72985857945682</v>
      </c>
      <c r="E36" s="43">
        <v>164.55925492558288</v>
      </c>
      <c r="F36" s="43">
        <v>167.60098071481323</v>
      </c>
      <c r="G36" s="43">
        <v>169.49460946384471</v>
      </c>
      <c r="H36" s="43">
        <v>171.29163154533563</v>
      </c>
      <c r="I36" s="43">
        <v>172.71825831011307</v>
      </c>
      <c r="J36" s="43">
        <v>173.9176565796445</v>
      </c>
      <c r="K36" s="43">
        <v>176.4079924726764</v>
      </c>
      <c r="L36" s="43">
        <v>180.12794475815298</v>
      </c>
      <c r="M36" s="43">
        <v>184.52532089541467</v>
      </c>
      <c r="N36" s="43">
        <v>190.06608227835392</v>
      </c>
      <c r="O36" s="43">
        <v>194.2867378019497</v>
      </c>
      <c r="P36" s="43">
        <v>196.63295446873806</v>
      </c>
      <c r="Q36" s="43">
        <v>197.60250660790146</v>
      </c>
      <c r="R36" s="43">
        <v>199.33185036293477</v>
      </c>
      <c r="S36" s="43">
        <v>201.86523114321074</v>
      </c>
      <c r="T36" s="43">
        <v>204.95112620081068</v>
      </c>
      <c r="U36" s="43">
        <v>207.38533693895707</v>
      </c>
      <c r="V36" s="43">
        <v>209.16835372319727</v>
      </c>
      <c r="W36" s="43">
        <v>211.31223047246968</v>
      </c>
      <c r="X36" s="43">
        <v>213.9470100414259</v>
      </c>
      <c r="Y36" s="43">
        <v>216.8857880447971</v>
      </c>
      <c r="Z36" s="43">
        <v>221.25420309852532</v>
      </c>
      <c r="AA36" s="43">
        <v>224.04364723022289</v>
      </c>
      <c r="AB36" s="43">
        <v>227.22772268045463</v>
      </c>
      <c r="AC36" s="43">
        <v>229.85827433473358</v>
      </c>
      <c r="AD36" s="43"/>
    </row>
    <row r="37" spans="1:30">
      <c r="A37" s="12" t="s">
        <v>14</v>
      </c>
      <c r="B37" s="43">
        <v>54.294648757158413</v>
      </c>
      <c r="C37" s="43">
        <v>55.633096192273513</v>
      </c>
      <c r="D37" s="43">
        <v>57.080246193465335</v>
      </c>
      <c r="E37" s="43">
        <v>58.819766582587349</v>
      </c>
      <c r="F37" s="43">
        <v>60.849508410768976</v>
      </c>
      <c r="G37" s="43">
        <v>63.093200322153223</v>
      </c>
      <c r="H37" s="43">
        <v>65.347362244868464</v>
      </c>
      <c r="I37" s="43">
        <v>67.37410673810956</v>
      </c>
      <c r="J37" s="43">
        <v>68.846293227013064</v>
      </c>
      <c r="K37" s="43">
        <v>70.519507737373033</v>
      </c>
      <c r="L37" s="43">
        <v>72.347460424944018</v>
      </c>
      <c r="M37" s="43">
        <v>74.418510750666002</v>
      </c>
      <c r="N37" s="43">
        <v>76.454449833342494</v>
      </c>
      <c r="O37" s="43">
        <v>77.905922009705534</v>
      </c>
      <c r="P37" s="43">
        <v>78.84768863039865</v>
      </c>
      <c r="Q37" s="43">
        <v>79.914714812879794</v>
      </c>
      <c r="R37" s="43">
        <v>80.67409867158446</v>
      </c>
      <c r="S37" s="43">
        <v>81.09044686214996</v>
      </c>
      <c r="T37" s="43">
        <v>81.698343323441321</v>
      </c>
      <c r="U37" s="43">
        <v>82.610585665923907</v>
      </c>
      <c r="V37" s="43">
        <v>83.314580018133654</v>
      </c>
      <c r="W37" s="43">
        <v>83.990152561905603</v>
      </c>
      <c r="X37" s="43">
        <v>84.755475538784978</v>
      </c>
      <c r="Y37" s="43">
        <v>85.613224546457801</v>
      </c>
      <c r="Z37" s="43">
        <v>86.365496688544198</v>
      </c>
      <c r="AA37" s="43">
        <v>86.457973776812736</v>
      </c>
      <c r="AB37" s="43">
        <v>87.197613773965742</v>
      </c>
      <c r="AC37" s="43">
        <v>87.799582454310752</v>
      </c>
      <c r="AD37" s="43"/>
    </row>
    <row r="38" spans="1:30">
      <c r="A38" s="12" t="s">
        <v>53</v>
      </c>
      <c r="B38" s="43">
        <v>91.803431635937386</v>
      </c>
      <c r="C38" s="43">
        <v>93.243569473204985</v>
      </c>
      <c r="D38" s="43">
        <v>94.974776559443598</v>
      </c>
      <c r="E38" s="43">
        <v>96.921550269572208</v>
      </c>
      <c r="F38" s="43">
        <v>99.06196091746817</v>
      </c>
      <c r="G38" s="43">
        <v>101.17595798165183</v>
      </c>
      <c r="H38" s="43">
        <v>103.13885161622628</v>
      </c>
      <c r="I38" s="43">
        <v>104.78298770901191</v>
      </c>
      <c r="J38" s="43">
        <v>106.44127527310874</v>
      </c>
      <c r="K38" s="43">
        <v>108.09259706348142</v>
      </c>
      <c r="L38" s="43">
        <v>109.88165598479145</v>
      </c>
      <c r="M38" s="43">
        <v>111.86485731023222</v>
      </c>
      <c r="N38" s="43">
        <v>114.18691597544921</v>
      </c>
      <c r="O38" s="43">
        <v>116.30803252649061</v>
      </c>
      <c r="P38" s="43">
        <v>117.3580010185965</v>
      </c>
      <c r="Q38" s="43">
        <v>118.04963052746663</v>
      </c>
      <c r="R38" s="43">
        <v>118.98526538069689</v>
      </c>
      <c r="S38" s="43">
        <v>119.63160441681789</v>
      </c>
      <c r="T38" s="43">
        <v>120.21797535986508</v>
      </c>
      <c r="U38" s="43">
        <v>120.71979501114353</v>
      </c>
      <c r="V38" s="43">
        <v>121.40459285287797</v>
      </c>
      <c r="W38" s="43">
        <v>121.98724715427555</v>
      </c>
      <c r="X38" s="43">
        <v>122.82826394250228</v>
      </c>
      <c r="Y38" s="43">
        <v>123.8835437574793</v>
      </c>
      <c r="Z38" s="43">
        <v>125.26768042138829</v>
      </c>
      <c r="AA38" s="43">
        <v>126.09699053918422</v>
      </c>
      <c r="AB38" s="43">
        <v>127.38742650764401</v>
      </c>
      <c r="AC38" s="43">
        <v>128.51127803036823</v>
      </c>
      <c r="AD38" s="43">
        <v>128.89890079246766</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09E7-C0DD-494E-878B-58CD33C5F032}">
  <dimension ref="A1:AD60"/>
  <sheetViews>
    <sheetView showGridLines="0" workbookViewId="0">
      <selection activeCell="M28" sqref="M28"/>
    </sheetView>
  </sheetViews>
  <sheetFormatPr defaultColWidth="8.88671875" defaultRowHeight="15.05"/>
  <cols>
    <col min="1" max="16384" width="8.88671875" style="12"/>
  </cols>
  <sheetData>
    <row r="1" spans="1:1" ht="35.700000000000003">
      <c r="A1" s="34" t="s">
        <v>317</v>
      </c>
    </row>
    <row r="2" spans="1:1">
      <c r="A2" s="7" t="s">
        <v>237</v>
      </c>
    </row>
    <row r="19" spans="1:1">
      <c r="A19" s="8" t="s">
        <v>54</v>
      </c>
    </row>
    <row r="20" spans="1:1">
      <c r="A20" s="8" t="s">
        <v>238</v>
      </c>
    </row>
    <row r="44" spans="1:30">
      <c r="B44" s="12">
        <v>1995</v>
      </c>
      <c r="C44" s="12">
        <f>B44+1</f>
        <v>1996</v>
      </c>
      <c r="D44" s="12">
        <f t="shared" ref="D44:AD44" si="0">C44+1</f>
        <v>1997</v>
      </c>
      <c r="E44" s="12">
        <f t="shared" si="0"/>
        <v>1998</v>
      </c>
      <c r="F44" s="12">
        <f t="shared" si="0"/>
        <v>1999</v>
      </c>
      <c r="G44" s="12">
        <f t="shared" si="0"/>
        <v>2000</v>
      </c>
      <c r="H44" s="12">
        <f t="shared" si="0"/>
        <v>2001</v>
      </c>
      <c r="I44" s="12">
        <f t="shared" si="0"/>
        <v>2002</v>
      </c>
      <c r="J44" s="12">
        <f t="shared" si="0"/>
        <v>2003</v>
      </c>
      <c r="K44" s="12">
        <f t="shared" si="0"/>
        <v>2004</v>
      </c>
      <c r="L44" s="12">
        <f t="shared" si="0"/>
        <v>2005</v>
      </c>
      <c r="M44" s="12">
        <f t="shared" si="0"/>
        <v>2006</v>
      </c>
      <c r="N44" s="12">
        <f t="shared" si="0"/>
        <v>2007</v>
      </c>
      <c r="O44" s="12">
        <f t="shared" si="0"/>
        <v>2008</v>
      </c>
      <c r="P44" s="12">
        <f t="shared" si="0"/>
        <v>2009</v>
      </c>
      <c r="Q44" s="12">
        <f t="shared" si="0"/>
        <v>2010</v>
      </c>
      <c r="R44" s="12">
        <f t="shared" si="0"/>
        <v>2011</v>
      </c>
      <c r="S44" s="12">
        <f t="shared" si="0"/>
        <v>2012</v>
      </c>
      <c r="T44" s="12">
        <f t="shared" si="0"/>
        <v>2013</v>
      </c>
      <c r="U44" s="12">
        <f t="shared" si="0"/>
        <v>2014</v>
      </c>
      <c r="V44" s="12">
        <f t="shared" si="0"/>
        <v>2015</v>
      </c>
      <c r="W44" s="12">
        <f t="shared" si="0"/>
        <v>2016</v>
      </c>
      <c r="X44" s="12">
        <f t="shared" si="0"/>
        <v>2017</v>
      </c>
      <c r="Y44" s="12">
        <f t="shared" si="0"/>
        <v>2018</v>
      </c>
      <c r="Z44" s="12">
        <f t="shared" si="0"/>
        <v>2019</v>
      </c>
      <c r="AA44" s="12">
        <f t="shared" si="0"/>
        <v>2020</v>
      </c>
      <c r="AB44" s="12">
        <f t="shared" si="0"/>
        <v>2021</v>
      </c>
      <c r="AC44" s="12">
        <f t="shared" si="0"/>
        <v>2022</v>
      </c>
      <c r="AD44" s="12">
        <f t="shared" si="0"/>
        <v>2023</v>
      </c>
    </row>
    <row r="45" spans="1:30">
      <c r="A45" s="12" t="s">
        <v>17</v>
      </c>
      <c r="O45" s="12">
        <v>100</v>
      </c>
      <c r="P45" s="42">
        <v>103.8778324712454</v>
      </c>
      <c r="Q45" s="42">
        <v>106.80314172864551</v>
      </c>
      <c r="R45" s="42">
        <v>111.23400737145973</v>
      </c>
      <c r="S45" s="42">
        <v>113.11577916190463</v>
      </c>
      <c r="T45" s="42">
        <v>114.6543368986372</v>
      </c>
      <c r="U45" s="42">
        <v>117.94335578583164</v>
      </c>
      <c r="V45" s="42">
        <v>120.31076851462655</v>
      </c>
      <c r="W45" s="42">
        <v>122.80011255197711</v>
      </c>
      <c r="X45" s="42">
        <v>126.25448557840949</v>
      </c>
      <c r="Y45" s="42">
        <v>129.74255472145123</v>
      </c>
      <c r="Z45" s="42">
        <v>131.80427072224325</v>
      </c>
      <c r="AA45" s="42">
        <v>133.88335585530817</v>
      </c>
      <c r="AB45" s="42">
        <v>136.63775285114306</v>
      </c>
      <c r="AC45" s="42">
        <v>139.88334890765529</v>
      </c>
      <c r="AD45" s="42">
        <v>142.69297974411793</v>
      </c>
    </row>
    <row r="46" spans="1:30">
      <c r="A46" s="12" t="s">
        <v>66</v>
      </c>
      <c r="O46" s="12">
        <v>100</v>
      </c>
      <c r="P46" s="42">
        <v>97.752399159822417</v>
      </c>
      <c r="Q46" s="42">
        <v>95.926144867747496</v>
      </c>
      <c r="R46" s="42">
        <v>95.370218974429932</v>
      </c>
      <c r="S46" s="42">
        <v>94.821839586451503</v>
      </c>
      <c r="T46" s="42">
        <v>95.147597066924931</v>
      </c>
      <c r="U46" s="42">
        <v>96.698403914120775</v>
      </c>
      <c r="V46" s="42">
        <v>98.328449067377719</v>
      </c>
      <c r="W46" s="42">
        <v>99.518281409184098</v>
      </c>
      <c r="X46" s="42">
        <v>100.5307708755204</v>
      </c>
      <c r="Y46" s="42">
        <v>101.58979712478147</v>
      </c>
      <c r="Z46" s="42">
        <v>101.87656432766926</v>
      </c>
      <c r="AA46" s="42">
        <v>104.39835486183607</v>
      </c>
      <c r="AB46" s="42">
        <v>109.82429220068673</v>
      </c>
      <c r="AC46" s="42">
        <v>115.05653590249914</v>
      </c>
      <c r="AD46" s="42">
        <v>119.93786710604097</v>
      </c>
    </row>
    <row r="47" spans="1:30">
      <c r="A47" s="12" t="s">
        <v>20</v>
      </c>
      <c r="O47" s="12">
        <v>100</v>
      </c>
      <c r="P47" s="42">
        <v>97.658988840257905</v>
      </c>
      <c r="Q47" s="42">
        <v>97.083687355862253</v>
      </c>
      <c r="R47" s="42">
        <v>97.366429382322906</v>
      </c>
      <c r="S47" s="42">
        <v>98.798524886296278</v>
      </c>
      <c r="T47" s="42">
        <v>99.417915562949361</v>
      </c>
      <c r="U47" s="42">
        <v>101.18612422085293</v>
      </c>
      <c r="V47" s="42">
        <v>102.72424798474906</v>
      </c>
      <c r="W47" s="42">
        <v>105.77800466952741</v>
      </c>
      <c r="X47" s="42">
        <v>108.71752215169536</v>
      </c>
      <c r="Y47" s="42">
        <v>113.04790192564455</v>
      </c>
      <c r="Z47" s="42">
        <v>117.54803401472256</v>
      </c>
      <c r="AA47" s="42">
        <v>121.30418329680057</v>
      </c>
      <c r="AB47" s="42">
        <v>124.23691782631356</v>
      </c>
      <c r="AC47" s="42">
        <v>126.6775312908316</v>
      </c>
      <c r="AD47" s="42">
        <v>127.89971226000843</v>
      </c>
    </row>
    <row r="48" spans="1:30">
      <c r="A48" s="12" t="s">
        <v>13</v>
      </c>
      <c r="O48" s="12">
        <v>100</v>
      </c>
      <c r="P48" s="42">
        <v>90.480050831489237</v>
      </c>
      <c r="Q48" s="42">
        <v>79.005718542538503</v>
      </c>
      <c r="R48" s="42">
        <v>68.320150741657713</v>
      </c>
      <c r="S48" s="42">
        <v>61.65509081746675</v>
      </c>
      <c r="T48" s="42">
        <v>56.644245305755788</v>
      </c>
      <c r="U48" s="42">
        <v>54.334918165684364</v>
      </c>
      <c r="V48" s="42">
        <v>56.157840538112659</v>
      </c>
      <c r="W48" s="42">
        <v>59.819022370237271</v>
      </c>
      <c r="X48" s="42">
        <v>65.382003023597207</v>
      </c>
      <c r="Y48" s="42">
        <v>68.451611489669361</v>
      </c>
      <c r="Z48" s="42">
        <v>74.128524791306063</v>
      </c>
      <c r="AA48" s="42">
        <v>77.160886045441586</v>
      </c>
      <c r="AB48" s="42">
        <v>81.194539996932576</v>
      </c>
      <c r="AC48" s="42">
        <v>81.30409062027563</v>
      </c>
      <c r="AD48" s="42">
        <v>82.728248723735234</v>
      </c>
    </row>
    <row r="49" spans="1:30">
      <c r="A49" s="12" t="s">
        <v>16</v>
      </c>
      <c r="O49" s="12">
        <v>100</v>
      </c>
      <c r="P49" s="42">
        <v>97.343946716484581</v>
      </c>
      <c r="Q49" s="42">
        <v>89.308099473392105</v>
      </c>
      <c r="R49" s="42">
        <v>80.447819789086097</v>
      </c>
      <c r="S49" s="42">
        <v>77.447914551435645</v>
      </c>
      <c r="T49" s="42">
        <v>80.126981548416794</v>
      </c>
      <c r="U49" s="42">
        <v>75.912764488486388</v>
      </c>
      <c r="V49" s="42">
        <v>71.843398448604972</v>
      </c>
      <c r="W49" s="42">
        <v>68.231599182336296</v>
      </c>
      <c r="X49" s="42">
        <v>64.879719503445301</v>
      </c>
      <c r="Y49" s="42">
        <v>61.108177990767444</v>
      </c>
      <c r="Z49" s="42">
        <v>57.95936048951522</v>
      </c>
      <c r="AA49" s="42">
        <v>55.446804478197897</v>
      </c>
      <c r="AB49" s="42">
        <v>53.360679039922019</v>
      </c>
      <c r="AC49" s="42"/>
      <c r="AD49" s="42"/>
    </row>
    <row r="50" spans="1:30">
      <c r="A50" s="12" t="s">
        <v>14</v>
      </c>
      <c r="O50" s="12">
        <v>100</v>
      </c>
      <c r="P50" s="42">
        <v>99.692830300274764</v>
      </c>
      <c r="Q50" s="42">
        <v>99.000406683824437</v>
      </c>
      <c r="R50" s="42">
        <v>98.180095652589145</v>
      </c>
      <c r="S50" s="42">
        <v>96.530707858224901</v>
      </c>
      <c r="T50" s="42">
        <v>95.222468508531492</v>
      </c>
      <c r="U50" s="42">
        <v>95.036173638076306</v>
      </c>
      <c r="V50" s="42">
        <v>94.272563051563495</v>
      </c>
      <c r="W50" s="42">
        <v>95.37160128930077</v>
      </c>
      <c r="X50" s="42">
        <v>96.010254060898319</v>
      </c>
      <c r="Y50" s="42">
        <v>96.250365911637275</v>
      </c>
      <c r="Z50" s="42">
        <v>97.138726703625764</v>
      </c>
      <c r="AA50" s="42">
        <v>96.728928737598508</v>
      </c>
      <c r="AB50" s="42">
        <v>95.472430273793023</v>
      </c>
      <c r="AC50" s="42">
        <v>94.986185898567101</v>
      </c>
      <c r="AD50" s="42"/>
    </row>
    <row r="51" spans="1:30">
      <c r="A51" s="12" t="s">
        <v>23</v>
      </c>
      <c r="O51" s="12">
        <v>100</v>
      </c>
      <c r="P51" s="42">
        <v>98.630107930395909</v>
      </c>
      <c r="Q51" s="42">
        <v>97.403144094828647</v>
      </c>
      <c r="R51" s="42">
        <v>98.380636161169534</v>
      </c>
      <c r="S51" s="42">
        <v>97.909266677000133</v>
      </c>
      <c r="T51" s="42">
        <v>96.727987665097601</v>
      </c>
      <c r="U51" s="42">
        <v>95.945961380008001</v>
      </c>
      <c r="V51" s="42">
        <v>94.774961453430024</v>
      </c>
      <c r="W51" s="42">
        <v>93.786863981595545</v>
      </c>
      <c r="X51" s="42">
        <v>94.57933251209424</v>
      </c>
      <c r="Y51" s="42">
        <v>96.054625996296267</v>
      </c>
      <c r="Z51" s="42">
        <v>97.844165803277889</v>
      </c>
      <c r="AA51" s="42">
        <v>101.77844492123447</v>
      </c>
      <c r="AB51" s="42">
        <v>105.24641251764169</v>
      </c>
      <c r="AC51" s="42">
        <v>108.29766925819268</v>
      </c>
      <c r="AD51" s="42">
        <v>110.83741913378311</v>
      </c>
    </row>
    <row r="52" spans="1:30">
      <c r="A52" s="12" t="s">
        <v>24</v>
      </c>
      <c r="O52" s="12">
        <v>100</v>
      </c>
      <c r="P52" s="42">
        <v>97.356310319328458</v>
      </c>
      <c r="Q52" s="42">
        <v>96.665727651206325</v>
      </c>
      <c r="R52" s="42">
        <v>95.669332928834379</v>
      </c>
      <c r="S52" s="42">
        <v>91.633778553067458</v>
      </c>
      <c r="T52" s="42">
        <v>86.958971344679171</v>
      </c>
      <c r="U52" s="42">
        <v>82.907435648096723</v>
      </c>
      <c r="V52" s="42">
        <v>79.535106086174537</v>
      </c>
      <c r="W52" s="42">
        <v>77.258986784260301</v>
      </c>
      <c r="X52" s="42">
        <v>77.650122839474406</v>
      </c>
      <c r="Y52" s="42">
        <v>76.447867035410809</v>
      </c>
      <c r="Z52" s="42">
        <v>76.136637584274382</v>
      </c>
      <c r="AA52" s="42">
        <v>75.819990736251327</v>
      </c>
      <c r="AB52" s="42">
        <v>77.076555944103305</v>
      </c>
      <c r="AC52" s="42">
        <v>81.965621199357514</v>
      </c>
      <c r="AD52" s="42">
        <v>87.089124304880272</v>
      </c>
    </row>
    <row r="53" spans="1:30">
      <c r="A53" s="12" t="s">
        <v>19</v>
      </c>
      <c r="O53" s="12">
        <v>100</v>
      </c>
      <c r="P53" s="42">
        <v>104.08517131363575</v>
      </c>
      <c r="Q53" s="42">
        <v>106.9149674018588</v>
      </c>
      <c r="R53" s="42">
        <v>118.52545429324456</v>
      </c>
      <c r="S53" s="42">
        <v>123.17935913441531</v>
      </c>
      <c r="T53" s="42">
        <v>131.87682064086559</v>
      </c>
      <c r="U53" s="42">
        <v>139.13164100430018</v>
      </c>
      <c r="V53" s="42">
        <v>149.44513802191705</v>
      </c>
      <c r="W53" s="42">
        <v>160.9238451935081</v>
      </c>
      <c r="X53" s="42">
        <v>171.47315855181026</v>
      </c>
      <c r="Y53" s="42">
        <v>185.80940491052851</v>
      </c>
      <c r="Z53" s="42">
        <v>200.28436676376748</v>
      </c>
      <c r="AA53" s="42">
        <v>204.34179497849908</v>
      </c>
      <c r="AB53" s="42">
        <v>211.04868913857678</v>
      </c>
      <c r="AC53" s="42">
        <v>214.69690664447222</v>
      </c>
      <c r="AD53" s="42">
        <v>210.93078096823413</v>
      </c>
    </row>
    <row r="54" spans="1:30">
      <c r="A54" s="12" t="s">
        <v>21</v>
      </c>
      <c r="O54" s="12">
        <v>100</v>
      </c>
      <c r="P54" s="42">
        <v>100.25508890482095</v>
      </c>
      <c r="Q54" s="42">
        <v>100.18062195745085</v>
      </c>
      <c r="R54" s="42">
        <v>101.5443969563616</v>
      </c>
      <c r="S54" s="42">
        <v>100.61593671893876</v>
      </c>
      <c r="T54" s="42">
        <v>100.31925723181007</v>
      </c>
      <c r="U54" s="42">
        <v>99.700151706600238</v>
      </c>
      <c r="V54" s="42">
        <v>100.17784925196366</v>
      </c>
      <c r="W54" s="42">
        <v>101.60539647707965</v>
      </c>
      <c r="X54" s="42">
        <v>104.8252997492682</v>
      </c>
      <c r="Y54" s="42">
        <v>109.98451245935017</v>
      </c>
      <c r="Z54" s="42">
        <v>115.7545125781804</v>
      </c>
      <c r="AA54" s="42">
        <v>120.27600302620999</v>
      </c>
      <c r="AB54" s="42">
        <v>126.27296889420545</v>
      </c>
      <c r="AC54" s="42">
        <v>133.09025948562351</v>
      </c>
      <c r="AD54" s="42">
        <v>139.86081018454337</v>
      </c>
    </row>
    <row r="55" spans="1:30">
      <c r="A55" s="12" t="s">
        <v>15</v>
      </c>
      <c r="O55" s="12">
        <v>100</v>
      </c>
      <c r="P55" s="42">
        <v>97.85984244797595</v>
      </c>
      <c r="Q55" s="42">
        <v>96.651818598210198</v>
      </c>
      <c r="R55" s="42">
        <v>95.025138145964647</v>
      </c>
      <c r="S55" s="42">
        <v>93.962827150804785</v>
      </c>
      <c r="T55" s="42">
        <v>93.07863940622012</v>
      </c>
      <c r="U55" s="42">
        <v>91.896597444132254</v>
      </c>
      <c r="V55" s="42">
        <v>90.252506448597387</v>
      </c>
      <c r="W55" s="42">
        <v>88.863948657647114</v>
      </c>
      <c r="X55" s="42">
        <v>87.712442109943566</v>
      </c>
      <c r="Y55" s="42">
        <v>86.674505875388732</v>
      </c>
      <c r="Z55" s="42">
        <v>86.084154530625156</v>
      </c>
      <c r="AA55" s="42">
        <v>85.201306058601205</v>
      </c>
      <c r="AB55" s="42">
        <v>85.607641353522425</v>
      </c>
      <c r="AC55" s="42">
        <v>86.082011694528006</v>
      </c>
      <c r="AD55" s="42">
        <v>85.796746639095517</v>
      </c>
    </row>
    <row r="56" spans="1:30">
      <c r="A56" s="12" t="s">
        <v>18</v>
      </c>
      <c r="O56" s="12">
        <v>100</v>
      </c>
      <c r="P56" s="42">
        <v>100.77725634794268</v>
      </c>
      <c r="Q56" s="42">
        <v>102.98751361769882</v>
      </c>
      <c r="R56" s="42">
        <v>104.54307382887791</v>
      </c>
      <c r="S56" s="42">
        <v>102.40719014497613</v>
      </c>
      <c r="T56" s="42">
        <v>99.805162155367469</v>
      </c>
      <c r="U56" s="42">
        <v>97.263890052794778</v>
      </c>
      <c r="V56" s="42">
        <v>94.196765272772993</v>
      </c>
      <c r="W56" s="42">
        <v>90.638355819994985</v>
      </c>
      <c r="X56" s="42">
        <v>89.22106762758736</v>
      </c>
      <c r="Y56" s="42">
        <v>89.883097293220487</v>
      </c>
      <c r="Z56" s="42">
        <v>91.83566580072069</v>
      </c>
      <c r="AA56" s="42">
        <v>94.095156289281832</v>
      </c>
      <c r="AB56" s="42">
        <v>96.111623229699163</v>
      </c>
      <c r="AC56" s="42">
        <v>98.968197435682555</v>
      </c>
      <c r="AD56" s="42"/>
    </row>
    <row r="57" spans="1:30">
      <c r="A57" s="12" t="s">
        <v>22</v>
      </c>
      <c r="O57" s="12">
        <v>100</v>
      </c>
      <c r="P57" s="42">
        <v>100.62057077188278</v>
      </c>
      <c r="Q57" s="42">
        <v>101.72955372533998</v>
      </c>
      <c r="R57" s="42">
        <v>103.73300134073931</v>
      </c>
      <c r="S57" s="42">
        <v>106.43937942922813</v>
      </c>
      <c r="T57" s="42">
        <v>106.90672285002873</v>
      </c>
      <c r="U57" s="42">
        <v>107.26297644129477</v>
      </c>
      <c r="V57" s="42">
        <v>107.67860563110514</v>
      </c>
      <c r="W57" s="42">
        <v>110.32943880482667</v>
      </c>
      <c r="X57" s="42">
        <v>114.94541275617698</v>
      </c>
      <c r="Y57" s="42">
        <v>120.43669795058418</v>
      </c>
      <c r="Z57" s="42">
        <v>127.21700823597013</v>
      </c>
      <c r="AA57" s="42">
        <v>133.95901168358552</v>
      </c>
      <c r="AB57" s="42">
        <v>140.95000957670945</v>
      </c>
      <c r="AC57" s="42">
        <v>144.55276766902892</v>
      </c>
      <c r="AD57" s="42">
        <v>150.89446466194215</v>
      </c>
    </row>
    <row r="58" spans="1:30">
      <c r="A58" s="12" t="s">
        <v>65</v>
      </c>
      <c r="O58" s="12">
        <v>100</v>
      </c>
      <c r="P58" s="42">
        <v>108.61239870610598</v>
      </c>
      <c r="Q58" s="42">
        <v>110.52055890886052</v>
      </c>
      <c r="R58" s="42">
        <v>115.33931370260446</v>
      </c>
      <c r="S58" s="42">
        <v>121.35058525360991</v>
      </c>
      <c r="T58" s="42">
        <v>125.56507820055356</v>
      </c>
      <c r="U58" s="42">
        <v>129.04925467702671</v>
      </c>
      <c r="V58" s="42">
        <v>130.83802981291893</v>
      </c>
      <c r="W58" s="42">
        <v>134.13345783172707</v>
      </c>
      <c r="X58" s="42">
        <v>139.80591589688865</v>
      </c>
      <c r="Y58" s="42">
        <v>145.30563244072431</v>
      </c>
      <c r="Z58" s="42">
        <v>150.11971854470272</v>
      </c>
      <c r="AA58" s="42">
        <v>151.89048587721345</v>
      </c>
      <c r="AB58" s="42">
        <v>153.7853069663521</v>
      </c>
      <c r="AC58" s="42">
        <v>156.83462833894689</v>
      </c>
      <c r="AD58" s="42"/>
    </row>
    <row r="59" spans="1:30">
      <c r="A59" s="12" t="s">
        <v>115</v>
      </c>
      <c r="O59" s="12">
        <v>100</v>
      </c>
      <c r="P59" s="42">
        <v>103.32714424652968</v>
      </c>
      <c r="Q59" s="42">
        <v>105.47292104493549</v>
      </c>
      <c r="R59" s="42">
        <v>108.21992341855231</v>
      </c>
      <c r="S59" s="42">
        <v>113.46840505192712</v>
      </c>
      <c r="T59" s="42">
        <v>115.71007868981795</v>
      </c>
      <c r="U59" s="42">
        <v>117.33556412506036</v>
      </c>
      <c r="V59" s="42">
        <v>120.48315684234151</v>
      </c>
      <c r="W59" s="42">
        <v>123.61170621561146</v>
      </c>
      <c r="X59" s="42">
        <v>127.27823005719804</v>
      </c>
      <c r="Y59" s="42">
        <v>134.45485027170773</v>
      </c>
      <c r="Z59" s="42">
        <v>141.38118653635578</v>
      </c>
      <c r="AA59" s="42">
        <v>144.57774785252292</v>
      </c>
      <c r="AB59" s="42">
        <v>146.50656655308671</v>
      </c>
      <c r="AC59" s="42">
        <v>151.24087789815894</v>
      </c>
      <c r="AD59" s="42"/>
    </row>
    <row r="60" spans="1:30">
      <c r="A60" s="12" t="s">
        <v>236</v>
      </c>
      <c r="O60" s="12">
        <v>100</v>
      </c>
      <c r="P60" s="42">
        <v>99.888662620546171</v>
      </c>
      <c r="Q60" s="42">
        <v>99.04360171015999</v>
      </c>
      <c r="R60" s="42">
        <v>99.459932845859598</v>
      </c>
      <c r="S60" s="42">
        <v>99.555772331716511</v>
      </c>
      <c r="T60" s="42">
        <v>99.877484205043714</v>
      </c>
      <c r="U60" s="42">
        <v>100.10701417949107</v>
      </c>
      <c r="V60" s="42">
        <v>100.73462576175038</v>
      </c>
      <c r="W60" s="42">
        <v>102.17804141592093</v>
      </c>
      <c r="X60" s="42">
        <v>104.61771581960051</v>
      </c>
      <c r="Y60" s="42">
        <v>107.68277355981085</v>
      </c>
      <c r="Z60" s="42">
        <v>111.14085982846379</v>
      </c>
      <c r="AA60" s="42">
        <v>113.39083031323885</v>
      </c>
      <c r="AB60" s="42">
        <v>116.22215909084588</v>
      </c>
      <c r="AC60" s="42">
        <v>118.99931160238781</v>
      </c>
      <c r="AD60" s="42">
        <v>121.37158496168385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5E871-95E7-4511-94A9-8ECE5B4179A1}">
  <dimension ref="A1:D41"/>
  <sheetViews>
    <sheetView workbookViewId="0">
      <selection activeCell="P13" sqref="P13"/>
    </sheetView>
  </sheetViews>
  <sheetFormatPr defaultColWidth="8.77734375" defaultRowHeight="15.05"/>
  <cols>
    <col min="1" max="16384" width="8.77734375" style="1"/>
  </cols>
  <sheetData>
    <row r="1" spans="1:1" ht="33.200000000000003">
      <c r="A1" s="44" t="s">
        <v>264</v>
      </c>
    </row>
    <row r="2" spans="1:1">
      <c r="A2" s="26" t="s">
        <v>265</v>
      </c>
    </row>
    <row r="20" spans="1:4">
      <c r="A20" s="26" t="s">
        <v>266</v>
      </c>
    </row>
    <row r="21" spans="1:4">
      <c r="A21" s="26" t="s">
        <v>267</v>
      </c>
    </row>
    <row r="26" spans="1:4">
      <c r="A26" s="46"/>
    </row>
    <row r="29" spans="1:4">
      <c r="A29" s="1" t="s">
        <v>268</v>
      </c>
      <c r="B29" s="1" t="s">
        <v>6</v>
      </c>
      <c r="C29" s="1" t="s">
        <v>269</v>
      </c>
      <c r="D29" s="1" t="s">
        <v>270</v>
      </c>
    </row>
    <row r="30" spans="1:4">
      <c r="A30" s="46">
        <v>45443</v>
      </c>
      <c r="B30" s="47">
        <v>5.4069726318690003</v>
      </c>
      <c r="C30" s="47">
        <v>4.1187043818044602</v>
      </c>
      <c r="D30" s="47">
        <v>5.0579134535770303</v>
      </c>
    </row>
    <row r="31" spans="1:4">
      <c r="A31" s="46">
        <v>45473</v>
      </c>
      <c r="B31" s="47">
        <v>4.1865211228048196</v>
      </c>
      <c r="C31" s="47">
        <v>1.0004143334523501</v>
      </c>
      <c r="D31" s="47">
        <v>3.0685006347910102</v>
      </c>
    </row>
    <row r="32" spans="1:4">
      <c r="A32" s="46">
        <v>45504</v>
      </c>
      <c r="B32" s="47">
        <v>3.4968072380094699</v>
      </c>
      <c r="C32" s="47">
        <v>0.29105626181824101</v>
      </c>
      <c r="D32" s="47">
        <v>2.3322996769667701</v>
      </c>
    </row>
    <row r="33" spans="1:4">
      <c r="A33" s="46">
        <v>45535</v>
      </c>
      <c r="B33" s="47">
        <v>3.8693422828784101</v>
      </c>
      <c r="C33" s="47">
        <v>0.87344201915094299</v>
      </c>
      <c r="D33" s="47">
        <v>2.8439525852107601</v>
      </c>
    </row>
    <row r="34" spans="1:4">
      <c r="A34" s="46">
        <v>45565</v>
      </c>
      <c r="B34" s="47">
        <v>5.9846831870209201</v>
      </c>
      <c r="C34" s="47">
        <v>3.5753776577145699</v>
      </c>
      <c r="D34" s="47">
        <v>5.0498932310778004</v>
      </c>
    </row>
    <row r="35" spans="1:4">
      <c r="A35" s="46">
        <v>45596</v>
      </c>
      <c r="B35" s="47">
        <v>5.8519923891753498</v>
      </c>
      <c r="C35" s="47">
        <v>3.4560057284196701</v>
      </c>
      <c r="D35" s="47">
        <v>5.3029071948794</v>
      </c>
    </row>
    <row r="36" spans="1:4">
      <c r="A36" s="46">
        <v>45626</v>
      </c>
      <c r="B36" s="47">
        <v>5.5635049270897703</v>
      </c>
      <c r="C36" s="47">
        <v>3.3638515916063798</v>
      </c>
      <c r="D36" s="47">
        <v>5.5070679085008898</v>
      </c>
    </row>
    <row r="37" spans="1:4">
      <c r="A37" s="46">
        <v>45657</v>
      </c>
      <c r="B37" s="47">
        <v>5.7366907985835001</v>
      </c>
      <c r="C37" s="47">
        <v>4.93924417148052</v>
      </c>
      <c r="D37" s="47">
        <v>5.80326602235262</v>
      </c>
    </row>
    <row r="38" spans="1:4">
      <c r="A38" s="46">
        <v>45688</v>
      </c>
      <c r="B38" s="47">
        <v>4.74368952370821</v>
      </c>
      <c r="C38" s="47">
        <v>4.7802662158696396</v>
      </c>
      <c r="D38" s="47">
        <v>4.6323947769046798</v>
      </c>
    </row>
    <row r="39" spans="1:4">
      <c r="A39" s="46">
        <v>45716</v>
      </c>
      <c r="B39" s="47">
        <v>4.1587390063204497</v>
      </c>
      <c r="C39" s="47">
        <v>5.7027716098317001</v>
      </c>
      <c r="D39" s="47">
        <v>3.4311832280174301</v>
      </c>
    </row>
    <row r="40" spans="1:4">
      <c r="A40" s="46">
        <v>45747</v>
      </c>
      <c r="B40" s="47">
        <v>3.4689844771245801</v>
      </c>
      <c r="C40" s="47">
        <v>5.9023024421838803</v>
      </c>
      <c r="D40" s="47">
        <v>2.5280992411404402</v>
      </c>
    </row>
    <row r="41" spans="1:4">
      <c r="A41" s="46">
        <v>45777</v>
      </c>
      <c r="B41" s="47">
        <v>3.7436896085738498</v>
      </c>
      <c r="C41" s="47">
        <v>6.9175208640818404</v>
      </c>
      <c r="D41" s="47">
        <v>3.4900035158565998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D6964-A8F5-4DDD-936A-BDDD8A2B466F}">
  <dimension ref="A1:M286"/>
  <sheetViews>
    <sheetView zoomScale="145" zoomScaleNormal="145" workbookViewId="0">
      <selection activeCell="A2" sqref="A2"/>
    </sheetView>
  </sheetViews>
  <sheetFormatPr defaultColWidth="9.109375" defaultRowHeight="15.05"/>
  <cols>
    <col min="1" max="1" width="11" style="1" customWidth="1"/>
    <col min="2" max="16384" width="9.109375" style="1"/>
  </cols>
  <sheetData>
    <row r="1" spans="1:13" ht="35.700000000000003">
      <c r="A1" s="54" t="s">
        <v>309</v>
      </c>
    </row>
    <row r="2" spans="1:13">
      <c r="A2" s="2" t="s">
        <v>3</v>
      </c>
    </row>
    <row r="5" spans="1:13">
      <c r="M5" s="3"/>
    </row>
    <row r="26" spans="1:2">
      <c r="B26" s="3" t="s">
        <v>4</v>
      </c>
    </row>
    <row r="27" spans="1:2">
      <c r="A27" s="4">
        <v>21916</v>
      </c>
      <c r="B27" s="5">
        <v>68.328192665360731</v>
      </c>
    </row>
    <row r="28" spans="1:2">
      <c r="A28" s="4">
        <v>22007</v>
      </c>
      <c r="B28" s="5">
        <v>68.328192665360731</v>
      </c>
    </row>
    <row r="29" spans="1:2">
      <c r="A29" s="4">
        <v>22098</v>
      </c>
      <c r="B29" s="5">
        <v>68.328192665360731</v>
      </c>
    </row>
    <row r="30" spans="1:2">
      <c r="A30" s="4">
        <v>22190</v>
      </c>
      <c r="B30" s="5">
        <v>68.328192665360731</v>
      </c>
    </row>
    <row r="31" spans="1:2">
      <c r="A31" s="4">
        <v>22282</v>
      </c>
      <c r="B31" s="5">
        <v>68.367381040369253</v>
      </c>
    </row>
    <row r="32" spans="1:2">
      <c r="A32" s="4">
        <v>22372</v>
      </c>
      <c r="B32" s="5">
        <v>68.408634752853928</v>
      </c>
    </row>
    <row r="33" spans="1:2">
      <c r="A33" s="4">
        <v>22463</v>
      </c>
      <c r="B33" s="5">
        <v>68.453896912057303</v>
      </c>
    </row>
    <row r="34" spans="1:2">
      <c r="A34" s="4">
        <v>22555</v>
      </c>
      <c r="B34" s="5">
        <v>68.505092573608536</v>
      </c>
    </row>
    <row r="35" spans="1:2">
      <c r="A35" s="4">
        <v>22647</v>
      </c>
      <c r="B35" s="5">
        <v>68.584511747189097</v>
      </c>
    </row>
    <row r="36" spans="1:2">
      <c r="A36" s="4">
        <v>22737</v>
      </c>
      <c r="B36" s="5">
        <v>68.66536949818574</v>
      </c>
    </row>
    <row r="37" spans="1:2">
      <c r="A37" s="4">
        <v>22828</v>
      </c>
      <c r="B37" s="5">
        <v>68.741372915530476</v>
      </c>
    </row>
    <row r="38" spans="1:2">
      <c r="A38" s="4">
        <v>22920</v>
      </c>
      <c r="B38" s="5">
        <v>68.8062861458653</v>
      </c>
    </row>
    <row r="39" spans="1:2">
      <c r="A39" s="4">
        <v>23012</v>
      </c>
      <c r="B39" s="5">
        <v>68.828080049078011</v>
      </c>
    </row>
    <row r="40" spans="1:2">
      <c r="A40" s="4">
        <v>23102</v>
      </c>
      <c r="B40" s="5">
        <v>68.836911152527179</v>
      </c>
    </row>
    <row r="41" spans="1:2">
      <c r="A41" s="4">
        <v>23193</v>
      </c>
      <c r="B41" s="5">
        <v>68.836991220999337</v>
      </c>
    </row>
    <row r="42" spans="1:2">
      <c r="A42" s="4">
        <v>23285</v>
      </c>
      <c r="B42" s="5">
        <v>68.832512539345686</v>
      </c>
    </row>
    <row r="43" spans="1:2">
      <c r="A43" s="4">
        <v>23377</v>
      </c>
      <c r="B43" s="5">
        <v>68.85308993906331</v>
      </c>
    </row>
    <row r="44" spans="1:2">
      <c r="A44" s="4">
        <v>23468</v>
      </c>
      <c r="B44" s="5">
        <v>68.867199731239808</v>
      </c>
    </row>
    <row r="45" spans="1:2">
      <c r="A45" s="4">
        <v>23559</v>
      </c>
      <c r="B45" s="5">
        <v>68.868852850414257</v>
      </c>
    </row>
    <row r="46" spans="1:2">
      <c r="A46" s="4">
        <v>23651</v>
      </c>
      <c r="B46" s="5">
        <v>68.852082636043889</v>
      </c>
    </row>
    <row r="47" spans="1:2">
      <c r="A47" s="4">
        <v>23743</v>
      </c>
      <c r="B47" s="5">
        <v>68.784268792154265</v>
      </c>
    </row>
    <row r="48" spans="1:2">
      <c r="A48" s="4">
        <v>23833</v>
      </c>
      <c r="B48" s="5">
        <v>68.696851402239474</v>
      </c>
    </row>
    <row r="49" spans="1:2">
      <c r="A49" s="4">
        <v>23924</v>
      </c>
      <c r="B49" s="5">
        <v>68.594535919381556</v>
      </c>
    </row>
    <row r="50" spans="1:2">
      <c r="A50" s="4">
        <v>24016</v>
      </c>
      <c r="B50" s="5">
        <v>68.482017586750899</v>
      </c>
    </row>
    <row r="51" spans="1:2">
      <c r="A51" s="4">
        <v>24108</v>
      </c>
      <c r="B51" s="5">
        <v>68.382359363155828</v>
      </c>
    </row>
    <row r="52" spans="1:2">
      <c r="A52" s="4">
        <v>24198</v>
      </c>
      <c r="B52" s="5">
        <v>68.274494822796157</v>
      </c>
    </row>
    <row r="53" spans="1:2">
      <c r="A53" s="4">
        <v>24289</v>
      </c>
      <c r="B53" s="5">
        <v>68.155775408415664</v>
      </c>
    </row>
    <row r="54" spans="1:2">
      <c r="A54" s="4">
        <v>24381</v>
      </c>
      <c r="B54" s="5">
        <v>68.023570176770278</v>
      </c>
    </row>
    <row r="55" spans="1:2">
      <c r="A55" s="4">
        <v>24473</v>
      </c>
      <c r="B55" s="5">
        <v>67.835534562331418</v>
      </c>
    </row>
    <row r="56" spans="1:2">
      <c r="A56" s="4">
        <v>24563</v>
      </c>
      <c r="B56" s="5">
        <v>67.644803090240416</v>
      </c>
    </row>
    <row r="57" spans="1:2">
      <c r="A57" s="4">
        <v>24654</v>
      </c>
      <c r="B57" s="5">
        <v>67.464591545402058</v>
      </c>
    </row>
    <row r="58" spans="1:2">
      <c r="A58" s="4">
        <v>24746</v>
      </c>
      <c r="B58" s="5">
        <v>67.30803662251445</v>
      </c>
    </row>
    <row r="59" spans="1:2">
      <c r="A59" s="4">
        <v>24838</v>
      </c>
      <c r="B59" s="5">
        <v>67.247447091108185</v>
      </c>
    </row>
    <row r="60" spans="1:2">
      <c r="A60" s="4">
        <v>24929</v>
      </c>
      <c r="B60" s="5">
        <v>67.212736247117377</v>
      </c>
    </row>
    <row r="61" spans="1:2">
      <c r="A61" s="4">
        <v>25020</v>
      </c>
      <c r="B61" s="5">
        <v>67.193283583339266</v>
      </c>
    </row>
    <row r="62" spans="1:2">
      <c r="A62" s="4">
        <v>25112</v>
      </c>
      <c r="B62" s="5">
        <v>67.178517949033704</v>
      </c>
    </row>
    <row r="63" spans="1:2">
      <c r="A63" s="4">
        <v>25204</v>
      </c>
      <c r="B63" s="5">
        <v>67.174208695203333</v>
      </c>
    </row>
    <row r="64" spans="1:2">
      <c r="A64" s="4">
        <v>25294</v>
      </c>
      <c r="B64" s="5">
        <v>67.147056209807744</v>
      </c>
    </row>
    <row r="65" spans="1:2">
      <c r="A65" s="4">
        <v>25385</v>
      </c>
      <c r="B65" s="5">
        <v>67.080203456801982</v>
      </c>
    </row>
    <row r="66" spans="1:2">
      <c r="A66" s="4">
        <v>25477</v>
      </c>
      <c r="B66" s="5">
        <v>66.956928395891907</v>
      </c>
    </row>
    <row r="67" spans="1:2">
      <c r="A67" s="4">
        <v>25569</v>
      </c>
      <c r="B67" s="5">
        <v>66.666444521652906</v>
      </c>
    </row>
    <row r="68" spans="1:2">
      <c r="A68" s="4">
        <v>25659</v>
      </c>
      <c r="B68" s="5">
        <v>66.324599174894686</v>
      </c>
    </row>
    <row r="69" spans="1:2">
      <c r="A69" s="4">
        <v>25750</v>
      </c>
      <c r="B69" s="5">
        <v>65.95261489617431</v>
      </c>
    </row>
    <row r="70" spans="1:2">
      <c r="A70" s="4">
        <v>25842</v>
      </c>
      <c r="B70" s="5">
        <v>65.571612053783639</v>
      </c>
    </row>
    <row r="71" spans="1:2">
      <c r="A71" s="4">
        <v>25934</v>
      </c>
      <c r="B71" s="5">
        <v>65.249872153715529</v>
      </c>
    </row>
    <row r="72" spans="1:2">
      <c r="A72" s="4">
        <v>26024</v>
      </c>
      <c r="B72" s="5">
        <v>64.941757818027256</v>
      </c>
    </row>
    <row r="73" spans="1:2">
      <c r="A73" s="4">
        <v>26115</v>
      </c>
      <c r="B73" s="5">
        <v>64.64910114215408</v>
      </c>
    </row>
    <row r="74" spans="1:2">
      <c r="A74" s="4">
        <v>26207</v>
      </c>
      <c r="B74" s="5">
        <v>64.373690471625281</v>
      </c>
    </row>
    <row r="75" spans="1:2">
      <c r="A75" s="4">
        <v>26299</v>
      </c>
      <c r="B75" s="5">
        <v>64.107562065249866</v>
      </c>
    </row>
    <row r="76" spans="1:2">
      <c r="A76" s="4">
        <v>26390</v>
      </c>
      <c r="B76" s="5">
        <v>63.866095046527235</v>
      </c>
    </row>
    <row r="77" spans="1:2">
      <c r="A77" s="4">
        <v>26481</v>
      </c>
      <c r="B77" s="5">
        <v>63.654664679929972</v>
      </c>
    </row>
    <row r="78" spans="1:2">
      <c r="A78" s="4">
        <v>26573</v>
      </c>
      <c r="B78" s="5">
        <v>63.478484566805079</v>
      </c>
    </row>
    <row r="79" spans="1:2">
      <c r="A79" s="4">
        <v>26665</v>
      </c>
      <c r="B79" s="5">
        <v>63.385003439496131</v>
      </c>
    </row>
    <row r="80" spans="1:2">
      <c r="A80" s="4">
        <v>26755</v>
      </c>
      <c r="B80" s="5">
        <v>63.319478053908746</v>
      </c>
    </row>
    <row r="81" spans="1:2">
      <c r="A81" s="4">
        <v>26846</v>
      </c>
      <c r="B81" s="5">
        <v>63.270147505174513</v>
      </c>
    </row>
    <row r="82" spans="1:2">
      <c r="A82" s="4">
        <v>26938</v>
      </c>
      <c r="B82" s="5">
        <v>63.225453361895021</v>
      </c>
    </row>
    <row r="83" spans="1:2">
      <c r="A83" s="4">
        <v>27030</v>
      </c>
      <c r="B83" s="5">
        <v>63.197920550419099</v>
      </c>
    </row>
    <row r="84" spans="1:2">
      <c r="A84" s="4">
        <v>27120</v>
      </c>
      <c r="B84" s="5">
        <v>63.142801528267057</v>
      </c>
    </row>
    <row r="85" spans="1:2">
      <c r="A85" s="4">
        <v>27211</v>
      </c>
      <c r="B85" s="5">
        <v>63.039838218033871</v>
      </c>
    </row>
    <row r="86" spans="1:2">
      <c r="A86" s="4">
        <v>27303</v>
      </c>
      <c r="B86" s="5">
        <v>62.869157646783997</v>
      </c>
    </row>
    <row r="87" spans="1:2">
      <c r="A87" s="4">
        <v>27395</v>
      </c>
      <c r="B87" s="5">
        <v>62.504419382822192</v>
      </c>
    </row>
    <row r="88" spans="1:2">
      <c r="A88" s="4">
        <v>27485</v>
      </c>
      <c r="B88" s="5">
        <v>62.076900068230408</v>
      </c>
    </row>
    <row r="89" spans="1:2">
      <c r="A89" s="4">
        <v>27576</v>
      </c>
      <c r="B89" s="5">
        <v>61.609528387694773</v>
      </c>
    </row>
    <row r="90" spans="1:2">
      <c r="A90" s="4">
        <v>27668</v>
      </c>
      <c r="B90" s="5">
        <v>61.124765549219248</v>
      </c>
    </row>
    <row r="91" spans="1:2">
      <c r="A91" s="4">
        <v>27760</v>
      </c>
      <c r="B91" s="5">
        <v>60.597230389466581</v>
      </c>
    </row>
    <row r="92" spans="1:2">
      <c r="A92" s="4">
        <v>27851</v>
      </c>
      <c r="B92" s="5">
        <v>60.115146662995606</v>
      </c>
    </row>
    <row r="93" spans="1:2">
      <c r="A93" s="4">
        <v>27942</v>
      </c>
      <c r="B93" s="5">
        <v>59.71823956281478</v>
      </c>
    </row>
    <row r="94" spans="1:2">
      <c r="A94" s="4">
        <v>28034</v>
      </c>
      <c r="B94" s="5">
        <v>59.445573516864378</v>
      </c>
    </row>
    <row r="95" spans="1:2">
      <c r="A95" s="4">
        <v>28126</v>
      </c>
      <c r="B95" s="5">
        <v>59.584441767309713</v>
      </c>
    </row>
    <row r="96" spans="1:2">
      <c r="A96" s="4">
        <v>28216</v>
      </c>
      <c r="B96" s="5">
        <v>59.822834984098741</v>
      </c>
    </row>
    <row r="97" spans="1:2">
      <c r="A97" s="4">
        <v>28307</v>
      </c>
      <c r="B97" s="5">
        <v>60.10061424448871</v>
      </c>
    </row>
    <row r="98" spans="1:2">
      <c r="A98" s="4">
        <v>28399</v>
      </c>
      <c r="B98" s="5">
        <v>60.35854426435089</v>
      </c>
    </row>
    <row r="99" spans="1:2">
      <c r="A99" s="4">
        <v>28491</v>
      </c>
      <c r="B99" s="5">
        <v>60.247805837097665</v>
      </c>
    </row>
    <row r="100" spans="1:2">
      <c r="A100" s="4">
        <v>28581</v>
      </c>
      <c r="B100" s="5">
        <v>60.119495127436792</v>
      </c>
    </row>
    <row r="101" spans="1:2">
      <c r="A101" s="4">
        <v>28672</v>
      </c>
      <c r="B101" s="5">
        <v>60.030987588078638</v>
      </c>
    </row>
    <row r="102" spans="1:2">
      <c r="A102" s="4">
        <v>28764</v>
      </c>
      <c r="B102" s="5">
        <v>60.038717098692601</v>
      </c>
    </row>
    <row r="103" spans="1:2">
      <c r="A103" s="4">
        <v>28856</v>
      </c>
      <c r="B103" s="5">
        <v>60.57197186662755</v>
      </c>
    </row>
    <row r="104" spans="1:2">
      <c r="A104" s="4">
        <v>28946</v>
      </c>
      <c r="B104" s="5">
        <v>61.159790159749967</v>
      </c>
    </row>
    <row r="105" spans="1:2">
      <c r="A105" s="4">
        <v>29037</v>
      </c>
      <c r="B105" s="5">
        <v>61.70954489032507</v>
      </c>
    </row>
    <row r="106" spans="1:2">
      <c r="A106" s="4">
        <v>29129</v>
      </c>
      <c r="B106" s="5">
        <v>62.130071167420418</v>
      </c>
    </row>
    <row r="107" spans="1:2">
      <c r="A107" s="4">
        <v>29221</v>
      </c>
      <c r="B107" s="5">
        <v>61.954322971458417</v>
      </c>
    </row>
    <row r="108" spans="1:2">
      <c r="A108" s="4">
        <v>29312</v>
      </c>
      <c r="B108" s="5">
        <v>61.623924336857989</v>
      </c>
    </row>
    <row r="109" spans="1:2">
      <c r="A109" s="4">
        <v>29403</v>
      </c>
      <c r="B109" s="5">
        <v>61.199557300149188</v>
      </c>
    </row>
    <row r="110" spans="1:2">
      <c r="A110" s="4">
        <v>29495</v>
      </c>
      <c r="B110" s="5">
        <v>60.74109082817359</v>
      </c>
    </row>
    <row r="111" spans="1:2">
      <c r="A111" s="4">
        <v>29587</v>
      </c>
      <c r="B111" s="5">
        <v>60.468408282436251</v>
      </c>
    </row>
    <row r="112" spans="1:2">
      <c r="A112" s="4">
        <v>29677</v>
      </c>
      <c r="B112" s="5">
        <v>60.21393108113346</v>
      </c>
    </row>
    <row r="113" spans="1:2">
      <c r="A113" s="4">
        <v>29768</v>
      </c>
      <c r="B113" s="5">
        <v>59.971928125967523</v>
      </c>
    </row>
    <row r="114" spans="1:2">
      <c r="A114" s="4">
        <v>29860</v>
      </c>
      <c r="B114" s="5">
        <v>59.736720293056791</v>
      </c>
    </row>
    <row r="115" spans="1:2">
      <c r="A115" s="4">
        <v>29952</v>
      </c>
      <c r="B115" s="5">
        <v>59.495503417466225</v>
      </c>
    </row>
    <row r="116" spans="1:2">
      <c r="A116" s="4">
        <v>30042</v>
      </c>
      <c r="B116" s="5">
        <v>59.252731699789251</v>
      </c>
    </row>
    <row r="117" spans="1:2">
      <c r="A117" s="4">
        <v>30133</v>
      </c>
      <c r="B117" s="5">
        <v>59.005742763512693</v>
      </c>
    </row>
    <row r="118" spans="1:2">
      <c r="A118" s="4">
        <v>30225</v>
      </c>
      <c r="B118" s="5">
        <v>58.75192123022137</v>
      </c>
    </row>
    <row r="119" spans="1:2">
      <c r="A119" s="4">
        <v>30317</v>
      </c>
      <c r="B119" s="5">
        <v>58.500347947112033</v>
      </c>
    </row>
    <row r="120" spans="1:2">
      <c r="A120" s="4">
        <v>30407</v>
      </c>
      <c r="B120" s="5">
        <v>58.500347947112033</v>
      </c>
    </row>
    <row r="121" spans="1:2">
      <c r="A121" s="4">
        <v>30498</v>
      </c>
      <c r="B121" s="5">
        <v>58.500347947112033</v>
      </c>
    </row>
    <row r="122" spans="1:2">
      <c r="A122" s="4">
        <v>30590</v>
      </c>
      <c r="B122" s="5">
        <v>58.500347947112033</v>
      </c>
    </row>
    <row r="123" spans="1:2">
      <c r="A123" s="4">
        <v>30682</v>
      </c>
      <c r="B123" s="5">
        <v>58.165719598121079</v>
      </c>
    </row>
    <row r="124" spans="1:2">
      <c r="A124" s="4">
        <v>30773</v>
      </c>
      <c r="B124" s="5">
        <v>57.832680932498256</v>
      </c>
    </row>
    <row r="125" spans="1:2">
      <c r="A125" s="4">
        <v>30864</v>
      </c>
      <c r="B125" s="5">
        <v>57.502821633611688</v>
      </c>
    </row>
    <row r="126" spans="1:2">
      <c r="A126" s="4">
        <v>30956</v>
      </c>
      <c r="B126" s="5">
        <v>57.177731384829507</v>
      </c>
    </row>
    <row r="127" spans="1:2">
      <c r="A127" s="4">
        <v>31048</v>
      </c>
      <c r="B127" s="5">
        <v>56.7954125347947</v>
      </c>
    </row>
    <row r="128" spans="1:2">
      <c r="A128" s="4">
        <v>31138</v>
      </c>
      <c r="B128" s="5">
        <v>56.446477035490588</v>
      </c>
    </row>
    <row r="129" spans="1:2">
      <c r="A129" s="4">
        <v>31229</v>
      </c>
      <c r="B129" s="5">
        <v>56.157949504175349</v>
      </c>
    </row>
    <row r="130" spans="1:2">
      <c r="A130" s="4">
        <v>31321</v>
      </c>
      <c r="B130" s="5">
        <v>55.956854558107153</v>
      </c>
    </row>
    <row r="131" spans="1:2">
      <c r="A131" s="4">
        <v>31413</v>
      </c>
      <c r="B131" s="5">
        <v>55.981494650313145</v>
      </c>
    </row>
    <row r="132" spans="1:2">
      <c r="A132" s="4">
        <v>31503</v>
      </c>
      <c r="B132" s="5">
        <v>56.103105427974938</v>
      </c>
    </row>
    <row r="133" spans="1:2">
      <c r="A133" s="4">
        <v>31594</v>
      </c>
      <c r="B133" s="5">
        <v>56.304200374043134</v>
      </c>
    </row>
    <row r="134" spans="1:2">
      <c r="A134" s="4">
        <v>31686</v>
      </c>
      <c r="B134" s="5">
        <v>56.567292971468326</v>
      </c>
    </row>
    <row r="135" spans="1:2">
      <c r="A135" s="4">
        <v>31778</v>
      </c>
      <c r="B135" s="5">
        <v>56.890793536882377</v>
      </c>
    </row>
    <row r="136" spans="1:2">
      <c r="A136" s="4">
        <v>31868</v>
      </c>
      <c r="B136" s="5">
        <v>57.234959986082103</v>
      </c>
    </row>
    <row r="137" spans="1:2">
      <c r="A137" s="4">
        <v>31959</v>
      </c>
      <c r="B137" s="5">
        <v>57.575947068545567</v>
      </c>
    </row>
    <row r="138" spans="1:2">
      <c r="A138" s="4">
        <v>32051</v>
      </c>
      <c r="B138" s="5">
        <v>57.88990953375086</v>
      </c>
    </row>
    <row r="139" spans="1:2">
      <c r="A139" s="4">
        <v>32143</v>
      </c>
      <c r="B139" s="5">
        <v>58.057621129088375</v>
      </c>
    </row>
    <row r="140" spans="1:2">
      <c r="A140" s="4">
        <v>32234</v>
      </c>
      <c r="B140" s="5">
        <v>58.18877000695894</v>
      </c>
    </row>
    <row r="141" spans="1:2">
      <c r="A141" s="4">
        <v>32325</v>
      </c>
      <c r="B141" s="5">
        <v>58.297663317675713</v>
      </c>
    </row>
    <row r="142" spans="1:2">
      <c r="A142" s="4">
        <v>32417</v>
      </c>
      <c r="B142" s="5">
        <v>58.398608211551839</v>
      </c>
    </row>
    <row r="143" spans="1:2">
      <c r="A143" s="4">
        <v>32509</v>
      </c>
      <c r="B143" s="5">
        <v>58.474118171537924</v>
      </c>
    </row>
    <row r="144" spans="1:2">
      <c r="A144" s="4">
        <v>32599</v>
      </c>
      <c r="B144" s="5">
        <v>58.58301148225469</v>
      </c>
    </row>
    <row r="145" spans="1:2">
      <c r="A145" s="4">
        <v>32690</v>
      </c>
      <c r="B145" s="5">
        <v>58.752312760960322</v>
      </c>
    </row>
    <row r="146" spans="1:2">
      <c r="A146" s="4">
        <v>32782</v>
      </c>
      <c r="B146" s="5">
        <v>59.009046624912997</v>
      </c>
    </row>
    <row r="147" spans="1:2">
      <c r="A147" s="4">
        <v>32874</v>
      </c>
      <c r="B147" s="5">
        <v>59.622664405010418</v>
      </c>
    </row>
    <row r="148" spans="1:2">
      <c r="A148" s="4">
        <v>32964</v>
      </c>
      <c r="B148" s="5">
        <v>60.28079331941543</v>
      </c>
    </row>
    <row r="149" spans="1:2">
      <c r="A149" s="4">
        <v>33055</v>
      </c>
      <c r="B149" s="5">
        <v>60.913487299930395</v>
      </c>
    </row>
    <row r="150" spans="1:2">
      <c r="A150" s="4">
        <v>33147</v>
      </c>
      <c r="B150" s="5">
        <v>61.450800278357676</v>
      </c>
    </row>
    <row r="151" spans="1:2">
      <c r="A151" s="4">
        <v>33239</v>
      </c>
      <c r="B151" s="5">
        <v>61.528694763395947</v>
      </c>
    </row>
    <row r="152" spans="1:2">
      <c r="A152" s="4">
        <v>33329</v>
      </c>
      <c r="B152" s="5">
        <v>61.488952679192749</v>
      </c>
    </row>
    <row r="153" spans="1:2">
      <c r="A153" s="4">
        <v>33420</v>
      </c>
      <c r="B153" s="5">
        <v>61.379264526791914</v>
      </c>
    </row>
    <row r="154" spans="1:2">
      <c r="A154" s="4">
        <v>33512</v>
      </c>
      <c r="B154" s="5">
        <v>61.247320807237294</v>
      </c>
    </row>
    <row r="155" spans="1:2">
      <c r="A155" s="4">
        <v>33604</v>
      </c>
      <c r="B155" s="5">
        <v>61.25606406576199</v>
      </c>
    </row>
    <row r="156" spans="1:2">
      <c r="A156" s="4">
        <v>33695</v>
      </c>
      <c r="B156" s="5">
        <v>61.291831941544871</v>
      </c>
    </row>
    <row r="157" spans="1:2">
      <c r="A157" s="4">
        <v>33786</v>
      </c>
      <c r="B157" s="5">
        <v>61.356214117954053</v>
      </c>
    </row>
    <row r="158" spans="1:2">
      <c r="A158" s="4">
        <v>33878</v>
      </c>
      <c r="B158" s="5">
        <v>61.450800278357669</v>
      </c>
    </row>
    <row r="159" spans="1:2">
      <c r="A159" s="4">
        <v>33970</v>
      </c>
      <c r="B159" s="5">
        <v>61.561283272442573</v>
      </c>
    </row>
    <row r="160" spans="1:2">
      <c r="A160" s="4">
        <v>34060</v>
      </c>
      <c r="B160" s="5">
        <v>61.711508350730675</v>
      </c>
    </row>
    <row r="161" spans="1:2">
      <c r="A161" s="4">
        <v>34151</v>
      </c>
      <c r="B161" s="5">
        <v>61.909423930062623</v>
      </c>
    </row>
    <row r="162" spans="1:2">
      <c r="A162" s="4">
        <v>34243</v>
      </c>
      <c r="B162" s="5">
        <v>62.162978427279043</v>
      </c>
    </row>
    <row r="163" spans="1:2">
      <c r="A163" s="4">
        <v>34335</v>
      </c>
      <c r="B163" s="5">
        <v>62.523836551844106</v>
      </c>
    </row>
    <row r="164" spans="1:2">
      <c r="A164" s="4">
        <v>34425</v>
      </c>
      <c r="B164" s="5">
        <v>62.938743910925524</v>
      </c>
    </row>
    <row r="165" spans="1:2">
      <c r="A165" s="4">
        <v>34516</v>
      </c>
      <c r="B165" s="5">
        <v>63.398162404314533</v>
      </c>
    </row>
    <row r="166" spans="1:2">
      <c r="A166" s="4">
        <v>34608</v>
      </c>
      <c r="B166" s="5">
        <v>63.892553931802354</v>
      </c>
    </row>
    <row r="167" spans="1:2">
      <c r="A167" s="4">
        <v>34700</v>
      </c>
      <c r="B167" s="5">
        <v>64.424303018441194</v>
      </c>
    </row>
    <row r="168" spans="1:2">
      <c r="A168" s="4">
        <v>34790</v>
      </c>
      <c r="B168" s="5">
        <v>64.967179888656929</v>
      </c>
    </row>
    <row r="169" spans="1:2">
      <c r="A169" s="4">
        <v>34881</v>
      </c>
      <c r="B169" s="5">
        <v>65.506877392136403</v>
      </c>
    </row>
    <row r="170" spans="1:2">
      <c r="A170" s="4">
        <v>34973</v>
      </c>
      <c r="B170" s="5">
        <v>66.02908837856647</v>
      </c>
    </row>
    <row r="171" spans="1:2">
      <c r="A171" s="4">
        <v>35065</v>
      </c>
      <c r="B171" s="5">
        <v>66.48771203027141</v>
      </c>
    </row>
    <row r="172" spans="1:2">
      <c r="A172" s="4">
        <v>35156</v>
      </c>
      <c r="B172" s="5">
        <v>66.912952331245663</v>
      </c>
    </row>
    <row r="173" spans="1:2">
      <c r="A173" s="4">
        <v>35247</v>
      </c>
      <c r="B173" s="5">
        <v>67.303219598121089</v>
      </c>
    </row>
    <row r="174" spans="1:2">
      <c r="A174" s="4">
        <v>35339</v>
      </c>
      <c r="B174" s="5">
        <v>67.65692414752958</v>
      </c>
    </row>
    <row r="175" spans="1:2">
      <c r="A175" s="4">
        <v>35431</v>
      </c>
      <c r="B175" s="5">
        <v>67.86517266875434</v>
      </c>
    </row>
    <row r="176" spans="1:2">
      <c r="A176" s="4">
        <v>35521</v>
      </c>
      <c r="B176" s="5">
        <v>68.076600556715377</v>
      </c>
    </row>
    <row r="177" spans="1:2">
      <c r="A177" s="4">
        <v>35612</v>
      </c>
      <c r="B177" s="5">
        <v>68.332539578983997</v>
      </c>
    </row>
    <row r="178" spans="1:2">
      <c r="A178" s="4">
        <v>35704</v>
      </c>
      <c r="B178" s="5">
        <v>68.674321503131523</v>
      </c>
    </row>
    <row r="179" spans="1:2">
      <c r="A179" s="4">
        <v>35796</v>
      </c>
      <c r="B179" s="5">
        <v>69.341988517745293</v>
      </c>
    </row>
    <row r="180" spans="1:2">
      <c r="A180" s="4">
        <v>35886</v>
      </c>
      <c r="B180" s="5">
        <v>70.098677800974244</v>
      </c>
    </row>
    <row r="181" spans="1:2">
      <c r="A181" s="4">
        <v>35977</v>
      </c>
      <c r="B181" s="5">
        <v>70.906236951983303</v>
      </c>
    </row>
    <row r="182" spans="1:2">
      <c r="A182" s="4">
        <v>36069</v>
      </c>
      <c r="B182" s="5">
        <v>71.726513569937381</v>
      </c>
    </row>
    <row r="183" spans="1:2">
      <c r="A183" s="4">
        <v>36161</v>
      </c>
      <c r="B183" s="5">
        <v>72.425974251913715</v>
      </c>
    </row>
    <row r="184" spans="1:2">
      <c r="A184" s="4">
        <v>36251</v>
      </c>
      <c r="B184" s="5">
        <v>73.099999999999994</v>
      </c>
    </row>
    <row r="185" spans="1:2">
      <c r="A185" s="4">
        <v>36342</v>
      </c>
      <c r="B185" s="5">
        <v>73.599999999999994</v>
      </c>
    </row>
    <row r="186" spans="1:2">
      <c r="A186" s="4">
        <v>36434</v>
      </c>
      <c r="B186" s="5">
        <v>74.2</v>
      </c>
    </row>
    <row r="187" spans="1:2">
      <c r="A187" s="4">
        <v>36526</v>
      </c>
      <c r="B187" s="5">
        <v>74.5</v>
      </c>
    </row>
    <row r="188" spans="1:2">
      <c r="A188" s="4">
        <v>36617</v>
      </c>
      <c r="B188" s="5">
        <v>75.3</v>
      </c>
    </row>
    <row r="189" spans="1:2">
      <c r="A189" s="4">
        <v>36708</v>
      </c>
      <c r="B189" s="5">
        <v>75.5</v>
      </c>
    </row>
    <row r="190" spans="1:2">
      <c r="A190" s="4">
        <v>36800</v>
      </c>
      <c r="B190" s="5">
        <v>75.8</v>
      </c>
    </row>
    <row r="191" spans="1:2">
      <c r="A191" s="4">
        <v>36892</v>
      </c>
      <c r="B191" s="5">
        <v>75.8</v>
      </c>
    </row>
    <row r="192" spans="1:2">
      <c r="A192" s="4">
        <v>36982</v>
      </c>
      <c r="B192" s="5">
        <v>76.3</v>
      </c>
    </row>
    <row r="193" spans="1:2">
      <c r="A193" s="4">
        <v>37073</v>
      </c>
      <c r="B193" s="5">
        <v>76.599999999999994</v>
      </c>
    </row>
    <row r="194" spans="1:2">
      <c r="A194" s="4">
        <v>37165</v>
      </c>
      <c r="B194" s="5">
        <v>76.599999999999994</v>
      </c>
    </row>
    <row r="195" spans="1:2">
      <c r="A195" s="4">
        <v>37257</v>
      </c>
      <c r="B195" s="5">
        <v>76.099999999999994</v>
      </c>
    </row>
    <row r="196" spans="1:2">
      <c r="A196" s="4">
        <v>37347</v>
      </c>
      <c r="B196" s="5">
        <v>76.5</v>
      </c>
    </row>
    <row r="197" spans="1:2">
      <c r="A197" s="4">
        <v>37438</v>
      </c>
      <c r="B197" s="5">
        <v>75.900000000000006</v>
      </c>
    </row>
    <row r="198" spans="1:2">
      <c r="A198" s="4">
        <v>37530</v>
      </c>
      <c r="B198" s="5">
        <v>75.7</v>
      </c>
    </row>
    <row r="199" spans="1:2">
      <c r="A199" s="4">
        <v>37622</v>
      </c>
      <c r="B199" s="5">
        <v>75.7</v>
      </c>
    </row>
    <row r="200" spans="1:2">
      <c r="A200" s="4">
        <v>37712</v>
      </c>
      <c r="B200" s="5">
        <v>76</v>
      </c>
    </row>
    <row r="201" spans="1:2">
      <c r="A201" s="4">
        <v>37803</v>
      </c>
      <c r="B201" s="5">
        <v>75.7</v>
      </c>
    </row>
    <row r="202" spans="1:2">
      <c r="A202" s="4">
        <v>37895</v>
      </c>
      <c r="B202" s="5">
        <v>76.3</v>
      </c>
    </row>
    <row r="203" spans="1:2">
      <c r="A203" s="4">
        <v>37987</v>
      </c>
      <c r="B203" s="5">
        <v>76.5</v>
      </c>
    </row>
    <row r="204" spans="1:2">
      <c r="A204" s="4">
        <v>38078</v>
      </c>
      <c r="B204" s="5">
        <v>76.7</v>
      </c>
    </row>
    <row r="205" spans="1:2">
      <c r="A205" s="4">
        <v>38169</v>
      </c>
      <c r="B205" s="5">
        <v>76.900000000000006</v>
      </c>
    </row>
    <row r="206" spans="1:2">
      <c r="A206" s="4">
        <v>38261</v>
      </c>
      <c r="B206" s="5">
        <v>77.3</v>
      </c>
    </row>
    <row r="207" spans="1:2">
      <c r="A207" s="4">
        <v>38353</v>
      </c>
      <c r="B207" s="5">
        <v>77.599999999999994</v>
      </c>
    </row>
    <row r="208" spans="1:2">
      <c r="A208" s="4">
        <v>38443</v>
      </c>
      <c r="B208" s="5">
        <v>78</v>
      </c>
    </row>
    <row r="209" spans="1:2">
      <c r="A209" s="4">
        <v>38534</v>
      </c>
      <c r="B209" s="5">
        <v>78.099999999999994</v>
      </c>
    </row>
    <row r="210" spans="1:2">
      <c r="A210" s="4">
        <v>38626</v>
      </c>
      <c r="B210" s="5">
        <v>78.099999999999994</v>
      </c>
    </row>
    <row r="211" spans="1:2">
      <c r="A211" s="4">
        <v>38718</v>
      </c>
      <c r="B211" s="5">
        <v>78.2</v>
      </c>
    </row>
    <row r="212" spans="1:2">
      <c r="A212" s="4">
        <v>38808</v>
      </c>
      <c r="B212" s="5">
        <v>78.2</v>
      </c>
    </row>
    <row r="213" spans="1:2">
      <c r="A213" s="4">
        <v>38899</v>
      </c>
      <c r="B213" s="5">
        <v>78.3</v>
      </c>
    </row>
    <row r="214" spans="1:2">
      <c r="A214" s="4">
        <v>38991</v>
      </c>
      <c r="B214" s="5">
        <v>78.400000000000006</v>
      </c>
    </row>
    <row r="215" spans="1:2">
      <c r="A215" s="4">
        <v>39083</v>
      </c>
      <c r="B215" s="5">
        <v>78.599999999999994</v>
      </c>
    </row>
    <row r="216" spans="1:2">
      <c r="A216" s="4">
        <v>39173</v>
      </c>
      <c r="B216" s="5">
        <v>78.7</v>
      </c>
    </row>
    <row r="217" spans="1:2">
      <c r="A217" s="4">
        <v>39264</v>
      </c>
      <c r="B217" s="5">
        <v>78.7</v>
      </c>
    </row>
    <row r="218" spans="1:2">
      <c r="A218" s="4">
        <v>39356</v>
      </c>
      <c r="B218" s="5">
        <v>78.400000000000006</v>
      </c>
    </row>
    <row r="219" spans="1:2">
      <c r="A219" s="4">
        <v>39448</v>
      </c>
      <c r="B219" s="5">
        <v>78.3</v>
      </c>
    </row>
    <row r="220" spans="1:2">
      <c r="A220" s="4">
        <v>39539</v>
      </c>
      <c r="B220" s="5">
        <v>77.900000000000006</v>
      </c>
    </row>
    <row r="221" spans="1:2">
      <c r="A221" s="4">
        <v>39630</v>
      </c>
      <c r="B221" s="5">
        <v>76.900000000000006</v>
      </c>
    </row>
    <row r="222" spans="1:2">
      <c r="A222" s="4">
        <v>39722</v>
      </c>
      <c r="B222" s="5">
        <v>76.3</v>
      </c>
    </row>
    <row r="223" spans="1:2">
      <c r="A223" s="4">
        <v>39814</v>
      </c>
      <c r="B223" s="5">
        <v>73.3</v>
      </c>
    </row>
    <row r="224" spans="1:2">
      <c r="A224" s="4">
        <v>39904</v>
      </c>
      <c r="B224" s="5">
        <v>72.400000000000006</v>
      </c>
    </row>
    <row r="225" spans="1:2">
      <c r="A225" s="4">
        <v>39995</v>
      </c>
      <c r="B225" s="5">
        <v>71.900000000000006</v>
      </c>
    </row>
    <row r="226" spans="1:2">
      <c r="A226" s="4">
        <v>40087</v>
      </c>
      <c r="B226" s="5">
        <v>71.400000000000006</v>
      </c>
    </row>
    <row r="227" spans="1:2">
      <c r="A227" s="4">
        <v>40179</v>
      </c>
      <c r="B227" s="5">
        <v>70.8</v>
      </c>
    </row>
    <row r="228" spans="1:2">
      <c r="A228" s="4">
        <v>40269</v>
      </c>
      <c r="B228" s="5">
        <v>70.5</v>
      </c>
    </row>
    <row r="229" spans="1:2">
      <c r="A229" s="4">
        <v>40360</v>
      </c>
      <c r="B229" s="5">
        <v>70</v>
      </c>
    </row>
    <row r="230" spans="1:2">
      <c r="A230" s="4">
        <v>40452</v>
      </c>
      <c r="B230" s="5">
        <v>69.400000000000006</v>
      </c>
    </row>
    <row r="231" spans="1:2">
      <c r="A231" s="4">
        <v>40544</v>
      </c>
      <c r="B231" s="5">
        <v>68.8</v>
      </c>
    </row>
    <row r="232" spans="1:2">
      <c r="A232" s="4">
        <v>40634</v>
      </c>
      <c r="B232" s="5">
        <v>69.5</v>
      </c>
    </row>
    <row r="233" spans="1:2">
      <c r="A233" s="4">
        <v>40725</v>
      </c>
      <c r="B233" s="5">
        <v>68.900000000000006</v>
      </c>
    </row>
    <row r="234" spans="1:2">
      <c r="A234" s="4">
        <v>40817</v>
      </c>
      <c r="B234" s="5">
        <v>69.400000000000006</v>
      </c>
    </row>
    <row r="235" spans="1:2">
      <c r="A235" s="4">
        <v>40909</v>
      </c>
      <c r="B235" s="5">
        <v>69</v>
      </c>
    </row>
    <row r="236" spans="1:2">
      <c r="A236" s="4">
        <v>41000</v>
      </c>
      <c r="B236" s="5">
        <v>69.400000000000006</v>
      </c>
    </row>
    <row r="237" spans="1:2">
      <c r="A237" s="4">
        <v>41091</v>
      </c>
      <c r="B237" s="5">
        <v>69.5</v>
      </c>
    </row>
    <row r="238" spans="1:2">
      <c r="A238" s="4">
        <v>41183</v>
      </c>
      <c r="B238" s="5">
        <v>69.900000000000006</v>
      </c>
    </row>
    <row r="239" spans="1:2">
      <c r="A239" s="4">
        <v>41275</v>
      </c>
      <c r="B239" s="5">
        <v>70.099999999999994</v>
      </c>
    </row>
    <row r="240" spans="1:2">
      <c r="A240" s="4">
        <v>41365</v>
      </c>
      <c r="B240" s="5">
        <v>71</v>
      </c>
    </row>
    <row r="241" spans="1:2">
      <c r="A241" s="4">
        <v>41456</v>
      </c>
      <c r="B241" s="5">
        <v>71.599999999999994</v>
      </c>
    </row>
    <row r="242" spans="1:2">
      <c r="A242" s="4">
        <v>41548</v>
      </c>
      <c r="B242" s="5">
        <v>72.400000000000006</v>
      </c>
    </row>
    <row r="243" spans="1:2">
      <c r="A243" s="4">
        <v>41640</v>
      </c>
      <c r="B243" s="5">
        <v>72.400000000000006</v>
      </c>
    </row>
    <row r="244" spans="1:2">
      <c r="A244" s="4">
        <v>41730</v>
      </c>
      <c r="B244" s="5">
        <v>72.900000000000006</v>
      </c>
    </row>
    <row r="245" spans="1:2">
      <c r="A245" s="4">
        <v>41821</v>
      </c>
      <c r="B245" s="5">
        <v>73</v>
      </c>
    </row>
    <row r="246" spans="1:2">
      <c r="A246" s="4">
        <v>41913</v>
      </c>
      <c r="B246" s="5">
        <v>74.099999999999994</v>
      </c>
    </row>
    <row r="247" spans="1:2">
      <c r="A247" s="4">
        <v>42005</v>
      </c>
      <c r="B247" s="5">
        <v>73.900000000000006</v>
      </c>
    </row>
    <row r="248" spans="1:2">
      <c r="A248" s="4">
        <v>42095</v>
      </c>
      <c r="B248" s="5">
        <v>74.599999999999994</v>
      </c>
    </row>
    <row r="249" spans="1:2">
      <c r="A249" s="4">
        <v>42186</v>
      </c>
      <c r="B249" s="5">
        <v>74.7</v>
      </c>
    </row>
    <row r="250" spans="1:2">
      <c r="A250" s="4">
        <v>42278</v>
      </c>
      <c r="B250" s="5">
        <v>75.5</v>
      </c>
    </row>
    <row r="251" spans="1:2">
      <c r="A251" s="4">
        <v>42370</v>
      </c>
      <c r="B251" s="5">
        <v>75.099999999999994</v>
      </c>
    </row>
    <row r="252" spans="1:2">
      <c r="A252" s="4">
        <v>42461</v>
      </c>
      <c r="B252" s="5">
        <v>75.400000000000006</v>
      </c>
    </row>
    <row r="253" spans="1:2">
      <c r="A253" s="4">
        <v>42552</v>
      </c>
      <c r="B253" s="5">
        <v>76</v>
      </c>
    </row>
    <row r="254" spans="1:2">
      <c r="A254" s="4">
        <v>42644</v>
      </c>
      <c r="B254" s="5">
        <v>76.900000000000006</v>
      </c>
    </row>
    <row r="255" spans="1:2">
      <c r="A255" s="4">
        <v>42736</v>
      </c>
      <c r="B255" s="5">
        <v>77.2</v>
      </c>
    </row>
    <row r="256" spans="1:2">
      <c r="A256" s="4">
        <v>42826</v>
      </c>
      <c r="B256" s="5">
        <v>77.3</v>
      </c>
    </row>
    <row r="257" spans="1:2">
      <c r="A257" s="4">
        <v>42917</v>
      </c>
      <c r="B257" s="5">
        <v>78.599999999999994</v>
      </c>
    </row>
    <row r="258" spans="1:2">
      <c r="A258" s="4">
        <v>43009</v>
      </c>
      <c r="B258" s="5">
        <v>79</v>
      </c>
    </row>
    <row r="259" spans="1:2">
      <c r="A259" s="4">
        <v>43101</v>
      </c>
      <c r="B259" s="5">
        <v>79</v>
      </c>
    </row>
    <row r="260" spans="1:2">
      <c r="A260" s="4">
        <v>43191</v>
      </c>
      <c r="B260" s="5">
        <v>79.099999999999994</v>
      </c>
    </row>
    <row r="261" spans="1:2">
      <c r="A261" s="4">
        <v>43282</v>
      </c>
      <c r="B261" s="5">
        <v>79</v>
      </c>
    </row>
    <row r="262" spans="1:2">
      <c r="A262" s="4">
        <v>43374</v>
      </c>
      <c r="B262" s="5">
        <v>79.599999999999994</v>
      </c>
    </row>
    <row r="263" spans="1:2">
      <c r="A263" s="4">
        <v>43466</v>
      </c>
      <c r="B263" s="5">
        <v>80.3</v>
      </c>
    </row>
    <row r="264" spans="1:2">
      <c r="A264" s="4">
        <v>43556</v>
      </c>
      <c r="B264" s="5">
        <v>79.8</v>
      </c>
    </row>
    <row r="265" spans="1:2">
      <c r="A265" s="4">
        <v>43647</v>
      </c>
      <c r="B265" s="5">
        <v>79.7</v>
      </c>
    </row>
    <row r="266" spans="1:2">
      <c r="A266" s="4">
        <v>43739</v>
      </c>
      <c r="B266" s="5">
        <v>80.5</v>
      </c>
    </row>
    <row r="267" spans="1:2">
      <c r="A267" s="4">
        <v>43831</v>
      </c>
      <c r="B267" s="5">
        <v>80.5</v>
      </c>
    </row>
    <row r="268" spans="1:2">
      <c r="A268" s="4">
        <v>43922</v>
      </c>
      <c r="B268" s="5">
        <v>77</v>
      </c>
    </row>
    <row r="269" spans="1:2">
      <c r="A269" s="4">
        <v>44013</v>
      </c>
      <c r="B269" s="5">
        <v>78.2</v>
      </c>
    </row>
    <row r="270" spans="1:2">
      <c r="A270" s="4">
        <v>44105</v>
      </c>
      <c r="B270" s="5">
        <v>79</v>
      </c>
    </row>
    <row r="271" spans="1:2">
      <c r="A271" s="4">
        <v>44197</v>
      </c>
      <c r="B271" s="5">
        <v>76.3</v>
      </c>
    </row>
    <row r="272" spans="1:2">
      <c r="A272" s="4">
        <v>44287</v>
      </c>
      <c r="B272" s="5">
        <v>79.599999999999994</v>
      </c>
    </row>
    <row r="273" spans="1:2">
      <c r="A273" s="4">
        <v>44378</v>
      </c>
      <c r="B273" s="5">
        <v>81.2</v>
      </c>
    </row>
    <row r="274" spans="1:2">
      <c r="A274" s="4">
        <v>44470</v>
      </c>
      <c r="B274" s="5">
        <v>82.5</v>
      </c>
    </row>
    <row r="275" spans="1:2">
      <c r="A275" s="4">
        <v>44562</v>
      </c>
      <c r="B275" s="5">
        <v>82.4</v>
      </c>
    </row>
    <row r="276" spans="1:2">
      <c r="A276" s="4">
        <v>44652</v>
      </c>
      <c r="B276" s="5">
        <v>83.1</v>
      </c>
    </row>
    <row r="277" spans="1:2">
      <c r="A277" s="4">
        <v>44743</v>
      </c>
      <c r="B277" s="5">
        <v>82.7</v>
      </c>
    </row>
    <row r="278" spans="1:2">
      <c r="A278" s="4">
        <v>44835</v>
      </c>
      <c r="B278" s="5">
        <v>82.9</v>
      </c>
    </row>
    <row r="279" spans="1:2">
      <c r="A279" s="4">
        <v>44927</v>
      </c>
      <c r="B279" s="5">
        <v>83.3</v>
      </c>
    </row>
    <row r="280" spans="1:2">
      <c r="A280" s="4">
        <v>45017</v>
      </c>
      <c r="B280" s="5">
        <v>83.9</v>
      </c>
    </row>
    <row r="281" spans="1:2">
      <c r="A281" s="4">
        <v>45108</v>
      </c>
      <c r="B281" s="5">
        <v>83.5</v>
      </c>
    </row>
    <row r="282" spans="1:2">
      <c r="A282" s="4">
        <v>45200</v>
      </c>
      <c r="B282" s="5">
        <v>83.8</v>
      </c>
    </row>
    <row r="283" spans="1:2">
      <c r="A283" s="4">
        <v>45292</v>
      </c>
      <c r="B283" s="5">
        <v>83.6</v>
      </c>
    </row>
    <row r="284" spans="1:2">
      <c r="A284" s="4">
        <v>45383</v>
      </c>
      <c r="B284" s="5">
        <v>84.3</v>
      </c>
    </row>
    <row r="285" spans="1:2">
      <c r="A285" s="4">
        <v>45474</v>
      </c>
      <c r="B285" s="5">
        <v>84.7</v>
      </c>
    </row>
    <row r="286" spans="1:2">
      <c r="A286" s="5"/>
      <c r="B286" s="5"/>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8962-DCE2-452F-B939-713178D67975}">
  <dimension ref="A1:R52"/>
  <sheetViews>
    <sheetView showGridLines="0" zoomScale="60" zoomScaleNormal="60" workbookViewId="0">
      <selection activeCell="A2" sqref="A2"/>
    </sheetView>
  </sheetViews>
  <sheetFormatPr defaultRowHeight="15.05"/>
  <cols>
    <col min="4" max="4" width="11.44140625" customWidth="1"/>
    <col min="6" max="6" width="13.5546875" customWidth="1"/>
    <col min="7" max="8" width="13.88671875" customWidth="1"/>
    <col min="11" max="11" width="16.109375" customWidth="1"/>
    <col min="12" max="12" width="14.44140625" customWidth="1"/>
    <col min="15" max="15" width="13.33203125" customWidth="1"/>
    <col min="16" max="16" width="12.109375" customWidth="1"/>
    <col min="17" max="17" width="14.5546875" customWidth="1"/>
  </cols>
  <sheetData>
    <row r="1" spans="1:18" ht="35.700000000000003">
      <c r="A1" s="34" t="s">
        <v>310</v>
      </c>
      <c r="B1" s="34"/>
      <c r="R1" s="28"/>
    </row>
    <row r="2" spans="1:18">
      <c r="A2" s="35" t="s">
        <v>113</v>
      </c>
    </row>
    <row r="24" spans="1:18" ht="105.2">
      <c r="B24" s="28" t="s">
        <v>6</v>
      </c>
      <c r="C24" s="30" t="s">
        <v>78</v>
      </c>
      <c r="D24" s="30" t="s">
        <v>79</v>
      </c>
      <c r="E24" s="30" t="s">
        <v>80</v>
      </c>
      <c r="F24" s="30" t="s">
        <v>112</v>
      </c>
      <c r="G24" s="30" t="s">
        <v>81</v>
      </c>
      <c r="H24" s="30" t="s">
        <v>82</v>
      </c>
      <c r="I24" s="30" t="s">
        <v>73</v>
      </c>
      <c r="J24" s="27" t="s">
        <v>74</v>
      </c>
      <c r="K24" s="27" t="s">
        <v>75</v>
      </c>
      <c r="L24" s="27" t="s">
        <v>76</v>
      </c>
      <c r="M24" s="27" t="s">
        <v>77</v>
      </c>
      <c r="N24" s="27" t="s">
        <v>83</v>
      </c>
      <c r="O24" s="27" t="s">
        <v>84</v>
      </c>
      <c r="P24" s="27" t="s">
        <v>85</v>
      </c>
      <c r="Q24" s="27" t="s">
        <v>86</v>
      </c>
    </row>
    <row r="25" spans="1:18">
      <c r="A25" t="s">
        <v>87</v>
      </c>
      <c r="B25">
        <v>0</v>
      </c>
      <c r="C25" s="30">
        <v>0</v>
      </c>
      <c r="D25" s="30">
        <v>0</v>
      </c>
      <c r="E25" s="30">
        <v>0</v>
      </c>
      <c r="F25" s="30">
        <v>0</v>
      </c>
      <c r="G25" s="30">
        <v>0</v>
      </c>
      <c r="H25" s="30">
        <v>0</v>
      </c>
      <c r="I25" s="30">
        <v>0</v>
      </c>
      <c r="J25" s="30">
        <v>0</v>
      </c>
      <c r="K25" s="30">
        <v>0</v>
      </c>
      <c r="L25" s="30">
        <v>0</v>
      </c>
      <c r="M25" s="30">
        <v>0</v>
      </c>
      <c r="N25" s="31">
        <v>0</v>
      </c>
      <c r="O25" s="32">
        <v>0</v>
      </c>
      <c r="P25" s="30">
        <v>0</v>
      </c>
      <c r="Q25" s="32">
        <v>0</v>
      </c>
      <c r="R25" s="10"/>
    </row>
    <row r="26" spans="1:18">
      <c r="A26" t="s">
        <v>88</v>
      </c>
      <c r="B26" s="10">
        <v>-22.700000000000273</v>
      </c>
      <c r="C26" s="30">
        <v>0.70000000000000284</v>
      </c>
      <c r="D26" s="30">
        <v>0.69999999999998863</v>
      </c>
      <c r="E26" s="30">
        <v>-1.6999999999999886</v>
      </c>
      <c r="F26" s="30">
        <v>1.6000000000000014</v>
      </c>
      <c r="G26" s="30">
        <v>-1.5999999999999943</v>
      </c>
      <c r="H26" s="30">
        <v>-0.39999999999999147</v>
      </c>
      <c r="I26" s="30">
        <v>-1.7000000000000028</v>
      </c>
      <c r="J26" s="30">
        <v>0</v>
      </c>
      <c r="K26" s="30">
        <v>-5.3000000000000114</v>
      </c>
      <c r="L26" s="30">
        <v>-0.40000000000000568</v>
      </c>
      <c r="M26" s="30">
        <v>-9.9999999999994316E-2</v>
      </c>
      <c r="N26" s="31">
        <v>2.0999999999999943</v>
      </c>
      <c r="O26" s="32">
        <v>-4.4000000000000128</v>
      </c>
      <c r="P26" s="30">
        <v>-4.3000000000000043</v>
      </c>
      <c r="Q26" s="32">
        <v>-7.9000000000002544</v>
      </c>
      <c r="R26" s="10"/>
    </row>
    <row r="27" spans="1:18">
      <c r="A27" t="s">
        <v>89</v>
      </c>
      <c r="B27" s="10">
        <v>2.5999999999999091</v>
      </c>
      <c r="C27" s="30">
        <v>5.2999999999999972</v>
      </c>
      <c r="D27" s="30">
        <v>7.6999999999999886</v>
      </c>
      <c r="E27" s="30">
        <v>2.8000000000000114</v>
      </c>
      <c r="F27" s="30">
        <v>4.4000000000000057</v>
      </c>
      <c r="G27" s="30">
        <v>9.8000000000000114</v>
      </c>
      <c r="H27" s="30">
        <v>3.3000000000000114</v>
      </c>
      <c r="I27" s="30">
        <v>-1.9000000000000057</v>
      </c>
      <c r="J27" s="30">
        <v>2</v>
      </c>
      <c r="K27" s="30">
        <v>-5.4000000000000341</v>
      </c>
      <c r="L27" s="30">
        <v>-1.7000000000000028</v>
      </c>
      <c r="M27" s="30">
        <v>-7.3000000000000114</v>
      </c>
      <c r="N27" s="31">
        <v>-0.80000000000001137</v>
      </c>
      <c r="O27" s="32">
        <v>-2.1000000000000512</v>
      </c>
      <c r="P27" s="30">
        <v>-5.8000000000000043</v>
      </c>
      <c r="Q27" s="32">
        <v>-7.6999999999999957</v>
      </c>
      <c r="R27" s="10"/>
    </row>
    <row r="28" spans="1:18">
      <c r="A28" t="s">
        <v>90</v>
      </c>
      <c r="B28" s="10">
        <v>39.299999999999727</v>
      </c>
      <c r="C28" s="30">
        <v>6.5</v>
      </c>
      <c r="D28" s="30">
        <v>11.599999999999994</v>
      </c>
      <c r="E28" s="30">
        <v>5.1000000000000227</v>
      </c>
      <c r="F28" s="30">
        <v>2.9000000000000057</v>
      </c>
      <c r="G28" s="30">
        <v>8.8000000000000114</v>
      </c>
      <c r="H28" s="30">
        <v>4.9000000000000057</v>
      </c>
      <c r="I28" s="30">
        <v>3.0999999999999943</v>
      </c>
      <c r="J28" s="30">
        <v>1.5</v>
      </c>
      <c r="K28" s="30">
        <v>-1.4000000000000341</v>
      </c>
      <c r="L28" s="30">
        <v>0.59999999999999432</v>
      </c>
      <c r="M28" s="30">
        <v>0.59999999999999432</v>
      </c>
      <c r="N28" s="31">
        <v>9.9999999999994316E-2</v>
      </c>
      <c r="O28" s="32">
        <v>-1.5000000000000284</v>
      </c>
      <c r="P28" s="30">
        <v>-6.5</v>
      </c>
      <c r="Q28" s="32">
        <v>2.9999999999997726</v>
      </c>
      <c r="R28" s="10"/>
    </row>
    <row r="29" spans="1:18">
      <c r="A29" t="s">
        <v>91</v>
      </c>
      <c r="B29" s="10">
        <v>55.5</v>
      </c>
      <c r="C29" s="30">
        <v>4.5</v>
      </c>
      <c r="D29" s="30">
        <v>12.699999999999989</v>
      </c>
      <c r="E29" s="30">
        <v>4.1999999999999886</v>
      </c>
      <c r="F29" s="30">
        <v>6.5</v>
      </c>
      <c r="G29" s="30">
        <v>9.5</v>
      </c>
      <c r="H29" s="30">
        <v>9</v>
      </c>
      <c r="I29" s="30">
        <v>4.5999999999999943</v>
      </c>
      <c r="J29" s="30">
        <v>2.8000000000000114</v>
      </c>
      <c r="K29" s="30">
        <v>6.3999999999999773</v>
      </c>
      <c r="L29" s="30">
        <v>-1.9000000000000057</v>
      </c>
      <c r="M29" s="30">
        <v>-4.0999999999999943</v>
      </c>
      <c r="N29" s="31">
        <v>0.79999999999998295</v>
      </c>
      <c r="O29" s="32">
        <v>-7.8000000000000114</v>
      </c>
      <c r="P29" s="30">
        <v>-0.80000000000000426</v>
      </c>
      <c r="Q29" s="32">
        <v>9.1000000000000725</v>
      </c>
      <c r="R29" s="10"/>
    </row>
    <row r="30" spans="1:18">
      <c r="A30" t="s">
        <v>92</v>
      </c>
      <c r="B30" s="10">
        <v>-174.5</v>
      </c>
      <c r="C30" s="30">
        <v>6.7999999999999972</v>
      </c>
      <c r="D30" s="30">
        <v>-1.0999999999999943</v>
      </c>
      <c r="E30" s="30">
        <v>-7</v>
      </c>
      <c r="F30" s="30">
        <v>14.100000000000001</v>
      </c>
      <c r="G30" s="30">
        <v>13.800000000000011</v>
      </c>
      <c r="H30" s="30">
        <v>17.700000000000017</v>
      </c>
      <c r="I30" s="30">
        <v>-3.7000000000000028</v>
      </c>
      <c r="J30" s="30">
        <v>-19.799999999999983</v>
      </c>
      <c r="K30" s="30">
        <v>-29.400000000000034</v>
      </c>
      <c r="L30" s="30">
        <v>-15.400000000000006</v>
      </c>
      <c r="M30" s="30">
        <v>-71.2</v>
      </c>
      <c r="N30" s="31">
        <v>2.9999999999999716</v>
      </c>
      <c r="O30" s="32">
        <v>-11.200000000000024</v>
      </c>
      <c r="P30" s="30">
        <v>-8.5</v>
      </c>
      <c r="Q30" s="32">
        <v>-62.599999999999966</v>
      </c>
      <c r="R30" s="10"/>
    </row>
    <row r="31" spans="1:18">
      <c r="A31" t="s">
        <v>93</v>
      </c>
      <c r="B31" s="10">
        <v>-62.5</v>
      </c>
      <c r="C31" s="30">
        <v>9.9000000000000057</v>
      </c>
      <c r="D31" s="30">
        <v>8.1999999999999886</v>
      </c>
      <c r="E31" s="30">
        <v>2.6000000000000227</v>
      </c>
      <c r="F31" s="30">
        <v>10.199999999999996</v>
      </c>
      <c r="G31" s="30">
        <v>7.1000000000000085</v>
      </c>
      <c r="H31" s="30">
        <v>13.300000000000011</v>
      </c>
      <c r="I31" s="30">
        <v>-2.9000000000000057</v>
      </c>
      <c r="J31" s="30">
        <v>-14</v>
      </c>
      <c r="K31" s="30">
        <v>-3.9000000000000341</v>
      </c>
      <c r="L31" s="30">
        <v>-5.5999999999999943</v>
      </c>
      <c r="M31" s="30">
        <v>-47.5</v>
      </c>
      <c r="N31" s="31">
        <v>-0.9000000000000199</v>
      </c>
      <c r="O31" s="32">
        <v>-1.1999999999999957</v>
      </c>
      <c r="P31" s="30">
        <v>-1.9000000000000057</v>
      </c>
      <c r="Q31" s="32">
        <v>-35.899999999999977</v>
      </c>
      <c r="R31" s="10"/>
    </row>
    <row r="32" spans="1:18">
      <c r="A32" t="s">
        <v>94</v>
      </c>
      <c r="B32" s="10">
        <v>-31.300000000000182</v>
      </c>
      <c r="C32" s="30">
        <v>11.299999999999997</v>
      </c>
      <c r="D32" s="30">
        <v>15.799999999999983</v>
      </c>
      <c r="E32" s="30">
        <v>3.3000000000000114</v>
      </c>
      <c r="F32" s="30">
        <v>11.299999999999997</v>
      </c>
      <c r="G32" s="30">
        <v>13.900000000000006</v>
      </c>
      <c r="H32" s="30">
        <v>14.600000000000009</v>
      </c>
      <c r="I32" s="30">
        <v>2.0999999999999943</v>
      </c>
      <c r="J32" s="30">
        <v>-10.399999999999977</v>
      </c>
      <c r="K32" s="30">
        <v>3.1999999999999886</v>
      </c>
      <c r="L32" s="30">
        <v>-9.9999999999994316E-2</v>
      </c>
      <c r="M32" s="30">
        <v>-53.300000000000011</v>
      </c>
      <c r="N32" s="31">
        <v>7.2999999999999829</v>
      </c>
      <c r="O32" s="32">
        <v>2.7999999999999687</v>
      </c>
      <c r="P32" s="30">
        <v>-3.3000000000000043</v>
      </c>
      <c r="Q32" s="32">
        <v>-49.800000000000132</v>
      </c>
      <c r="R32" s="10"/>
    </row>
    <row r="33" spans="1:18">
      <c r="A33" t="s">
        <v>95</v>
      </c>
      <c r="B33" s="10">
        <v>-55.300000000000182</v>
      </c>
      <c r="C33" s="30">
        <v>14.799999999999997</v>
      </c>
      <c r="D33" s="30">
        <v>29.400000000000006</v>
      </c>
      <c r="E33" s="30">
        <v>9.4000000000000341</v>
      </c>
      <c r="F33" s="30">
        <v>14.899999999999999</v>
      </c>
      <c r="G33" s="30">
        <v>16.200000000000003</v>
      </c>
      <c r="H33" s="30">
        <v>12.900000000000006</v>
      </c>
      <c r="I33" s="30">
        <v>4.4000000000000057</v>
      </c>
      <c r="J33" s="30">
        <v>-19.899999999999991</v>
      </c>
      <c r="K33" s="30">
        <v>0</v>
      </c>
      <c r="L33" s="30">
        <v>-13.5</v>
      </c>
      <c r="M33" s="30">
        <v>-74.300000000000011</v>
      </c>
      <c r="N33" s="31">
        <v>8.3999999999999915</v>
      </c>
      <c r="O33" s="32">
        <v>4.9999999999999787</v>
      </c>
      <c r="P33" s="30">
        <v>-4.1000000000000014</v>
      </c>
      <c r="Q33" s="32">
        <v>-58.90000000000019</v>
      </c>
      <c r="R33" s="10"/>
    </row>
    <row r="34" spans="1:18">
      <c r="A34" t="s">
        <v>96</v>
      </c>
      <c r="B34" s="10">
        <v>43.900000000000091</v>
      </c>
      <c r="C34" s="30">
        <v>18.800000000000011</v>
      </c>
      <c r="D34" s="30">
        <v>35.199999999999989</v>
      </c>
      <c r="E34" s="30">
        <v>19.900000000000034</v>
      </c>
      <c r="F34" s="30">
        <v>18.499999999999986</v>
      </c>
      <c r="G34" s="30">
        <v>18.200000000000003</v>
      </c>
      <c r="H34" s="30">
        <v>19.800000000000011</v>
      </c>
      <c r="I34" s="30">
        <v>7.7000000000000028</v>
      </c>
      <c r="J34" s="30">
        <v>-16.5</v>
      </c>
      <c r="K34" s="30">
        <v>2.5999999999999659</v>
      </c>
      <c r="L34" s="30">
        <v>-4.9000000000000057</v>
      </c>
      <c r="M34" s="30">
        <v>-61.600000000000009</v>
      </c>
      <c r="N34" s="31">
        <v>6.9999999999999858</v>
      </c>
      <c r="O34" s="32">
        <v>9.0999999999999801</v>
      </c>
      <c r="P34" s="30">
        <v>1.5999999999999943</v>
      </c>
      <c r="Q34" s="32">
        <v>-31.499999999999844</v>
      </c>
      <c r="R34" s="10"/>
    </row>
    <row r="35" spans="1:18">
      <c r="A35" t="s">
        <v>97</v>
      </c>
      <c r="B35" s="10">
        <v>177.90000000000009</v>
      </c>
      <c r="C35" s="30">
        <v>17.800000000000011</v>
      </c>
      <c r="D35" s="30">
        <v>36.400000000000006</v>
      </c>
      <c r="E35" s="30">
        <v>23.600000000000023</v>
      </c>
      <c r="F35" s="30">
        <v>20.199999999999989</v>
      </c>
      <c r="G35" s="30">
        <v>31.5</v>
      </c>
      <c r="H35" s="30">
        <v>30.200000000000017</v>
      </c>
      <c r="I35" s="30">
        <v>5.0999999999999943</v>
      </c>
      <c r="J35" s="30">
        <v>-1.0999999999999943</v>
      </c>
      <c r="K35" s="30">
        <v>4</v>
      </c>
      <c r="L35" s="30">
        <v>4.0999999999999943</v>
      </c>
      <c r="M35" s="30">
        <v>-8</v>
      </c>
      <c r="N35" s="31">
        <v>-2.7000000000000171</v>
      </c>
      <c r="O35" s="32">
        <v>-0.69999999999998863</v>
      </c>
      <c r="P35" s="30">
        <v>6.7999999999999972</v>
      </c>
      <c r="Q35" s="32">
        <v>10.700000000000045</v>
      </c>
      <c r="R35" s="10"/>
    </row>
    <row r="36" spans="1:18">
      <c r="A36" t="s">
        <v>98</v>
      </c>
      <c r="B36" s="10">
        <v>216.29999999999973</v>
      </c>
      <c r="C36" s="30">
        <v>25.599999999999994</v>
      </c>
      <c r="D36" s="30">
        <v>36</v>
      </c>
      <c r="E36" s="30">
        <v>35.300000000000011</v>
      </c>
      <c r="F36" s="30">
        <v>24.699999999999989</v>
      </c>
      <c r="G36" s="30">
        <v>45.599999999999994</v>
      </c>
      <c r="H36" s="30">
        <v>23</v>
      </c>
      <c r="I36" s="30">
        <v>4</v>
      </c>
      <c r="J36" s="30">
        <v>14.300000000000011</v>
      </c>
      <c r="K36" s="30">
        <v>-0.20000000000004547</v>
      </c>
      <c r="L36" s="30">
        <v>-0.20000000000000284</v>
      </c>
      <c r="M36" s="30">
        <v>-16.800000000000011</v>
      </c>
      <c r="N36" s="31">
        <v>8.3000000000000114</v>
      </c>
      <c r="O36" s="32">
        <v>6.6999999999999886</v>
      </c>
      <c r="P36" s="30">
        <v>11.399999999999999</v>
      </c>
      <c r="Q36" s="32">
        <v>-1.4000000000002331</v>
      </c>
      <c r="R36" s="10"/>
    </row>
    <row r="37" spans="1:18">
      <c r="A37" t="s">
        <v>99</v>
      </c>
      <c r="B37" s="10">
        <v>245.59999999999991</v>
      </c>
      <c r="C37" s="30">
        <v>26.5</v>
      </c>
      <c r="D37" s="30">
        <v>36</v>
      </c>
      <c r="E37" s="30">
        <v>44.100000000000023</v>
      </c>
      <c r="F37" s="30">
        <v>22.699999999999989</v>
      </c>
      <c r="G37" s="30">
        <v>47.3</v>
      </c>
      <c r="H37" s="30">
        <v>26.800000000000011</v>
      </c>
      <c r="I37" s="30">
        <v>2.7999999999999972</v>
      </c>
      <c r="J37" s="30">
        <v>19.300000000000011</v>
      </c>
      <c r="K37" s="30">
        <v>0.39999999999997726</v>
      </c>
      <c r="L37" s="30">
        <v>10</v>
      </c>
      <c r="M37" s="30">
        <v>-12.400000000000006</v>
      </c>
      <c r="N37" s="31">
        <v>3.4999999999999858</v>
      </c>
      <c r="O37" s="32">
        <v>9.6999999999999886</v>
      </c>
      <c r="P37" s="30">
        <v>4.6999999999999957</v>
      </c>
      <c r="Q37" s="32">
        <v>4.1999999999999318</v>
      </c>
      <c r="R37" s="10"/>
    </row>
    <row r="38" spans="1:18">
      <c r="A38" t="s">
        <v>100</v>
      </c>
      <c r="B38" s="10">
        <v>261.19999999999982</v>
      </c>
      <c r="C38" s="30">
        <v>17.599999999999994</v>
      </c>
      <c r="D38" s="30">
        <v>38.900000000000006</v>
      </c>
      <c r="E38" s="30">
        <v>48</v>
      </c>
      <c r="F38" s="30">
        <v>24.899999999999991</v>
      </c>
      <c r="G38" s="30">
        <v>46.799999999999983</v>
      </c>
      <c r="H38" s="30">
        <v>19.5</v>
      </c>
      <c r="I38" s="30">
        <v>6.5999999999999943</v>
      </c>
      <c r="J38" s="30">
        <v>24.900000000000006</v>
      </c>
      <c r="K38" s="30">
        <v>22.799999999999955</v>
      </c>
      <c r="L38" s="30">
        <v>5.7999999999999972</v>
      </c>
      <c r="M38" s="30">
        <v>-14.5</v>
      </c>
      <c r="N38" s="31">
        <v>3.8000000000000114</v>
      </c>
      <c r="O38" s="32">
        <v>11.799999999999997</v>
      </c>
      <c r="P38" s="30">
        <v>11.899999999999999</v>
      </c>
      <c r="Q38" s="32">
        <v>-7.6000000000000796</v>
      </c>
      <c r="R38" s="10"/>
    </row>
    <row r="39" spans="1:18">
      <c r="A39" t="s">
        <v>101</v>
      </c>
      <c r="B39" s="10">
        <v>264.5</v>
      </c>
      <c r="C39" s="30">
        <v>26.800000000000011</v>
      </c>
      <c r="D39" s="30">
        <v>35.5</v>
      </c>
      <c r="E39" s="30">
        <v>54.800000000000011</v>
      </c>
      <c r="F39" s="30">
        <v>24.199999999999989</v>
      </c>
      <c r="G39" s="30">
        <v>38.399999999999977</v>
      </c>
      <c r="H39" s="30">
        <v>19</v>
      </c>
      <c r="I39" s="30">
        <v>-8.7000000000000028</v>
      </c>
      <c r="J39" s="30">
        <v>22.700000000000017</v>
      </c>
      <c r="K39" s="30">
        <v>8.5999999999999659</v>
      </c>
      <c r="L39" s="30">
        <v>4.4000000000000057</v>
      </c>
      <c r="M39" s="30">
        <v>-15.099999999999994</v>
      </c>
      <c r="N39" s="31">
        <v>2.6000000000000227</v>
      </c>
      <c r="O39" s="32">
        <v>18.5</v>
      </c>
      <c r="P39" s="30">
        <v>9.5999999999999943</v>
      </c>
      <c r="Q39" s="32">
        <v>23.199999999999989</v>
      </c>
      <c r="R39" s="10"/>
    </row>
    <row r="40" spans="1:18">
      <c r="A40" t="s">
        <v>102</v>
      </c>
      <c r="B40" s="10">
        <v>283.79999999999973</v>
      </c>
      <c r="C40" s="30">
        <v>29.699999999999989</v>
      </c>
      <c r="D40" s="30">
        <v>30.199999999999989</v>
      </c>
      <c r="E40" s="30">
        <v>51.699999999999989</v>
      </c>
      <c r="F40" s="30">
        <v>22.299999999999983</v>
      </c>
      <c r="G40" s="30">
        <v>44.499999999999972</v>
      </c>
      <c r="H40" s="30">
        <v>24.400000000000006</v>
      </c>
      <c r="I40" s="30">
        <v>-1.4000000000000057</v>
      </c>
      <c r="J40" s="30">
        <v>18.700000000000017</v>
      </c>
      <c r="K40" s="30">
        <v>13.399999999999977</v>
      </c>
      <c r="L40" s="30">
        <v>7.4000000000000057</v>
      </c>
      <c r="M40" s="30">
        <v>-8.3000000000000114</v>
      </c>
      <c r="N40" s="31">
        <v>5.0000000000000284</v>
      </c>
      <c r="O40" s="32">
        <v>18.099999999999994</v>
      </c>
      <c r="P40" s="30">
        <v>3.5999999999999943</v>
      </c>
      <c r="Q40" s="32">
        <v>24.499999999999773</v>
      </c>
      <c r="R40" s="10"/>
    </row>
    <row r="41" spans="1:18">
      <c r="A41" t="s">
        <v>103</v>
      </c>
      <c r="B41" s="10">
        <v>339.5</v>
      </c>
      <c r="C41" s="30">
        <v>31.599999999999994</v>
      </c>
      <c r="D41" s="30">
        <v>33.5</v>
      </c>
      <c r="E41" s="30">
        <v>65.100000000000023</v>
      </c>
      <c r="F41" s="30">
        <v>25.799999999999976</v>
      </c>
      <c r="G41" s="30">
        <v>49.399999999999977</v>
      </c>
      <c r="H41" s="30">
        <v>22.900000000000006</v>
      </c>
      <c r="I41" s="30">
        <v>-1</v>
      </c>
      <c r="J41" s="30">
        <v>19.300000000000011</v>
      </c>
      <c r="K41" s="30">
        <v>28.199999999999989</v>
      </c>
      <c r="L41" s="30">
        <v>8.0999999999999943</v>
      </c>
      <c r="M41" s="30">
        <v>-3.0999999999999943</v>
      </c>
      <c r="N41" s="31">
        <v>4.6000000000000227</v>
      </c>
      <c r="O41" s="32">
        <v>21.1</v>
      </c>
      <c r="P41" s="30">
        <v>5.5</v>
      </c>
      <c r="Q41" s="32">
        <v>28.5</v>
      </c>
      <c r="R41" s="10"/>
    </row>
    <row r="42" spans="1:18">
      <c r="A42" t="s">
        <v>104</v>
      </c>
      <c r="B42" s="10">
        <v>342.09999999999991</v>
      </c>
      <c r="C42" s="30">
        <v>31.800000000000011</v>
      </c>
      <c r="D42" s="30">
        <v>39.199999999999989</v>
      </c>
      <c r="E42" s="30">
        <v>65.800000000000011</v>
      </c>
      <c r="F42" s="30">
        <v>24.299999999999983</v>
      </c>
      <c r="G42" s="30">
        <v>49.599999999999966</v>
      </c>
      <c r="H42" s="30">
        <v>26.5</v>
      </c>
      <c r="I42" s="30">
        <v>0.40000000000000568</v>
      </c>
      <c r="J42" s="30">
        <v>26.300000000000011</v>
      </c>
      <c r="K42" s="30">
        <v>37.399999999999977</v>
      </c>
      <c r="L42" s="30">
        <v>9.5999999999999943</v>
      </c>
      <c r="M42" s="30">
        <v>-4.7000000000000171</v>
      </c>
      <c r="N42" s="31">
        <v>6.7000000000000171</v>
      </c>
      <c r="O42" s="32">
        <v>6.7999999999999829</v>
      </c>
      <c r="P42" s="30">
        <v>4.1999999999999957</v>
      </c>
      <c r="Q42" s="32">
        <v>18.199999999999989</v>
      </c>
      <c r="R42" s="10"/>
    </row>
    <row r="43" spans="1:18">
      <c r="A43" t="s">
        <v>105</v>
      </c>
      <c r="B43" s="10">
        <v>355.69999999999982</v>
      </c>
      <c r="C43" s="30">
        <v>28.599999999999994</v>
      </c>
      <c r="D43" s="30">
        <v>47.400000000000006</v>
      </c>
      <c r="E43" s="30">
        <v>71.400000000000034</v>
      </c>
      <c r="F43" s="30">
        <v>29.799999999999983</v>
      </c>
      <c r="G43" s="30">
        <v>56.499999999999957</v>
      </c>
      <c r="H43" s="30">
        <v>24.5</v>
      </c>
      <c r="I43" s="30">
        <v>7.0999999999999943</v>
      </c>
      <c r="J43" s="30">
        <v>18.700000000000017</v>
      </c>
      <c r="K43" s="30">
        <v>13.599999999999966</v>
      </c>
      <c r="L43" s="30">
        <v>9.7000000000000028</v>
      </c>
      <c r="M43" s="30">
        <v>-3.9000000000000057</v>
      </c>
      <c r="N43" s="31">
        <v>-0.29999999999996874</v>
      </c>
      <c r="O43" s="32">
        <v>2.7999999999999829</v>
      </c>
      <c r="P43" s="30">
        <v>6.2999999999999972</v>
      </c>
      <c r="Q43" s="32">
        <v>43.499999999999829</v>
      </c>
      <c r="R43" s="10"/>
    </row>
    <row r="44" spans="1:18">
      <c r="A44" t="s">
        <v>106</v>
      </c>
      <c r="B44" s="10">
        <v>375.19999999999982</v>
      </c>
      <c r="C44" s="30">
        <v>31.300000000000011</v>
      </c>
      <c r="D44" s="30">
        <v>55.900000000000006</v>
      </c>
      <c r="E44" s="30">
        <v>73.199999999999989</v>
      </c>
      <c r="F44" s="30">
        <v>24.599999999999994</v>
      </c>
      <c r="G44" s="30">
        <v>53.69999999999996</v>
      </c>
      <c r="H44" s="30">
        <v>24.300000000000011</v>
      </c>
      <c r="I44" s="30">
        <v>8.5</v>
      </c>
      <c r="J44" s="30">
        <v>14.800000000000011</v>
      </c>
      <c r="K44" s="30">
        <v>32.399999999999977</v>
      </c>
      <c r="L44" s="30">
        <v>2.0999999999999943</v>
      </c>
      <c r="M44" s="30">
        <v>3.5999999999999943</v>
      </c>
      <c r="N44" s="31">
        <v>-2.9999999999999716</v>
      </c>
      <c r="O44" s="32">
        <v>9.6999999999999602</v>
      </c>
      <c r="P44" s="30">
        <v>9.2999999999999972</v>
      </c>
      <c r="Q44" s="32">
        <v>34.799999999999898</v>
      </c>
      <c r="R44" s="10"/>
    </row>
    <row r="45" spans="1:18">
      <c r="A45" t="s">
        <v>107</v>
      </c>
      <c r="B45" s="10">
        <v>391.79999999999973</v>
      </c>
      <c r="C45" s="30">
        <v>34.400000000000006</v>
      </c>
      <c r="D45" s="30">
        <v>50.199999999999989</v>
      </c>
      <c r="E45" s="30">
        <v>64.199999999999989</v>
      </c>
      <c r="F45" s="30">
        <v>21.499999999999986</v>
      </c>
      <c r="G45" s="30">
        <v>58.899999999999949</v>
      </c>
      <c r="H45" s="30">
        <v>23.700000000000017</v>
      </c>
      <c r="I45" s="30">
        <v>5.9000000000000057</v>
      </c>
      <c r="J45" s="30">
        <v>28.600000000000023</v>
      </c>
      <c r="K45" s="30">
        <v>22.599999999999966</v>
      </c>
      <c r="L45" s="30">
        <v>6.9000000000000057</v>
      </c>
      <c r="M45" s="30">
        <v>-2</v>
      </c>
      <c r="N45" s="31">
        <v>-2.0999999999999659</v>
      </c>
      <c r="O45" s="32">
        <v>14.000000000000014</v>
      </c>
      <c r="P45" s="30">
        <v>15.699999999999989</v>
      </c>
      <c r="Q45" s="32">
        <v>49.299999999999727</v>
      </c>
      <c r="R45" s="10"/>
    </row>
    <row r="46" spans="1:18">
      <c r="A46" t="s">
        <v>108</v>
      </c>
      <c r="B46" s="10">
        <v>413.59999999999991</v>
      </c>
      <c r="C46" s="30">
        <v>37.800000000000011</v>
      </c>
      <c r="D46" s="30">
        <v>50.799999999999983</v>
      </c>
      <c r="E46" s="30">
        <v>84.400000000000034</v>
      </c>
      <c r="F46" s="30">
        <v>28.799999999999983</v>
      </c>
      <c r="G46" s="30">
        <v>62.899999999999949</v>
      </c>
      <c r="H46" s="30">
        <v>22.800000000000011</v>
      </c>
      <c r="I46" s="30">
        <v>3.5</v>
      </c>
      <c r="J46" s="30">
        <v>14.300000000000011</v>
      </c>
      <c r="K46" s="30">
        <v>12.599999999999966</v>
      </c>
      <c r="L46" s="30">
        <v>12.5</v>
      </c>
      <c r="M46" s="30">
        <v>1.5</v>
      </c>
      <c r="N46" s="31">
        <v>4.6000000000000512</v>
      </c>
      <c r="O46" s="32">
        <v>23.400000000000006</v>
      </c>
      <c r="P46" s="30">
        <v>17.29999999999999</v>
      </c>
      <c r="Q46" s="32">
        <v>36.39999999999992</v>
      </c>
      <c r="R46" s="10"/>
    </row>
    <row r="47" spans="1:18">
      <c r="A47" t="s">
        <v>109</v>
      </c>
      <c r="B47" s="10">
        <v>451.40000000000009</v>
      </c>
      <c r="C47" s="30">
        <v>45.300000000000011</v>
      </c>
      <c r="D47" s="30">
        <v>52.900000000000006</v>
      </c>
      <c r="E47" s="30">
        <v>87.800000000000011</v>
      </c>
      <c r="F47" s="30">
        <v>26.199999999999989</v>
      </c>
      <c r="G47" s="30">
        <v>66.999999999999943</v>
      </c>
      <c r="H47" s="30">
        <v>26.900000000000006</v>
      </c>
      <c r="I47" s="30">
        <v>4.5999999999999943</v>
      </c>
      <c r="J47" s="30">
        <v>25.300000000000011</v>
      </c>
      <c r="K47" s="30">
        <v>13</v>
      </c>
      <c r="L47" s="30">
        <v>11.299999999999997</v>
      </c>
      <c r="M47" s="30">
        <v>13.199999999999989</v>
      </c>
      <c r="N47" s="31">
        <v>-1.5999999999999375</v>
      </c>
      <c r="O47" s="32">
        <v>23.800000000000011</v>
      </c>
      <c r="P47" s="30">
        <v>13.099999999999994</v>
      </c>
      <c r="Q47" s="32">
        <v>42.600000000000136</v>
      </c>
      <c r="R47" s="10"/>
    </row>
    <row r="48" spans="1:18">
      <c r="A48" t="s">
        <v>110</v>
      </c>
      <c r="B48" s="10">
        <v>447.09999999999991</v>
      </c>
      <c r="C48" s="30">
        <v>40.199999999999989</v>
      </c>
      <c r="D48" s="30">
        <v>60.699999999999989</v>
      </c>
      <c r="E48" s="30">
        <v>90.400000000000034</v>
      </c>
      <c r="F48" s="30">
        <v>22.399999999999991</v>
      </c>
      <c r="G48" s="30">
        <v>56.999999999999943</v>
      </c>
      <c r="H48" s="30">
        <v>30.300000000000011</v>
      </c>
      <c r="I48" s="30">
        <v>3.7000000000000028</v>
      </c>
      <c r="J48" s="30">
        <v>29.800000000000011</v>
      </c>
      <c r="K48" s="30">
        <v>14.599999999999966</v>
      </c>
      <c r="L48" s="30">
        <v>14.5</v>
      </c>
      <c r="M48" s="30">
        <v>4.5</v>
      </c>
      <c r="N48" s="31">
        <v>8.0000000000000568</v>
      </c>
      <c r="O48" s="32">
        <v>23.999999999999986</v>
      </c>
      <c r="P48" s="30">
        <v>18</v>
      </c>
      <c r="Q48" s="32">
        <v>28.999999999999943</v>
      </c>
      <c r="R48" s="10"/>
    </row>
    <row r="49" spans="1:18">
      <c r="A49" t="s">
        <v>111</v>
      </c>
      <c r="B49" s="10">
        <v>482.59999999999991</v>
      </c>
      <c r="C49" s="30">
        <v>40.400000000000006</v>
      </c>
      <c r="D49" s="30">
        <v>71.5</v>
      </c>
      <c r="E49" s="30">
        <v>77.300000000000011</v>
      </c>
      <c r="F49" s="30">
        <v>26.799999999999983</v>
      </c>
      <c r="G49" s="30">
        <v>57.799999999999955</v>
      </c>
      <c r="H49" s="30">
        <v>38.800000000000011</v>
      </c>
      <c r="I49" s="30">
        <v>5</v>
      </c>
      <c r="J49" s="30">
        <v>34.800000000000011</v>
      </c>
      <c r="K49" s="30">
        <v>14.399999999999977</v>
      </c>
      <c r="L49" s="30">
        <v>7.9000000000000057</v>
      </c>
      <c r="M49" s="30">
        <v>9.5999999999999943</v>
      </c>
      <c r="N49" s="31">
        <v>13.100000000000051</v>
      </c>
      <c r="O49" s="32">
        <v>18.099999999999994</v>
      </c>
      <c r="P49" s="30">
        <v>15.599999999999994</v>
      </c>
      <c r="Q49" s="32">
        <v>51.499999999999886</v>
      </c>
      <c r="R49" s="10"/>
    </row>
    <row r="50" spans="1:18">
      <c r="B50" s="10"/>
      <c r="C50" s="30"/>
      <c r="D50" s="30"/>
      <c r="E50" s="30"/>
      <c r="F50" s="30"/>
      <c r="G50" s="30"/>
      <c r="H50" s="30"/>
      <c r="I50" s="30"/>
    </row>
    <row r="52" spans="1:18">
      <c r="F52" s="33"/>
      <c r="G52" s="33"/>
      <c r="H52" s="33"/>
    </row>
  </sheetData>
  <phoneticPr fontId="19" type="noConversion"/>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20C7-1BE5-4C25-8B58-7FF5144D9931}">
  <dimension ref="A1:U38"/>
  <sheetViews>
    <sheetView showGridLines="0" workbookViewId="0">
      <selection activeCell="I10" sqref="I10"/>
    </sheetView>
  </sheetViews>
  <sheetFormatPr defaultRowHeight="15.05"/>
  <cols>
    <col min="3" max="3" width="27.88671875" bestFit="1" customWidth="1"/>
  </cols>
  <sheetData>
    <row r="1" spans="1:17" ht="28.2" customHeight="1">
      <c r="A1" s="34" t="s">
        <v>398</v>
      </c>
    </row>
    <row r="2" spans="1:17">
      <c r="A2" s="7" t="s">
        <v>8</v>
      </c>
    </row>
    <row r="6" spans="1:17">
      <c r="B6" s="6"/>
      <c r="C6" s="6"/>
      <c r="D6" s="6"/>
    </row>
    <row r="7" spans="1:17">
      <c r="B7" s="6"/>
      <c r="C7" s="6"/>
      <c r="D7" s="6"/>
      <c r="E7" s="6"/>
      <c r="F7" s="6"/>
      <c r="G7" s="6"/>
      <c r="H7" s="6"/>
      <c r="J7" s="6"/>
      <c r="K7" s="6"/>
      <c r="L7" s="6"/>
      <c r="M7" s="6"/>
      <c r="Q7" s="6"/>
    </row>
    <row r="8" spans="1:17">
      <c r="B8" s="6"/>
      <c r="C8" s="6"/>
      <c r="D8" s="6"/>
      <c r="E8" s="6"/>
      <c r="F8" s="6"/>
      <c r="G8" s="6"/>
      <c r="H8" s="6"/>
      <c r="J8" s="6"/>
      <c r="K8" s="6"/>
      <c r="L8" s="6"/>
      <c r="M8" s="6"/>
      <c r="Q8" s="6"/>
    </row>
    <row r="9" spans="1:17">
      <c r="B9" s="6"/>
      <c r="C9" s="6"/>
      <c r="D9" s="6"/>
      <c r="E9" s="6"/>
      <c r="F9" s="6"/>
      <c r="G9" s="6"/>
      <c r="H9" s="6"/>
      <c r="J9" s="6"/>
      <c r="K9" s="6"/>
      <c r="L9" s="6"/>
      <c r="M9" s="6"/>
      <c r="Q9" s="6"/>
    </row>
    <row r="10" spans="1:17">
      <c r="B10" s="6"/>
      <c r="C10" s="6"/>
      <c r="D10" s="6"/>
      <c r="E10" s="6"/>
      <c r="F10" s="6"/>
      <c r="G10" s="6"/>
      <c r="H10" s="6"/>
      <c r="J10" s="6"/>
      <c r="K10" s="6"/>
      <c r="L10" s="6"/>
      <c r="M10" s="6"/>
      <c r="Q10" s="6"/>
    </row>
    <row r="11" spans="1:17">
      <c r="B11" s="6"/>
      <c r="C11" s="6"/>
      <c r="D11" s="6"/>
      <c r="E11" s="6"/>
      <c r="F11" s="6"/>
      <c r="G11" s="6"/>
      <c r="H11" s="6"/>
      <c r="J11" s="6"/>
      <c r="K11" s="6"/>
      <c r="L11" s="6"/>
      <c r="M11" s="6"/>
      <c r="Q11" s="6"/>
    </row>
    <row r="12" spans="1:17">
      <c r="B12" s="6"/>
      <c r="C12" s="6"/>
      <c r="D12" s="6"/>
      <c r="E12" s="6"/>
      <c r="F12" s="6"/>
      <c r="G12" s="6"/>
      <c r="H12" s="6"/>
      <c r="J12" s="6"/>
      <c r="K12" s="6"/>
      <c r="L12" s="6"/>
      <c r="M12" s="6"/>
      <c r="Q12" s="6"/>
    </row>
    <row r="13" spans="1:17">
      <c r="B13" s="6"/>
      <c r="C13" s="6"/>
      <c r="D13" s="6"/>
      <c r="E13" s="6"/>
      <c r="F13" s="6"/>
      <c r="G13" s="6"/>
      <c r="H13" s="6"/>
      <c r="J13" s="6"/>
      <c r="K13" s="6"/>
      <c r="L13" s="6"/>
      <c r="M13" s="6"/>
      <c r="Q13" s="6"/>
    </row>
    <row r="14" spans="1:17">
      <c r="B14" s="6"/>
      <c r="C14" s="6"/>
      <c r="D14" s="6"/>
      <c r="E14" s="6"/>
      <c r="F14" s="6"/>
      <c r="G14" s="6"/>
      <c r="H14" s="6"/>
      <c r="J14" s="6"/>
      <c r="K14" s="6"/>
      <c r="L14" s="6"/>
      <c r="M14" s="6"/>
      <c r="Q14" s="6"/>
    </row>
    <row r="15" spans="1:17">
      <c r="B15" s="6"/>
      <c r="C15" s="6"/>
      <c r="D15" s="6"/>
      <c r="E15" s="6"/>
      <c r="F15" s="6"/>
      <c r="G15" s="6"/>
      <c r="H15" s="6"/>
      <c r="J15" s="6"/>
      <c r="K15" s="6"/>
      <c r="L15" s="6"/>
      <c r="M15" s="6"/>
      <c r="Q15" s="6"/>
    </row>
    <row r="16" spans="1:17">
      <c r="B16" s="6"/>
      <c r="C16" s="6"/>
      <c r="D16" s="6"/>
      <c r="E16" s="6"/>
      <c r="F16" s="6"/>
      <c r="G16" s="6"/>
      <c r="H16" s="6"/>
      <c r="J16" s="6"/>
      <c r="K16" s="6"/>
      <c r="L16" s="6"/>
      <c r="M16" s="6"/>
      <c r="Q16" s="6"/>
    </row>
    <row r="17" spans="1:21">
      <c r="B17" s="6"/>
      <c r="C17" s="6"/>
      <c r="D17" s="6"/>
      <c r="E17" s="6"/>
      <c r="F17" s="6"/>
      <c r="G17" s="6"/>
      <c r="J17" s="6"/>
      <c r="K17" s="6"/>
      <c r="L17" s="6"/>
      <c r="M17" s="6"/>
      <c r="Q17" s="6"/>
    </row>
    <row r="18" spans="1:21">
      <c r="A18" s="8" t="s">
        <v>375</v>
      </c>
    </row>
    <row r="19" spans="1:21">
      <c r="A19" s="8" t="s">
        <v>376</v>
      </c>
      <c r="U19" s="36"/>
    </row>
    <row r="20" spans="1:21">
      <c r="A20" s="8" t="s">
        <v>377</v>
      </c>
    </row>
    <row r="21" spans="1:21">
      <c r="A21" s="8" t="s">
        <v>378</v>
      </c>
    </row>
    <row r="22" spans="1:21">
      <c r="A22" s="8" t="s">
        <v>379</v>
      </c>
    </row>
    <row r="23" spans="1:21">
      <c r="A23" s="8" t="s">
        <v>380</v>
      </c>
    </row>
    <row r="27" spans="1:21">
      <c r="B27" t="s">
        <v>2</v>
      </c>
      <c r="C27" t="s">
        <v>7</v>
      </c>
    </row>
    <row r="28" spans="1:21">
      <c r="A28">
        <v>2014</v>
      </c>
      <c r="B28" s="6">
        <v>100.10858702348121</v>
      </c>
      <c r="C28" s="6">
        <v>100</v>
      </c>
    </row>
    <row r="29" spans="1:21">
      <c r="A29">
        <v>2015</v>
      </c>
      <c r="B29" s="6">
        <v>102.58246467947552</v>
      </c>
      <c r="C29" s="6">
        <v>103.30714356361743</v>
      </c>
    </row>
    <row r="30" spans="1:21">
      <c r="A30">
        <v>2016</v>
      </c>
      <c r="B30" s="6">
        <v>105.05634233546985</v>
      </c>
      <c r="C30" s="6">
        <v>104.84564046709876</v>
      </c>
    </row>
    <row r="31" spans="1:21">
      <c r="A31">
        <v>2017</v>
      </c>
      <c r="B31" s="6">
        <v>107.53021999146415</v>
      </c>
      <c r="C31" s="6">
        <v>107.14815034402127</v>
      </c>
    </row>
    <row r="32" spans="1:21">
      <c r="A32">
        <v>2018</v>
      </c>
      <c r="B32" s="6">
        <v>110.00409764745848</v>
      </c>
      <c r="C32" s="6">
        <v>109.04456212829599</v>
      </c>
    </row>
    <row r="33" spans="1:3">
      <c r="A33">
        <v>2019</v>
      </c>
      <c r="B33" s="6">
        <v>112.47797530345279</v>
      </c>
      <c r="C33" s="6">
        <v>113.41419047776859</v>
      </c>
    </row>
    <row r="34" spans="1:3">
      <c r="A34">
        <v>2020</v>
      </c>
      <c r="B34" s="6">
        <v>114.95185295944712</v>
      </c>
      <c r="C34" s="6">
        <v>119.31678515090417</v>
      </c>
    </row>
    <row r="35" spans="1:3">
      <c r="A35">
        <v>2021</v>
      </c>
      <c r="B35" s="6">
        <v>117.42573061544145</v>
      </c>
      <c r="C35" s="6">
        <v>122.43095632035822</v>
      </c>
    </row>
    <row r="36" spans="1:3">
      <c r="A36">
        <v>2022</v>
      </c>
      <c r="B36" s="6">
        <v>119.89960827143577</v>
      </c>
      <c r="C36" s="6">
        <v>117.03543605832051</v>
      </c>
    </row>
    <row r="37" spans="1:3">
      <c r="A37">
        <v>2023</v>
      </c>
      <c r="B37" s="6">
        <v>122.37348592743008</v>
      </c>
      <c r="C37" s="6">
        <v>121.73797510481707</v>
      </c>
    </row>
    <row r="38" spans="1:3">
      <c r="A38">
        <v>2024</v>
      </c>
      <c r="B38" s="6">
        <v>124.8473635834244</v>
      </c>
      <c r="C38" s="6">
        <v>125.51765647816434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93627-852B-4597-BA94-C150C75C26BB}">
  <dimension ref="A1:F131"/>
  <sheetViews>
    <sheetView zoomScaleNormal="100" workbookViewId="0">
      <selection activeCell="H7" sqref="H7"/>
    </sheetView>
  </sheetViews>
  <sheetFormatPr defaultColWidth="9.109375" defaultRowHeight="15.05"/>
  <cols>
    <col min="1" max="1" width="13.5546875" style="1" customWidth="1"/>
    <col min="2" max="4" width="18.109375" style="1" customWidth="1"/>
    <col min="5" max="6" width="14.33203125" style="61" customWidth="1"/>
    <col min="7" max="16384" width="9.109375" style="1"/>
  </cols>
  <sheetData>
    <row r="1" spans="1:1" ht="35.700000000000003">
      <c r="A1" s="34" t="s">
        <v>320</v>
      </c>
    </row>
    <row r="2" spans="1:1">
      <c r="A2" s="35" t="s">
        <v>321</v>
      </c>
    </row>
    <row r="18" spans="1:1">
      <c r="A18" s="8" t="s">
        <v>322</v>
      </c>
    </row>
    <row r="19" spans="1:1">
      <c r="A19" s="8" t="s">
        <v>323</v>
      </c>
    </row>
    <row r="20" spans="1:1">
      <c r="A20" s="8" t="s">
        <v>324</v>
      </c>
    </row>
    <row r="21" spans="1:1">
      <c r="A21" s="8" t="s">
        <v>325</v>
      </c>
    </row>
    <row r="22" spans="1:1">
      <c r="A22" s="8"/>
    </row>
    <row r="35" spans="1:6" ht="30.05">
      <c r="B35" s="57"/>
      <c r="C35" s="56"/>
      <c r="D35" s="56"/>
      <c r="E35" s="58" t="s">
        <v>318</v>
      </c>
      <c r="F35" s="58" t="s">
        <v>319</v>
      </c>
    </row>
    <row r="36" spans="1:6">
      <c r="A36" s="59">
        <f>EDATE(A37,-3)</f>
        <v>36892</v>
      </c>
      <c r="D36" s="60"/>
    </row>
    <row r="37" spans="1:6">
      <c r="A37" s="59">
        <f>EDATE(A38,-3)</f>
        <v>36982</v>
      </c>
      <c r="D37" s="60"/>
    </row>
    <row r="38" spans="1:6">
      <c r="A38" s="59">
        <f>EDATE(A39,-3)</f>
        <v>37073</v>
      </c>
      <c r="D38" s="60"/>
    </row>
    <row r="39" spans="1:6">
      <c r="A39" s="59">
        <f>EDATE(A40,-3)</f>
        <v>37165</v>
      </c>
      <c r="B39" s="60"/>
      <c r="C39" s="60"/>
      <c r="D39" s="60"/>
      <c r="E39" s="62"/>
      <c r="F39" s="62"/>
    </row>
    <row r="40" spans="1:6">
      <c r="A40" s="59">
        <v>37257</v>
      </c>
      <c r="B40" s="60"/>
      <c r="C40" s="60"/>
      <c r="D40" s="60"/>
      <c r="E40" s="62">
        <v>113.27005261600533</v>
      </c>
      <c r="F40" s="62"/>
    </row>
    <row r="41" spans="1:6">
      <c r="A41" s="59">
        <f>EDATE(A40,3)</f>
        <v>37347</v>
      </c>
      <c r="B41" s="60"/>
      <c r="C41" s="60"/>
      <c r="D41" s="60"/>
      <c r="E41" s="62">
        <v>113.07576971240397</v>
      </c>
      <c r="F41" s="62"/>
    </row>
    <row r="42" spans="1:6">
      <c r="A42" s="59">
        <f t="shared" ref="A42:A105" si="0">EDATE(A41,3)</f>
        <v>37438</v>
      </c>
      <c r="B42" s="60"/>
      <c r="C42" s="60"/>
      <c r="D42" s="60"/>
      <c r="E42" s="62">
        <v>115.85602558533444</v>
      </c>
      <c r="F42" s="62"/>
    </row>
    <row r="43" spans="1:6">
      <c r="A43" s="59">
        <f t="shared" si="0"/>
        <v>37530</v>
      </c>
      <c r="B43" s="60"/>
      <c r="C43" s="60"/>
      <c r="D43" s="60"/>
      <c r="E43" s="62">
        <v>118.1389532291842</v>
      </c>
      <c r="F43" s="62"/>
    </row>
    <row r="44" spans="1:6">
      <c r="A44" s="59">
        <f t="shared" si="0"/>
        <v>37622</v>
      </c>
      <c r="B44" s="60"/>
      <c r="C44" s="60"/>
      <c r="D44" s="60"/>
      <c r="E44" s="62">
        <v>119.14867007716339</v>
      </c>
      <c r="F44" s="62"/>
    </row>
    <row r="45" spans="1:6">
      <c r="A45" s="59">
        <f t="shared" si="0"/>
        <v>37712</v>
      </c>
      <c r="B45" s="60"/>
      <c r="C45" s="60"/>
      <c r="D45" s="60"/>
      <c r="E45" s="62">
        <v>122.82612868012805</v>
      </c>
      <c r="F45" s="62"/>
    </row>
    <row r="46" spans="1:6">
      <c r="A46" s="59">
        <f t="shared" si="0"/>
        <v>37803</v>
      </c>
      <c r="B46" s="60"/>
      <c r="C46" s="60"/>
      <c r="D46" s="60"/>
      <c r="E46" s="62">
        <v>127.50699157329217</v>
      </c>
      <c r="F46" s="62"/>
    </row>
    <row r="47" spans="1:6">
      <c r="A47" s="59">
        <f t="shared" si="0"/>
        <v>37895</v>
      </c>
      <c r="B47" s="60"/>
      <c r="C47" s="60"/>
      <c r="D47" s="60"/>
      <c r="E47" s="62">
        <v>132.24982154637064</v>
      </c>
      <c r="F47" s="62"/>
    </row>
    <row r="48" spans="1:6">
      <c r="A48" s="59">
        <f t="shared" si="0"/>
        <v>37987</v>
      </c>
      <c r="B48" s="60"/>
      <c r="C48" s="60"/>
      <c r="D48" s="60"/>
      <c r="E48" s="62">
        <v>137.18962445409679</v>
      </c>
      <c r="F48" s="62"/>
    </row>
    <row r="49" spans="1:6">
      <c r="A49" s="59">
        <f t="shared" si="0"/>
        <v>38078</v>
      </c>
      <c r="B49" s="60"/>
      <c r="C49" s="60"/>
      <c r="D49" s="60"/>
      <c r="E49" s="62">
        <v>144.55572310219117</v>
      </c>
      <c r="F49" s="62"/>
    </row>
    <row r="50" spans="1:6">
      <c r="A50" s="59">
        <f t="shared" si="0"/>
        <v>38169</v>
      </c>
      <c r="B50" s="60"/>
      <c r="C50" s="60"/>
      <c r="D50" s="60"/>
      <c r="E50" s="62">
        <v>153.45518210402878</v>
      </c>
      <c r="F50" s="62"/>
    </row>
    <row r="51" spans="1:6">
      <c r="A51" s="59">
        <f t="shared" si="0"/>
        <v>38261</v>
      </c>
      <c r="B51" s="60"/>
      <c r="C51" s="60"/>
      <c r="D51" s="60"/>
      <c r="E51" s="62">
        <v>158.89075166198128</v>
      </c>
      <c r="F51" s="62"/>
    </row>
    <row r="52" spans="1:6">
      <c r="A52" s="59">
        <f t="shared" si="0"/>
        <v>38353</v>
      </c>
      <c r="B52" s="60"/>
      <c r="C52" s="60"/>
      <c r="D52" s="60"/>
      <c r="E52" s="62">
        <v>162.96242543737458</v>
      </c>
      <c r="F52" s="62"/>
    </row>
    <row r="53" spans="1:6">
      <c r="A53" s="59">
        <f t="shared" si="0"/>
        <v>38443</v>
      </c>
      <c r="B53" s="60"/>
      <c r="C53" s="60"/>
      <c r="D53" s="60"/>
      <c r="E53" s="62">
        <v>169.03701011854628</v>
      </c>
      <c r="F53" s="62"/>
    </row>
    <row r="54" spans="1:6">
      <c r="A54" s="59">
        <f t="shared" si="0"/>
        <v>38534</v>
      </c>
      <c r="B54" s="60"/>
      <c r="C54" s="60"/>
      <c r="D54" s="60"/>
      <c r="E54" s="62">
        <v>177.04451382316685</v>
      </c>
      <c r="F54" s="62"/>
    </row>
    <row r="55" spans="1:6">
      <c r="A55" s="59">
        <f t="shared" si="0"/>
        <v>38626</v>
      </c>
      <c r="B55" s="60"/>
      <c r="C55" s="60"/>
      <c r="D55" s="60"/>
      <c r="E55" s="62">
        <v>183.49564392940655</v>
      </c>
      <c r="F55" s="62"/>
    </row>
    <row r="56" spans="1:6">
      <c r="A56" s="59">
        <f t="shared" si="0"/>
        <v>38718</v>
      </c>
      <c r="B56" s="60"/>
      <c r="C56" s="60"/>
      <c r="D56" s="60"/>
      <c r="E56" s="62">
        <v>190.92817753886936</v>
      </c>
      <c r="F56" s="62"/>
    </row>
    <row r="57" spans="1:6">
      <c r="A57" s="59">
        <f t="shared" si="0"/>
        <v>38808</v>
      </c>
      <c r="B57" s="60"/>
      <c r="C57" s="60"/>
      <c r="D57" s="60"/>
      <c r="E57" s="62">
        <v>197.99486804045497</v>
      </c>
      <c r="F57" s="62"/>
    </row>
    <row r="58" spans="1:6">
      <c r="A58" s="59">
        <f t="shared" si="0"/>
        <v>38899</v>
      </c>
      <c r="B58" s="60"/>
      <c r="C58" s="60"/>
      <c r="D58" s="60"/>
      <c r="E58" s="62">
        <v>201.1124804475171</v>
      </c>
      <c r="F58" s="62"/>
    </row>
    <row r="59" spans="1:6">
      <c r="A59" s="59">
        <f t="shared" si="0"/>
        <v>38991</v>
      </c>
      <c r="B59" s="60"/>
      <c r="C59" s="60"/>
      <c r="D59" s="60"/>
      <c r="E59" s="62">
        <v>209.11837624637047</v>
      </c>
      <c r="F59" s="62"/>
    </row>
    <row r="60" spans="1:6">
      <c r="A60" s="59">
        <f t="shared" si="0"/>
        <v>39083</v>
      </c>
      <c r="B60" s="60"/>
      <c r="C60" s="60"/>
      <c r="D60" s="60"/>
      <c r="E60" s="62">
        <v>213.53279461139536</v>
      </c>
      <c r="F60" s="62"/>
    </row>
    <row r="61" spans="1:6">
      <c r="A61" s="59">
        <f t="shared" si="0"/>
        <v>39173</v>
      </c>
      <c r="B61" s="60"/>
      <c r="C61" s="60"/>
      <c r="D61" s="60"/>
      <c r="E61" s="62">
        <v>216.73039232672699</v>
      </c>
      <c r="F61" s="62"/>
    </row>
    <row r="62" spans="1:6">
      <c r="A62" s="59">
        <f t="shared" si="0"/>
        <v>39264</v>
      </c>
      <c r="B62" s="60"/>
      <c r="C62" s="60"/>
      <c r="D62" s="60"/>
      <c r="E62" s="62">
        <v>218.23648281115018</v>
      </c>
      <c r="F62" s="62"/>
    </row>
    <row r="63" spans="1:6">
      <c r="A63" s="59">
        <f t="shared" si="0"/>
        <v>39356</v>
      </c>
      <c r="B63" s="60"/>
      <c r="C63" s="60"/>
      <c r="D63" s="60"/>
      <c r="E63" s="62">
        <v>218.87551723769482</v>
      </c>
      <c r="F63" s="62"/>
    </row>
    <row r="64" spans="1:6">
      <c r="A64" s="59">
        <f t="shared" si="0"/>
        <v>39448</v>
      </c>
      <c r="B64" s="60"/>
      <c r="C64" s="60"/>
      <c r="D64" s="60"/>
      <c r="E64" s="62">
        <v>219.22643127223037</v>
      </c>
      <c r="F64" s="62"/>
    </row>
    <row r="65" spans="1:6">
      <c r="A65" s="59">
        <f t="shared" si="0"/>
        <v>39539</v>
      </c>
      <c r="B65" s="60"/>
      <c r="C65" s="60"/>
      <c r="D65" s="60"/>
      <c r="E65" s="62">
        <v>218.0749305273182</v>
      </c>
      <c r="F65" s="62"/>
    </row>
    <row r="66" spans="1:6">
      <c r="A66" s="59">
        <f t="shared" si="0"/>
        <v>39630</v>
      </c>
      <c r="B66" s="60"/>
      <c r="C66" s="60"/>
      <c r="D66" s="60"/>
      <c r="E66" s="62">
        <v>219.32897463645347</v>
      </c>
      <c r="F66" s="62"/>
    </row>
    <row r="67" spans="1:6">
      <c r="A67" s="59">
        <f t="shared" si="0"/>
        <v>39722</v>
      </c>
      <c r="B67" s="60"/>
      <c r="C67" s="60"/>
      <c r="D67" s="60"/>
      <c r="E67" s="62">
        <v>217.03629603630213</v>
      </c>
      <c r="F67" s="62"/>
    </row>
    <row r="68" spans="1:6">
      <c r="A68" s="59">
        <f t="shared" si="0"/>
        <v>39814</v>
      </c>
      <c r="B68" s="60"/>
      <c r="C68" s="60"/>
      <c r="D68" s="60"/>
      <c r="E68" s="62">
        <v>217.90298954052042</v>
      </c>
      <c r="F68" s="62"/>
    </row>
    <row r="69" spans="1:6">
      <c r="A69" s="59">
        <f t="shared" si="0"/>
        <v>39904</v>
      </c>
      <c r="B69" s="60"/>
      <c r="C69" s="60"/>
      <c r="D69" s="60"/>
      <c r="E69" s="62">
        <v>221.90968424440655</v>
      </c>
      <c r="F69" s="62"/>
    </row>
    <row r="70" spans="1:6">
      <c r="A70" s="59">
        <f t="shared" si="0"/>
        <v>39995</v>
      </c>
      <c r="B70" s="60"/>
      <c r="C70" s="60"/>
      <c r="D70" s="60"/>
      <c r="E70" s="62">
        <v>226.76269038398641</v>
      </c>
      <c r="F70" s="62"/>
    </row>
    <row r="71" spans="1:6">
      <c r="A71" s="59">
        <f t="shared" si="0"/>
        <v>40087</v>
      </c>
      <c r="B71" s="60"/>
      <c r="C71" s="60"/>
      <c r="D71" s="60"/>
      <c r="E71" s="62">
        <v>230.76601269924782</v>
      </c>
      <c r="F71" s="62"/>
    </row>
    <row r="72" spans="1:6">
      <c r="A72" s="59">
        <f t="shared" si="0"/>
        <v>40179</v>
      </c>
      <c r="B72" s="60"/>
      <c r="C72" s="60"/>
      <c r="D72" s="60"/>
      <c r="E72" s="62">
        <v>230.25420660606036</v>
      </c>
      <c r="F72" s="62">
        <v>118.5077857691502</v>
      </c>
    </row>
    <row r="73" spans="1:6">
      <c r="A73" s="59">
        <f t="shared" si="0"/>
        <v>40269</v>
      </c>
      <c r="B73" s="60"/>
      <c r="C73" s="60"/>
      <c r="D73" s="60"/>
      <c r="E73" s="62">
        <v>225.6703086257445</v>
      </c>
      <c r="F73" s="62">
        <v>115.97333148135287</v>
      </c>
    </row>
    <row r="74" spans="1:6">
      <c r="A74" s="59">
        <f t="shared" si="0"/>
        <v>40360</v>
      </c>
      <c r="B74" s="60"/>
      <c r="C74" s="60"/>
      <c r="D74" s="60"/>
      <c r="E74" s="62">
        <v>225.07711929040829</v>
      </c>
      <c r="F74" s="62">
        <v>111.70978743928066</v>
      </c>
    </row>
    <row r="75" spans="1:6">
      <c r="A75" s="59">
        <f t="shared" si="0"/>
        <v>40452</v>
      </c>
      <c r="B75" s="60"/>
      <c r="C75" s="60"/>
      <c r="D75" s="60"/>
      <c r="E75" s="62">
        <v>225.37211812959845</v>
      </c>
      <c r="F75" s="62">
        <v>92.036810649280085</v>
      </c>
    </row>
    <row r="76" spans="1:6">
      <c r="A76" s="59">
        <f t="shared" si="0"/>
        <v>40544</v>
      </c>
      <c r="B76" s="60"/>
      <c r="C76" s="60"/>
      <c r="D76" s="60"/>
      <c r="E76" s="62">
        <v>227.20574980149584</v>
      </c>
      <c r="F76" s="62">
        <v>92.319786717708581</v>
      </c>
    </row>
    <row r="77" spans="1:6">
      <c r="A77" s="59">
        <f t="shared" si="0"/>
        <v>40634</v>
      </c>
      <c r="B77" s="60"/>
      <c r="C77" s="60"/>
      <c r="D77" s="60"/>
      <c r="E77" s="62">
        <v>226.57372406848935</v>
      </c>
      <c r="F77" s="62">
        <v>89.301449567820271</v>
      </c>
    </row>
    <row r="78" spans="1:6">
      <c r="A78" s="59">
        <f t="shared" si="0"/>
        <v>40725</v>
      </c>
      <c r="B78" s="60"/>
      <c r="C78" s="60"/>
      <c r="D78" s="60"/>
      <c r="E78" s="62">
        <v>225.47224795512997</v>
      </c>
      <c r="F78" s="62">
        <v>87.772721188595909</v>
      </c>
    </row>
    <row r="79" spans="1:6">
      <c r="A79" s="59">
        <f t="shared" si="0"/>
        <v>40817</v>
      </c>
      <c r="B79" s="60"/>
      <c r="C79" s="60"/>
      <c r="D79" s="60"/>
      <c r="E79" s="62">
        <v>221.15342613414703</v>
      </c>
      <c r="F79" s="62">
        <v>90.842332613390937</v>
      </c>
    </row>
    <row r="80" spans="1:6">
      <c r="A80" s="59">
        <f t="shared" si="0"/>
        <v>40909</v>
      </c>
      <c r="B80" s="60"/>
      <c r="C80" s="60"/>
      <c r="D80" s="60"/>
      <c r="E80" s="62">
        <v>215.38376449500859</v>
      </c>
      <c r="F80" s="62">
        <v>89.641803903376513</v>
      </c>
    </row>
    <row r="81" spans="1:6">
      <c r="A81" s="59">
        <f t="shared" si="0"/>
        <v>41000</v>
      </c>
      <c r="B81" s="60"/>
      <c r="C81" s="60"/>
      <c r="D81" s="60"/>
      <c r="E81" s="62">
        <v>212.32376579441109</v>
      </c>
      <c r="F81" s="62">
        <v>88.017458008199981</v>
      </c>
    </row>
    <row r="82" spans="1:6">
      <c r="A82" s="59">
        <f t="shared" si="0"/>
        <v>41091</v>
      </c>
      <c r="B82" s="60"/>
      <c r="C82" s="60"/>
      <c r="D82" s="60"/>
      <c r="E82" s="62">
        <v>207.78675949432773</v>
      </c>
      <c r="F82" s="62">
        <v>86.344075424591836</v>
      </c>
    </row>
    <row r="83" spans="1:6">
      <c r="A83" s="59">
        <f t="shared" si="0"/>
        <v>41183</v>
      </c>
      <c r="B83" s="60"/>
      <c r="C83" s="60"/>
      <c r="D83" s="60"/>
      <c r="E83" s="62">
        <v>203.97872224203368</v>
      </c>
      <c r="F83" s="62">
        <v>82.285695987703733</v>
      </c>
    </row>
    <row r="84" spans="1:6">
      <c r="A84" s="59">
        <f t="shared" si="0"/>
        <v>41275</v>
      </c>
      <c r="B84" s="60"/>
      <c r="C84" s="60"/>
      <c r="D84" s="60"/>
      <c r="E84" s="62">
        <v>202.27655594245863</v>
      </c>
      <c r="F84" s="62">
        <v>82.234966199980775</v>
      </c>
    </row>
    <row r="85" spans="1:6">
      <c r="A85" s="59">
        <f t="shared" si="0"/>
        <v>41365</v>
      </c>
      <c r="B85" s="60"/>
      <c r="C85" s="60"/>
      <c r="D85" s="60"/>
      <c r="E85" s="62">
        <v>199.94942194091544</v>
      </c>
      <c r="F85" s="62">
        <v>78.829025225786367</v>
      </c>
    </row>
    <row r="86" spans="1:6">
      <c r="A86" s="59">
        <f t="shared" si="0"/>
        <v>41456</v>
      </c>
      <c r="B86" s="60"/>
      <c r="C86" s="60"/>
      <c r="D86" s="60"/>
      <c r="E86" s="62">
        <v>199.16628008136786</v>
      </c>
      <c r="F86" s="62">
        <v>76.712537759741252</v>
      </c>
    </row>
    <row r="87" spans="1:6">
      <c r="A87" s="59">
        <f t="shared" si="0"/>
        <v>41548</v>
      </c>
      <c r="B87" s="60"/>
      <c r="C87" s="60"/>
      <c r="D87" s="60"/>
      <c r="E87" s="62">
        <v>198.53368475104588</v>
      </c>
      <c r="F87" s="62">
        <v>73.495817969241841</v>
      </c>
    </row>
    <row r="88" spans="1:6">
      <c r="A88" s="59">
        <f t="shared" si="0"/>
        <v>41640</v>
      </c>
      <c r="B88" s="60"/>
      <c r="C88" s="60"/>
      <c r="D88" s="60"/>
      <c r="E88" s="62">
        <v>193.07632098378039</v>
      </c>
      <c r="F88" s="62">
        <v>71.997658422362065</v>
      </c>
    </row>
    <row r="89" spans="1:6">
      <c r="A89" s="59">
        <f t="shared" si="0"/>
        <v>41730</v>
      </c>
      <c r="B89" s="60"/>
      <c r="C89" s="60"/>
      <c r="D89" s="60"/>
      <c r="E89" s="62">
        <v>189.45252770322929</v>
      </c>
      <c r="F89" s="62">
        <v>64.583571021106678</v>
      </c>
    </row>
    <row r="90" spans="1:6">
      <c r="A90" s="59">
        <f t="shared" si="0"/>
        <v>41821</v>
      </c>
      <c r="B90" s="60"/>
      <c r="C90" s="60"/>
      <c r="D90" s="60"/>
      <c r="E90" s="62">
        <v>185.23269094427891</v>
      </c>
      <c r="F90" s="62">
        <v>60.648199754765351</v>
      </c>
    </row>
    <row r="91" spans="1:6">
      <c r="A91" s="59">
        <f t="shared" si="0"/>
        <v>41913</v>
      </c>
      <c r="B91" s="60"/>
      <c r="C91" s="60"/>
      <c r="D91" s="60"/>
      <c r="E91" s="62">
        <v>183.08917971681416</v>
      </c>
      <c r="F91" s="62">
        <v>58.910822939897031</v>
      </c>
    </row>
    <row r="92" spans="1:6">
      <c r="A92" s="59">
        <f t="shared" si="0"/>
        <v>42005</v>
      </c>
      <c r="B92" s="60"/>
      <c r="C92" s="60"/>
      <c r="D92" s="60"/>
      <c r="E92" s="62">
        <v>176.45953333542303</v>
      </c>
      <c r="F92" s="62">
        <v>55.432162301254095</v>
      </c>
    </row>
    <row r="93" spans="1:6">
      <c r="A93" s="59">
        <f t="shared" si="0"/>
        <v>42095</v>
      </c>
      <c r="B93" s="60"/>
      <c r="C93" s="60"/>
      <c r="D93" s="60"/>
      <c r="E93" s="62">
        <v>171.83033773312954</v>
      </c>
      <c r="F93" s="62">
        <v>53.027100778512008</v>
      </c>
    </row>
    <row r="94" spans="1:6">
      <c r="A94" s="59">
        <f t="shared" si="0"/>
        <v>42186</v>
      </c>
      <c r="B94" s="60"/>
      <c r="C94" s="60"/>
      <c r="D94" s="60"/>
      <c r="E94" s="62">
        <v>165.79121889839189</v>
      </c>
      <c r="F94" s="62">
        <v>49.139013922328061</v>
      </c>
    </row>
    <row r="95" spans="1:6">
      <c r="A95" s="59">
        <f t="shared" si="0"/>
        <v>42278</v>
      </c>
      <c r="B95" s="60"/>
      <c r="C95" s="60"/>
      <c r="D95" s="60"/>
      <c r="E95" s="62">
        <v>162.93183994032765</v>
      </c>
      <c r="F95" s="62">
        <v>47.172499546667353</v>
      </c>
    </row>
    <row r="96" spans="1:6">
      <c r="A96" s="59">
        <f t="shared" si="0"/>
        <v>42370</v>
      </c>
      <c r="B96" s="60"/>
      <c r="C96" s="60"/>
      <c r="D96" s="60"/>
      <c r="E96" s="62">
        <v>159.54567714432761</v>
      </c>
      <c r="F96" s="62">
        <v>45.528015854631562</v>
      </c>
    </row>
    <row r="97" spans="1:6">
      <c r="A97" s="59">
        <f t="shared" si="0"/>
        <v>42461</v>
      </c>
      <c r="B97" s="60"/>
      <c r="C97" s="60"/>
      <c r="D97" s="60"/>
      <c r="E97" s="62">
        <v>158.13569855259456</v>
      </c>
      <c r="F97" s="62">
        <v>44.773306164034643</v>
      </c>
    </row>
    <row r="98" spans="1:6">
      <c r="A98" s="59">
        <f t="shared" si="0"/>
        <v>42552</v>
      </c>
      <c r="B98" s="60"/>
      <c r="C98" s="60"/>
      <c r="D98" s="60"/>
      <c r="E98" s="62">
        <v>155.2407678602635</v>
      </c>
      <c r="F98" s="62">
        <v>43.029812628012237</v>
      </c>
    </row>
    <row r="99" spans="1:6">
      <c r="A99" s="59">
        <f t="shared" si="0"/>
        <v>42644</v>
      </c>
      <c r="B99" s="60"/>
      <c r="C99" s="60"/>
      <c r="D99" s="60"/>
      <c r="E99" s="62">
        <v>151.56888168957997</v>
      </c>
      <c r="F99" s="62">
        <v>41.273992078805726</v>
      </c>
    </row>
    <row r="100" spans="1:6">
      <c r="A100" s="59">
        <f t="shared" si="0"/>
        <v>42736</v>
      </c>
      <c r="B100" s="60"/>
      <c r="C100" s="60"/>
      <c r="D100" s="60"/>
      <c r="E100" s="62">
        <v>147.8542755903444</v>
      </c>
      <c r="F100" s="62">
        <v>38.020375691657364</v>
      </c>
    </row>
    <row r="101" spans="1:6">
      <c r="A101" s="59">
        <f t="shared" si="0"/>
        <v>42826</v>
      </c>
      <c r="B101" s="60"/>
      <c r="C101" s="60"/>
      <c r="D101" s="60"/>
      <c r="E101" s="62">
        <v>144.4517014044026</v>
      </c>
      <c r="F101" s="62">
        <v>37.544862108046843</v>
      </c>
    </row>
    <row r="102" spans="1:6">
      <c r="A102" s="59">
        <f t="shared" si="0"/>
        <v>42917</v>
      </c>
      <c r="B102" s="60"/>
      <c r="C102" s="60"/>
      <c r="D102" s="60"/>
      <c r="E102" s="62">
        <v>142.31577907369152</v>
      </c>
      <c r="F102" s="62">
        <v>35.833042669457036</v>
      </c>
    </row>
    <row r="103" spans="1:6">
      <c r="A103" s="59">
        <f t="shared" si="0"/>
        <v>43009</v>
      </c>
      <c r="B103" s="60"/>
      <c r="C103" s="60"/>
      <c r="D103" s="60"/>
      <c r="E103" s="62">
        <v>138.2228958231606</v>
      </c>
      <c r="F103" s="62">
        <v>36.534206158952607</v>
      </c>
    </row>
    <row r="104" spans="1:6">
      <c r="A104" s="59">
        <f t="shared" si="0"/>
        <v>43101</v>
      </c>
      <c r="B104" s="60"/>
      <c r="C104" s="60"/>
      <c r="D104" s="60"/>
      <c r="E104" s="62">
        <v>136.19138626131536</v>
      </c>
      <c r="F104" s="62">
        <v>35.854699878992669</v>
      </c>
    </row>
    <row r="105" spans="1:6">
      <c r="A105" s="59">
        <f t="shared" si="0"/>
        <v>43191</v>
      </c>
      <c r="B105" s="60"/>
      <c r="C105" s="60"/>
      <c r="D105" s="60"/>
      <c r="E105" s="62">
        <v>133.5827414022651</v>
      </c>
      <c r="F105" s="62">
        <v>35.055169959067449</v>
      </c>
    </row>
    <row r="106" spans="1:6">
      <c r="A106" s="59">
        <f t="shared" ref="A106:A131" si="1">EDATE(A105,3)</f>
        <v>43282</v>
      </c>
      <c r="B106" s="60"/>
      <c r="C106" s="60"/>
      <c r="D106" s="60"/>
      <c r="E106" s="62">
        <v>131.45274248087949</v>
      </c>
      <c r="F106" s="62">
        <v>33.480890603085555</v>
      </c>
    </row>
    <row r="107" spans="1:6">
      <c r="A107" s="59">
        <f t="shared" si="1"/>
        <v>43374</v>
      </c>
      <c r="B107" s="60"/>
      <c r="C107" s="60"/>
      <c r="D107" s="60"/>
      <c r="E107" s="62">
        <v>129.70625114723231</v>
      </c>
      <c r="F107" s="62">
        <v>32.41125438615375</v>
      </c>
    </row>
    <row r="108" spans="1:6">
      <c r="A108" s="59">
        <f t="shared" si="1"/>
        <v>43466</v>
      </c>
      <c r="B108" s="60"/>
      <c r="C108" s="60"/>
      <c r="D108" s="60"/>
      <c r="E108" s="62">
        <v>126.84582911634052</v>
      </c>
      <c r="F108" s="62">
        <v>30.575554892855621</v>
      </c>
    </row>
    <row r="109" spans="1:6">
      <c r="A109" s="59">
        <f t="shared" si="1"/>
        <v>43556</v>
      </c>
      <c r="B109" s="60"/>
      <c r="C109" s="60"/>
      <c r="D109" s="60"/>
      <c r="E109" s="62">
        <v>123.52856585027803</v>
      </c>
      <c r="F109" s="62">
        <v>31.001044308518573</v>
      </c>
    </row>
    <row r="110" spans="1:6">
      <c r="A110" s="59">
        <f t="shared" si="1"/>
        <v>43647</v>
      </c>
      <c r="B110" s="60"/>
      <c r="C110" s="60"/>
      <c r="D110" s="60"/>
      <c r="E110" s="62">
        <v>122.06566234091267</v>
      </c>
      <c r="F110" s="62">
        <v>29.013466958972757</v>
      </c>
    </row>
    <row r="111" spans="1:6">
      <c r="A111" s="59">
        <f t="shared" si="1"/>
        <v>43739</v>
      </c>
      <c r="B111" s="60"/>
      <c r="C111" s="60"/>
      <c r="D111" s="60"/>
      <c r="E111" s="62">
        <v>119.88739149074394</v>
      </c>
      <c r="F111" s="62">
        <v>29.009405154513253</v>
      </c>
    </row>
    <row r="112" spans="1:6">
      <c r="A112" s="59">
        <f t="shared" si="1"/>
        <v>43831</v>
      </c>
      <c r="B112" s="60"/>
      <c r="C112" s="60"/>
      <c r="D112" s="60"/>
      <c r="E112" s="62">
        <v>115.27287420218238</v>
      </c>
      <c r="F112" s="62">
        <v>27.383124518509511</v>
      </c>
    </row>
    <row r="113" spans="1:6">
      <c r="A113" s="59">
        <f t="shared" si="1"/>
        <v>43922</v>
      </c>
      <c r="B113" s="60"/>
      <c r="C113" s="60"/>
      <c r="D113" s="60"/>
      <c r="E113" s="62">
        <v>113.26106971020799</v>
      </c>
      <c r="F113" s="62">
        <v>31.631771033422972</v>
      </c>
    </row>
    <row r="114" spans="1:6">
      <c r="A114" s="59">
        <f t="shared" si="1"/>
        <v>44013</v>
      </c>
      <c r="B114" s="60"/>
      <c r="C114" s="60"/>
      <c r="D114" s="60"/>
      <c r="E114" s="62">
        <v>112.24903787946876</v>
      </c>
      <c r="F114" s="62">
        <v>27.555765068889414</v>
      </c>
    </row>
    <row r="115" spans="1:6">
      <c r="A115" s="59">
        <f t="shared" si="1"/>
        <v>44105</v>
      </c>
      <c r="B115" s="60"/>
      <c r="C115" s="60"/>
      <c r="D115" s="60"/>
      <c r="E115" s="62">
        <v>113.02830498421929</v>
      </c>
      <c r="F115" s="62">
        <v>26.67612628591699</v>
      </c>
    </row>
    <row r="116" spans="1:6">
      <c r="A116" s="59">
        <f t="shared" si="1"/>
        <v>44197</v>
      </c>
      <c r="B116" s="60"/>
      <c r="C116" s="60"/>
      <c r="D116" s="60"/>
      <c r="E116" s="62">
        <v>114.82719186455195</v>
      </c>
      <c r="F116" s="62">
        <v>26.167765177876941</v>
      </c>
    </row>
    <row r="117" spans="1:6">
      <c r="A117" s="59">
        <f t="shared" si="1"/>
        <v>44287</v>
      </c>
      <c r="B117" s="60"/>
      <c r="C117" s="60"/>
      <c r="D117" s="60"/>
      <c r="E117" s="62">
        <v>113.0516888136379</v>
      </c>
      <c r="F117" s="62">
        <v>25.420932312891363</v>
      </c>
    </row>
    <row r="118" spans="1:6">
      <c r="A118" s="59">
        <f t="shared" si="1"/>
        <v>44378</v>
      </c>
      <c r="B118" s="60"/>
      <c r="C118" s="60"/>
      <c r="D118" s="60"/>
      <c r="E118" s="62">
        <v>109.5879072014514</v>
      </c>
      <c r="F118" s="62">
        <v>24.138918042171547</v>
      </c>
    </row>
    <row r="119" spans="1:6">
      <c r="A119" s="59">
        <f t="shared" si="1"/>
        <v>44470</v>
      </c>
      <c r="B119" s="60"/>
      <c r="C119" s="60"/>
      <c r="D119" s="60"/>
      <c r="E119" s="62">
        <v>104.58329631690701</v>
      </c>
      <c r="F119" s="62">
        <v>23.15779850063997</v>
      </c>
    </row>
    <row r="120" spans="1:6">
      <c r="A120" s="59">
        <f t="shared" si="1"/>
        <v>44562</v>
      </c>
      <c r="B120" s="60"/>
      <c r="C120" s="60"/>
      <c r="D120" s="60"/>
      <c r="E120" s="62">
        <v>104.56049326669834</v>
      </c>
      <c r="F120" s="62">
        <v>22.68213688294124</v>
      </c>
    </row>
    <row r="121" spans="1:6">
      <c r="A121" s="59">
        <f t="shared" si="1"/>
        <v>44652</v>
      </c>
      <c r="B121" s="60"/>
      <c r="C121" s="60"/>
      <c r="D121" s="60"/>
      <c r="E121" s="62">
        <v>102.917682338136</v>
      </c>
      <c r="F121" s="62">
        <v>21.8688384054865</v>
      </c>
    </row>
    <row r="122" spans="1:6">
      <c r="A122" s="59">
        <f t="shared" si="1"/>
        <v>44743</v>
      </c>
      <c r="B122" s="60"/>
      <c r="C122" s="60"/>
      <c r="D122" s="60"/>
      <c r="E122" s="62">
        <v>100.47116871362623</v>
      </c>
      <c r="F122" s="62">
        <v>21.345610722104315</v>
      </c>
    </row>
    <row r="123" spans="1:6">
      <c r="A123" s="59">
        <f t="shared" si="1"/>
        <v>44835</v>
      </c>
      <c r="B123" s="60"/>
      <c r="C123" s="60"/>
      <c r="D123" s="60"/>
      <c r="E123" s="62">
        <v>96.331688497582846</v>
      </c>
      <c r="F123" s="62">
        <v>20.248074034594698</v>
      </c>
    </row>
    <row r="124" spans="1:6">
      <c r="A124" s="59">
        <f t="shared" si="1"/>
        <v>44927</v>
      </c>
      <c r="B124" s="60"/>
      <c r="C124" s="60"/>
      <c r="D124" s="60"/>
      <c r="E124" s="62">
        <v>90.957282819146883</v>
      </c>
      <c r="F124" s="62">
        <v>19.277560008120812</v>
      </c>
    </row>
    <row r="125" spans="1:6">
      <c r="A125" s="59">
        <f t="shared" si="1"/>
        <v>45017</v>
      </c>
      <c r="B125" s="60"/>
      <c r="C125" s="60"/>
      <c r="D125" s="60"/>
      <c r="E125" s="62">
        <v>90.595096545201187</v>
      </c>
      <c r="F125" s="62">
        <v>18.401940763715089</v>
      </c>
    </row>
    <row r="126" spans="1:6">
      <c r="A126" s="59">
        <f t="shared" si="1"/>
        <v>45108</v>
      </c>
      <c r="B126" s="60"/>
      <c r="C126" s="60"/>
      <c r="D126" s="60"/>
      <c r="E126" s="62">
        <v>88.682489035124433</v>
      </c>
      <c r="F126" s="62">
        <v>18.18223632767582</v>
      </c>
    </row>
    <row r="127" spans="1:6">
      <c r="A127" s="59">
        <f t="shared" si="1"/>
        <v>45200</v>
      </c>
      <c r="B127" s="60"/>
      <c r="C127" s="60"/>
      <c r="D127" s="60"/>
      <c r="E127" s="62">
        <v>89.29532402934224</v>
      </c>
      <c r="F127" s="62">
        <v>17.580271583632317</v>
      </c>
    </row>
    <row r="128" spans="1:6">
      <c r="A128" s="59">
        <f t="shared" si="1"/>
        <v>45292</v>
      </c>
      <c r="B128" s="60"/>
      <c r="C128" s="60"/>
      <c r="D128" s="60"/>
      <c r="E128" s="62">
        <v>92.004804020665262</v>
      </c>
      <c r="F128" s="62">
        <v>16.962100422754581</v>
      </c>
    </row>
    <row r="129" spans="1:6">
      <c r="A129" s="59">
        <f t="shared" si="1"/>
        <v>45383</v>
      </c>
      <c r="B129" s="60"/>
      <c r="C129" s="60"/>
      <c r="D129" s="60"/>
      <c r="E129" s="62">
        <v>92.086393284871974</v>
      </c>
      <c r="F129" s="62">
        <v>17.159204860496668</v>
      </c>
    </row>
    <row r="130" spans="1:6">
      <c r="A130" s="59">
        <f t="shared" si="1"/>
        <v>45474</v>
      </c>
      <c r="B130" s="60"/>
      <c r="C130" s="60"/>
      <c r="D130" s="60"/>
      <c r="E130" s="62">
        <v>90.91542923191615</v>
      </c>
      <c r="F130" s="62">
        <v>16.804192362257158</v>
      </c>
    </row>
    <row r="131" spans="1:6">
      <c r="A131" s="59">
        <f t="shared" si="1"/>
        <v>45566</v>
      </c>
      <c r="B131" s="60"/>
      <c r="C131" s="60"/>
      <c r="D131" s="60"/>
      <c r="F131" s="62" t="e">
        <f t="shared" ref="F131" si="2">C131/D131*100</f>
        <v>#DIV/0!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231F-0A98-4AB2-AC59-9E9551D6FF1A}">
  <dimension ref="A1:T78"/>
  <sheetViews>
    <sheetView zoomScale="115" zoomScaleNormal="115" workbookViewId="0">
      <selection activeCell="A31" sqref="A31"/>
    </sheetView>
  </sheetViews>
  <sheetFormatPr defaultColWidth="9.109375" defaultRowHeight="15.05"/>
  <cols>
    <col min="1" max="1" width="43.88671875" style="1" customWidth="1"/>
    <col min="2" max="2" width="9.109375" style="1"/>
    <col min="3" max="3" width="9.109375" style="1" customWidth="1"/>
    <col min="4" max="16384" width="9.109375" style="1"/>
  </cols>
  <sheetData>
    <row r="1" spans="1:1" ht="35.700000000000003">
      <c r="A1" s="34" t="s">
        <v>333</v>
      </c>
    </row>
    <row r="2" spans="1:1">
      <c r="A2" s="35" t="s">
        <v>334</v>
      </c>
    </row>
    <row r="21" spans="1:20">
      <c r="A21" s="63"/>
    </row>
    <row r="22" spans="1:20">
      <c r="B22" s="64"/>
      <c r="C22" s="64"/>
      <c r="D22" s="64"/>
      <c r="E22" s="64"/>
      <c r="F22" s="64"/>
      <c r="G22" s="64"/>
      <c r="H22" s="64"/>
      <c r="I22" s="64"/>
      <c r="J22" s="64"/>
      <c r="K22" s="64"/>
      <c r="L22" s="64"/>
      <c r="M22" s="64"/>
      <c r="N22" s="64"/>
      <c r="O22" s="64"/>
      <c r="P22" s="64"/>
      <c r="Q22" s="64"/>
      <c r="R22" s="64"/>
    </row>
    <row r="23" spans="1:20" ht="13.3" customHeight="1">
      <c r="A23" s="8" t="s">
        <v>335</v>
      </c>
      <c r="B23" s="64"/>
      <c r="C23" s="64"/>
      <c r="D23" s="64"/>
      <c r="E23" s="64"/>
      <c r="F23" s="64"/>
      <c r="G23" s="64"/>
      <c r="H23" s="64"/>
      <c r="I23" s="64"/>
      <c r="J23" s="64"/>
      <c r="K23" s="64"/>
      <c r="L23" s="64"/>
      <c r="M23" s="64"/>
      <c r="N23" s="64"/>
      <c r="O23" s="64"/>
      <c r="P23" s="64"/>
      <c r="Q23" s="64"/>
      <c r="R23" s="64"/>
    </row>
    <row r="24" spans="1:20" ht="13.3" customHeight="1">
      <c r="A24" s="8" t="s">
        <v>336</v>
      </c>
      <c r="B24" s="64"/>
      <c r="C24" s="64"/>
      <c r="D24" s="64"/>
      <c r="E24" s="64"/>
      <c r="F24" s="64"/>
      <c r="G24" s="64"/>
      <c r="H24" s="64"/>
      <c r="I24" s="64"/>
      <c r="J24" s="64"/>
      <c r="K24" s="64"/>
      <c r="L24" s="64"/>
      <c r="M24" s="64"/>
      <c r="N24" s="64"/>
      <c r="O24" s="64"/>
      <c r="P24" s="64"/>
      <c r="Q24" s="64"/>
      <c r="R24" s="64"/>
    </row>
    <row r="25" spans="1:20" ht="13.3" customHeight="1">
      <c r="A25" s="8" t="s">
        <v>337</v>
      </c>
      <c r="B25" s="64"/>
      <c r="C25" s="64"/>
      <c r="D25" s="64"/>
      <c r="E25" s="64"/>
      <c r="F25" s="64"/>
      <c r="G25" s="64"/>
      <c r="H25" s="64"/>
      <c r="I25" s="64"/>
      <c r="J25" s="64"/>
      <c r="K25" s="64"/>
      <c r="L25" s="64"/>
      <c r="M25" s="64"/>
      <c r="N25" s="64"/>
      <c r="O25" s="64"/>
      <c r="P25" s="64"/>
      <c r="Q25" s="64"/>
      <c r="R25" s="64"/>
    </row>
    <row r="26" spans="1:20" ht="13.3" customHeight="1">
      <c r="A26" s="8" t="s">
        <v>338</v>
      </c>
      <c r="B26" s="64"/>
      <c r="C26" s="64"/>
      <c r="D26" s="64"/>
      <c r="E26" s="64"/>
      <c r="F26" s="64"/>
      <c r="G26" s="64"/>
      <c r="H26" s="64"/>
      <c r="M26" s="50"/>
    </row>
    <row r="27" spans="1:20" ht="13.3" customHeight="1">
      <c r="A27" s="8" t="s">
        <v>339</v>
      </c>
      <c r="T27" s="65"/>
    </row>
    <row r="28" spans="1:20" ht="13.3" customHeight="1">
      <c r="A28" s="8" t="s">
        <v>340</v>
      </c>
      <c r="T28" s="66"/>
    </row>
    <row r="29" spans="1:20" ht="13.3" customHeight="1">
      <c r="A29" s="8" t="s">
        <v>341</v>
      </c>
    </row>
    <row r="30" spans="1:20">
      <c r="A30" s="8"/>
    </row>
    <row r="34" spans="1:18">
      <c r="B34" s="1">
        <v>2024</v>
      </c>
      <c r="C34" s="1">
        <v>2025</v>
      </c>
      <c r="D34" s="1">
        <v>2026</v>
      </c>
      <c r="E34" s="1">
        <v>2027</v>
      </c>
      <c r="F34" s="1">
        <v>2028</v>
      </c>
      <c r="G34" s="1">
        <v>2029</v>
      </c>
      <c r="H34" s="1">
        <v>2030</v>
      </c>
      <c r="I34" s="1">
        <v>2031</v>
      </c>
      <c r="J34" s="1">
        <v>2032</v>
      </c>
      <c r="K34" s="1">
        <v>2033</v>
      </c>
      <c r="L34" s="1">
        <v>2034</v>
      </c>
      <c r="M34" s="1">
        <v>2035</v>
      </c>
      <c r="N34" s="1">
        <v>2036</v>
      </c>
      <c r="O34" s="1">
        <v>2037</v>
      </c>
      <c r="P34" s="1">
        <v>2038</v>
      </c>
      <c r="Q34" s="1">
        <v>2039</v>
      </c>
      <c r="R34" s="1">
        <v>2040</v>
      </c>
    </row>
    <row r="35" spans="1:18">
      <c r="A35" s="1" t="s">
        <v>332</v>
      </c>
      <c r="B35" s="1">
        <v>0</v>
      </c>
      <c r="C35" s="47">
        <v>-0.1277676644077404</v>
      </c>
      <c r="D35" s="47">
        <v>-0.306642394578577</v>
      </c>
      <c r="E35" s="47">
        <v>-0.38330299322322126</v>
      </c>
      <c r="F35" s="47"/>
      <c r="G35" s="47"/>
      <c r="H35" s="47"/>
      <c r="I35" s="47"/>
      <c r="J35" s="47"/>
      <c r="K35" s="47"/>
      <c r="L35" s="47"/>
      <c r="M35" s="47"/>
      <c r="N35" s="47"/>
      <c r="O35" s="47"/>
      <c r="P35" s="47"/>
      <c r="Q35" s="47"/>
      <c r="R35" s="47"/>
    </row>
    <row r="36" spans="1:18">
      <c r="A36" s="1" t="s">
        <v>326</v>
      </c>
      <c r="B36" s="1">
        <v>0</v>
      </c>
      <c r="C36" s="47">
        <v>-4.6627766091350588E-2</v>
      </c>
      <c r="D36" s="47">
        <v>-0.19423977129163644</v>
      </c>
      <c r="E36" s="47">
        <v>-0.2390979094899755</v>
      </c>
      <c r="F36" s="47">
        <v>-0.24099189346505404</v>
      </c>
      <c r="G36" s="47">
        <v>-0.2367401451793518</v>
      </c>
      <c r="H36" s="47">
        <v>-0.23057347408884407</v>
      </c>
      <c r="I36" s="47">
        <v>-0.2237913849250652</v>
      </c>
      <c r="J36" s="47">
        <v>-0.21714205828564495</v>
      </c>
      <c r="K36" s="47">
        <v>-0.21059209492485087</v>
      </c>
      <c r="L36" s="47">
        <v>-0.20425257785001669</v>
      </c>
      <c r="M36" s="47">
        <v>-0.19825098470780361</v>
      </c>
      <c r="N36" s="47">
        <v>-0.19306653841337743</v>
      </c>
      <c r="O36" s="47">
        <v>-0.18855530374542478</v>
      </c>
      <c r="P36" s="47">
        <v>-0.18494422180912931</v>
      </c>
      <c r="Q36" s="47">
        <v>-0.18217079913976539</v>
      </c>
      <c r="R36" s="47">
        <v>-0.18026286125446489</v>
      </c>
    </row>
    <row r="37" spans="1:18">
      <c r="A37" s="1" t="s">
        <v>327</v>
      </c>
      <c r="B37" s="1">
        <v>0</v>
      </c>
      <c r="C37" s="47">
        <v>0.12995712950650412</v>
      </c>
      <c r="D37" s="47">
        <v>-0.37061133914382749</v>
      </c>
      <c r="E37" s="47">
        <v>-0.63521732881957604</v>
      </c>
      <c r="F37" s="47">
        <v>-0.69839011652121596</v>
      </c>
      <c r="G37" s="47">
        <v>-0.67979977109120759</v>
      </c>
      <c r="H37" s="47">
        <v>-0.6002491894475217</v>
      </c>
      <c r="I37" s="47">
        <v>-0.53870289408655558</v>
      </c>
      <c r="J37" s="47">
        <v>-0.49579064266009243</v>
      </c>
      <c r="K37" s="47">
        <v>-0.45221119393788534</v>
      </c>
      <c r="L37" s="47">
        <v>-0.44770980972071001</v>
      </c>
      <c r="M37" s="47">
        <v>-0.44336822210007437</v>
      </c>
      <c r="N37" s="47">
        <v>-0.43967617639221862</v>
      </c>
      <c r="O37" s="47">
        <v>-0.43659010372486867</v>
      </c>
      <c r="P37" s="47">
        <v>-0.4342220070897192</v>
      </c>
      <c r="Q37" s="47">
        <v>-0.43251712706949291</v>
      </c>
      <c r="R37" s="47">
        <v>-0.43142852847164287</v>
      </c>
    </row>
    <row r="38" spans="1:18">
      <c r="A38" s="1" t="s">
        <v>328</v>
      </c>
      <c r="B38" s="1">
        <v>0</v>
      </c>
      <c r="C38" s="47">
        <v>-0.17090363029514616</v>
      </c>
      <c r="D38" s="47">
        <v>-1.3611729891967976</v>
      </c>
      <c r="E38" s="47">
        <v>-2.0096614963244148</v>
      </c>
      <c r="F38" s="47">
        <v>-2.2176923526519361</v>
      </c>
      <c r="G38" s="47">
        <v>-2.1588835814353562</v>
      </c>
      <c r="H38" s="47">
        <v>-1.9955945747898833</v>
      </c>
      <c r="I38" s="47">
        <v>-1.8304101904777998</v>
      </c>
      <c r="J38" s="47">
        <v>-1.7034714625701406</v>
      </c>
      <c r="K38" s="47">
        <v>-1.6354689095947663</v>
      </c>
      <c r="L38" s="47">
        <v>-1.587579550538581</v>
      </c>
      <c r="M38" s="47">
        <v>-1.580097805881669</v>
      </c>
      <c r="N38" s="47">
        <v>-1.5739336817100569</v>
      </c>
      <c r="O38" s="47">
        <v>-1.5693500682337607</v>
      </c>
      <c r="P38" s="47">
        <v>-1.565921133332268</v>
      </c>
      <c r="Q38" s="47">
        <v>-1.5637961561231963</v>
      </c>
      <c r="R38" s="47">
        <v>-1.5429172264084401</v>
      </c>
    </row>
    <row r="39" spans="1:18">
      <c r="A39" s="1" t="s">
        <v>329</v>
      </c>
      <c r="B39" s="1">
        <v>0</v>
      </c>
      <c r="C39" s="47">
        <v>-0.1</v>
      </c>
      <c r="D39" s="47">
        <v>-0.2</v>
      </c>
      <c r="E39" s="47">
        <v>-0.45</v>
      </c>
      <c r="F39" s="47">
        <v>-0.9</v>
      </c>
      <c r="G39" s="47">
        <v>-1.1000000000000001</v>
      </c>
      <c r="H39" s="47">
        <v>-1.1000000000000001</v>
      </c>
      <c r="I39" s="47">
        <v>-1.1000000000000001</v>
      </c>
      <c r="J39" s="47">
        <v>-1.1000000000000001</v>
      </c>
      <c r="K39" s="47"/>
      <c r="L39" s="47"/>
      <c r="M39" s="47"/>
      <c r="N39" s="47"/>
      <c r="O39" s="47"/>
      <c r="P39" s="47"/>
      <c r="Q39" s="47"/>
      <c r="R39" s="47"/>
    </row>
    <row r="40" spans="1:18">
      <c r="A40" s="1" t="s">
        <v>330</v>
      </c>
      <c r="B40" s="1">
        <v>0</v>
      </c>
      <c r="C40" s="47">
        <v>-0.2</v>
      </c>
      <c r="D40" s="47">
        <v>-0.4</v>
      </c>
      <c r="E40" s="47">
        <v>-0.8666666666666667</v>
      </c>
      <c r="F40" s="47">
        <v>-1.3333333333333333</v>
      </c>
      <c r="G40" s="47">
        <v>-1.8</v>
      </c>
      <c r="H40" s="47">
        <v>-2</v>
      </c>
      <c r="I40" s="47">
        <v>-2.2000000000000002</v>
      </c>
      <c r="J40" s="47">
        <v>-2.4</v>
      </c>
      <c r="K40" s="47"/>
      <c r="L40" s="47"/>
      <c r="M40" s="47"/>
      <c r="N40" s="47"/>
      <c r="O40" s="47"/>
      <c r="P40" s="47"/>
      <c r="Q40" s="47"/>
      <c r="R40" s="47"/>
    </row>
    <row r="41" spans="1:18">
      <c r="A41" s="1" t="s">
        <v>331</v>
      </c>
      <c r="B41" s="1">
        <v>0</v>
      </c>
      <c r="C41" s="47">
        <v>-0.2</v>
      </c>
      <c r="D41" s="47">
        <v>-0.4</v>
      </c>
      <c r="E41" s="47">
        <v>-0.9</v>
      </c>
      <c r="F41" s="47">
        <v>-1.4</v>
      </c>
      <c r="G41" s="47">
        <v>-1.9</v>
      </c>
      <c r="H41" s="47">
        <v>-2.0666666666666664</v>
      </c>
      <c r="I41" s="47">
        <v>-2.2333333333333329</v>
      </c>
      <c r="J41" s="47">
        <v>-2.4</v>
      </c>
      <c r="K41" s="47"/>
      <c r="L41" s="47"/>
      <c r="M41" s="47"/>
      <c r="N41" s="47"/>
      <c r="O41" s="47"/>
      <c r="P41" s="47"/>
      <c r="Q41" s="47"/>
      <c r="R41" s="47"/>
    </row>
    <row r="58" spans="2:8">
      <c r="B58" s="68"/>
      <c r="C58" s="68"/>
      <c r="D58" s="68"/>
      <c r="E58" s="68"/>
      <c r="F58" s="68"/>
      <c r="G58" s="68"/>
      <c r="H58" s="68"/>
    </row>
    <row r="59" spans="2:8">
      <c r="B59" s="68"/>
      <c r="C59" s="68"/>
      <c r="D59" s="68"/>
      <c r="E59" s="68"/>
      <c r="F59" s="68"/>
      <c r="G59" s="68"/>
      <c r="H59" s="68"/>
    </row>
    <row r="64" spans="2:8">
      <c r="B64" s="68"/>
      <c r="C64" s="68"/>
      <c r="D64" s="68"/>
      <c r="E64" s="68"/>
      <c r="F64" s="68"/>
      <c r="G64" s="68"/>
      <c r="H64" s="68"/>
    </row>
    <row r="65" spans="1:18">
      <c r="B65" s="68"/>
      <c r="C65" s="68"/>
      <c r="D65" s="68"/>
      <c r="E65" s="68"/>
      <c r="F65" s="68"/>
      <c r="G65" s="68"/>
      <c r="H65" s="68"/>
    </row>
    <row r="68" spans="1:18">
      <c r="A68" s="15"/>
    </row>
    <row r="69" spans="1:18">
      <c r="A69" s="15"/>
    </row>
    <row r="76" spans="1:18">
      <c r="B76" s="67"/>
      <c r="C76" s="67"/>
      <c r="D76" s="67"/>
      <c r="E76" s="67"/>
      <c r="F76" s="67"/>
      <c r="G76" s="67"/>
      <c r="H76" s="67"/>
      <c r="I76" s="67"/>
      <c r="J76" s="67"/>
      <c r="K76" s="69"/>
      <c r="L76" s="69"/>
      <c r="M76" s="69"/>
      <c r="N76" s="69"/>
      <c r="O76" s="69"/>
      <c r="P76" s="69"/>
      <c r="Q76" s="69"/>
      <c r="R76" s="69"/>
    </row>
    <row r="77" spans="1:18">
      <c r="B77" s="67"/>
      <c r="C77" s="67"/>
      <c r="D77" s="67"/>
      <c r="E77" s="67"/>
      <c r="F77" s="67"/>
      <c r="G77" s="67"/>
      <c r="H77" s="67"/>
      <c r="I77" s="67"/>
      <c r="J77" s="67"/>
      <c r="K77" s="67"/>
      <c r="L77" s="67"/>
      <c r="M77" s="67"/>
      <c r="N77" s="67"/>
      <c r="O77" s="67"/>
      <c r="P77" s="67"/>
      <c r="Q77" s="67"/>
      <c r="R77" s="67"/>
    </row>
    <row r="78" spans="1:18">
      <c r="B78" s="6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C0E02-7D29-4AB5-9558-0C4081AE0D2E}">
  <dimension ref="A1:Q54"/>
  <sheetViews>
    <sheetView showGridLines="0" workbookViewId="0">
      <selection activeCell="A2" sqref="A2"/>
    </sheetView>
  </sheetViews>
  <sheetFormatPr defaultColWidth="8.88671875" defaultRowHeight="15.05"/>
  <cols>
    <col min="1" max="16384" width="8.88671875" style="12"/>
  </cols>
  <sheetData>
    <row r="1" spans="1:1" ht="35.700000000000003">
      <c r="A1" s="34" t="s">
        <v>311</v>
      </c>
    </row>
    <row r="2" spans="1:1">
      <c r="A2" s="35" t="s">
        <v>118</v>
      </c>
    </row>
    <row r="20" spans="1:1">
      <c r="A20" s="8" t="s">
        <v>119</v>
      </c>
    </row>
    <row r="21" spans="1:1">
      <c r="A21" s="8" t="s">
        <v>120</v>
      </c>
    </row>
    <row r="22" spans="1:1">
      <c r="A22" s="8" t="s">
        <v>121</v>
      </c>
    </row>
    <row r="23" spans="1:1">
      <c r="A23" s="8" t="s">
        <v>122</v>
      </c>
    </row>
    <row r="24" spans="1:1">
      <c r="A24" s="8" t="s">
        <v>123</v>
      </c>
    </row>
    <row r="25" spans="1:1">
      <c r="A25" s="8"/>
    </row>
    <row r="37" spans="1:17">
      <c r="B37" s="12" t="s">
        <v>38</v>
      </c>
      <c r="C37" s="12" t="s">
        <v>39</v>
      </c>
      <c r="D37" s="12" t="s">
        <v>40</v>
      </c>
      <c r="E37" s="12" t="s">
        <v>41</v>
      </c>
      <c r="F37" s="12" t="s">
        <v>42</v>
      </c>
      <c r="G37" s="12" t="s">
        <v>43</v>
      </c>
      <c r="H37" s="12" t="s">
        <v>44</v>
      </c>
      <c r="I37" s="12" t="s">
        <v>45</v>
      </c>
      <c r="J37" s="12" t="s">
        <v>46</v>
      </c>
      <c r="K37" s="12" t="s">
        <v>47</v>
      </c>
      <c r="L37" s="12" t="s">
        <v>48</v>
      </c>
      <c r="M37" s="12" t="s">
        <v>49</v>
      </c>
      <c r="N37" s="12" t="s">
        <v>50</v>
      </c>
      <c r="O37" s="12" t="s">
        <v>51</v>
      </c>
      <c r="P37" s="12" t="s">
        <v>52</v>
      </c>
      <c r="Q37" s="12" t="s">
        <v>114</v>
      </c>
    </row>
    <row r="38" spans="1:17">
      <c r="A38" s="12" t="s">
        <v>17</v>
      </c>
      <c r="B38" s="42">
        <v>3.4461263667845157</v>
      </c>
      <c r="C38" s="42">
        <v>3.6596645259683056</v>
      </c>
      <c r="D38" s="42">
        <v>3.886659461468744</v>
      </c>
      <c r="E38" s="42">
        <v>3.5634645642966016</v>
      </c>
      <c r="F38" s="42">
        <v>3.8375195246022717</v>
      </c>
      <c r="G38" s="42">
        <v>3.6381304322416783</v>
      </c>
      <c r="H38" s="42">
        <v>3.6941277102943531</v>
      </c>
      <c r="I38" s="42">
        <v>3.6327871295243894</v>
      </c>
      <c r="J38" s="42">
        <v>3.6278558502860321</v>
      </c>
      <c r="K38" s="42">
        <v>3.9105737529226889</v>
      </c>
      <c r="L38" s="42">
        <v>3.9369186226261039</v>
      </c>
      <c r="M38" s="42">
        <v>3.965589111128613</v>
      </c>
      <c r="N38" s="42">
        <v>4.2403751903194022</v>
      </c>
      <c r="O38" s="42">
        <v>5.0064644078917011</v>
      </c>
      <c r="P38" s="42">
        <v>4.9993635162935366</v>
      </c>
      <c r="Q38" s="42">
        <v>4.6921818802775528</v>
      </c>
    </row>
    <row r="39" spans="1:17">
      <c r="A39" s="12" t="s">
        <v>66</v>
      </c>
      <c r="B39" s="42">
        <v>4.4559881124965894</v>
      </c>
      <c r="C39" s="42">
        <v>4.4646153229931862</v>
      </c>
      <c r="D39" s="42">
        <v>4.7911467407662407</v>
      </c>
      <c r="E39" s="42">
        <v>4.7553478987754501</v>
      </c>
      <c r="F39" s="42">
        <v>4.7182325894662451</v>
      </c>
      <c r="G39" s="42">
        <v>4.8866808460938911</v>
      </c>
      <c r="H39" s="42">
        <v>4.8346636359167068</v>
      </c>
      <c r="I39" s="42">
        <v>5.0678759813668961</v>
      </c>
      <c r="J39" s="42">
        <v>5.1674676806794517</v>
      </c>
      <c r="K39" s="42">
        <v>4.6776415471023594</v>
      </c>
      <c r="L39" s="42">
        <v>4.5036768950350048</v>
      </c>
      <c r="M39" s="42">
        <v>4.8296481840195522</v>
      </c>
      <c r="N39" s="42">
        <v>4.8886817415277841</v>
      </c>
      <c r="O39" s="42">
        <v>5.159108650095229</v>
      </c>
      <c r="P39" s="42">
        <v>5.2993165678617071</v>
      </c>
      <c r="Q39" s="42">
        <v>4.4875576996494644</v>
      </c>
    </row>
    <row r="40" spans="1:17">
      <c r="A40" s="12" t="s">
        <v>20</v>
      </c>
      <c r="B40" s="42">
        <v>3.4794261664304669</v>
      </c>
      <c r="C40" s="42">
        <v>3.480221188158394</v>
      </c>
      <c r="D40" s="42">
        <v>3.4788658352070043</v>
      </c>
      <c r="E40" s="42">
        <v>3.4837597564377076</v>
      </c>
      <c r="F40" s="42">
        <v>3.5632015582529171</v>
      </c>
      <c r="G40" s="42">
        <v>3.2152542233767729</v>
      </c>
      <c r="H40" s="42">
        <v>3.2227019886287627</v>
      </c>
      <c r="I40" s="42">
        <v>3.2942977402390117</v>
      </c>
      <c r="J40" s="42">
        <v>3.3643157450555576</v>
      </c>
      <c r="K40" s="42">
        <v>3.3394913946849858</v>
      </c>
      <c r="L40" s="42">
        <v>3.4664779033919775</v>
      </c>
      <c r="M40" s="42">
        <v>3.5737988938398209</v>
      </c>
      <c r="N40" s="42">
        <v>4.3094787842084781</v>
      </c>
      <c r="O40" s="42">
        <v>4.1876997074963329</v>
      </c>
      <c r="P40" s="42">
        <v>4.2787079198695146</v>
      </c>
      <c r="Q40" s="42">
        <v>4.1147885791649541</v>
      </c>
    </row>
    <row r="41" spans="1:17">
      <c r="A41" s="12" t="s">
        <v>13</v>
      </c>
      <c r="B41" s="42">
        <v>5.4488480738389891</v>
      </c>
      <c r="C41" s="42">
        <v>5.9468474775637929</v>
      </c>
      <c r="D41" s="42">
        <v>6.3845088418975866</v>
      </c>
      <c r="E41" s="42">
        <v>6.5381326697390243</v>
      </c>
      <c r="F41" s="42">
        <v>6.7592745938938705</v>
      </c>
      <c r="G41" s="42">
        <v>6.8560638288574403</v>
      </c>
      <c r="H41" s="42">
        <v>6.754030291301472</v>
      </c>
      <c r="I41" s="42">
        <v>6.9327199828931878</v>
      </c>
      <c r="J41" s="42">
        <v>7.2096351309646991</v>
      </c>
      <c r="K41" s="42">
        <v>7.2695620631908646</v>
      </c>
      <c r="L41" s="42">
        <v>7.1779152957037455</v>
      </c>
      <c r="M41" s="42">
        <v>7.3299259661825502</v>
      </c>
      <c r="N41" s="42">
        <v>8.237974085018493</v>
      </c>
      <c r="O41" s="42">
        <v>9.0145266157093484</v>
      </c>
      <c r="P41" s="42">
        <v>9.1485552341589891</v>
      </c>
      <c r="Q41" s="42">
        <v>9.1626232976227762</v>
      </c>
    </row>
    <row r="42" spans="1:17">
      <c r="A42" s="12" t="s">
        <v>16</v>
      </c>
      <c r="B42" s="42"/>
      <c r="C42" s="42"/>
      <c r="D42" s="42"/>
      <c r="E42" s="42"/>
      <c r="F42" s="42"/>
      <c r="G42" s="42"/>
      <c r="H42" s="42"/>
      <c r="I42" s="42"/>
      <c r="J42" s="42"/>
      <c r="K42" s="42"/>
      <c r="L42" s="42"/>
      <c r="M42" s="42"/>
      <c r="N42" s="42"/>
      <c r="O42" s="42"/>
      <c r="P42" s="42"/>
      <c r="Q42" s="42"/>
    </row>
    <row r="43" spans="1:17">
      <c r="A43" s="12" t="s">
        <v>14</v>
      </c>
      <c r="B43" s="42">
        <v>3.0201289174410157</v>
      </c>
      <c r="C43" s="42">
        <v>3.0083423418917961</v>
      </c>
      <c r="D43" s="42">
        <v>3.0454753052754917</v>
      </c>
      <c r="E43" s="42">
        <v>3.1139335578571123</v>
      </c>
      <c r="F43" s="42">
        <v>3.2569876543983969</v>
      </c>
      <c r="G43" s="42">
        <v>3.2828285237030039</v>
      </c>
      <c r="H43" s="42">
        <v>3.2105106472547513</v>
      </c>
      <c r="I43" s="42">
        <v>3.1999308876090922</v>
      </c>
      <c r="J43" s="42">
        <v>3.2153656810984437</v>
      </c>
      <c r="K43" s="42">
        <v>3.3537343636823533</v>
      </c>
      <c r="L43" s="42">
        <v>3.2617917185967462</v>
      </c>
      <c r="M43" s="42">
        <v>3.3062781633372946</v>
      </c>
      <c r="N43" s="42">
        <v>3.475778590123813</v>
      </c>
      <c r="O43" s="42">
        <v>3.6509709021702936</v>
      </c>
      <c r="P43" s="42">
        <v>3.9002336416823358</v>
      </c>
      <c r="Q43" s="42">
        <v>3.5863127352948228</v>
      </c>
    </row>
    <row r="44" spans="1:17">
      <c r="A44" s="12" t="s">
        <v>23</v>
      </c>
      <c r="B44" s="42">
        <v>2.7798833537329424</v>
      </c>
      <c r="C44" s="42">
        <v>3.0030557117100343</v>
      </c>
      <c r="D44" s="42">
        <v>3.0432289633189025</v>
      </c>
      <c r="E44" s="42">
        <v>3.0961647638214118</v>
      </c>
      <c r="F44" s="42">
        <v>3.0575876103949624</v>
      </c>
      <c r="G44" s="42">
        <v>2.8912411390231179</v>
      </c>
      <c r="H44" s="42">
        <v>2.9075566423615662</v>
      </c>
      <c r="I44" s="42">
        <v>2.9987715657094314</v>
      </c>
      <c r="J44" s="42">
        <v>2.9719480719285829</v>
      </c>
      <c r="K44" s="42">
        <v>3.1222589679546848</v>
      </c>
      <c r="L44" s="42">
        <v>3.2243523908297833</v>
      </c>
      <c r="M44" s="42">
        <v>3.4075743437399675</v>
      </c>
      <c r="N44" s="42">
        <v>3.6498410388975824</v>
      </c>
      <c r="O44" s="42">
        <v>3.7233966130698484</v>
      </c>
      <c r="P44" s="42">
        <v>3.6312856822425919</v>
      </c>
      <c r="Q44" s="42">
        <v>3.5788233614165357</v>
      </c>
    </row>
    <row r="45" spans="1:17">
      <c r="A45" s="12" t="s">
        <v>24</v>
      </c>
      <c r="B45" s="42">
        <v>2.6388125162426554</v>
      </c>
      <c r="C45" s="42">
        <v>2.6491988479529973</v>
      </c>
      <c r="D45" s="42">
        <v>2.5974794741469265</v>
      </c>
      <c r="E45" s="42">
        <v>2.6808881469399353</v>
      </c>
      <c r="F45" s="42">
        <v>2.7404644490532988</v>
      </c>
      <c r="G45" s="42">
        <v>2.7525947726754136</v>
      </c>
      <c r="H45" s="42">
        <v>2.7462812306930156</v>
      </c>
      <c r="I45" s="42">
        <v>2.774555977166091</v>
      </c>
      <c r="J45" s="42">
        <v>2.7374301415317026</v>
      </c>
      <c r="K45" s="42">
        <v>2.7384299156262588</v>
      </c>
      <c r="L45" s="42">
        <v>2.8898265573464261</v>
      </c>
      <c r="M45" s="42">
        <v>2.9438157742759947</v>
      </c>
      <c r="N45" s="42">
        <v>3.0204832474244681</v>
      </c>
      <c r="O45" s="42">
        <v>3.2159355035616737</v>
      </c>
      <c r="P45" s="42">
        <v>3.2763748606499044</v>
      </c>
      <c r="Q45" s="42">
        <v>3.5907042758906389</v>
      </c>
    </row>
    <row r="46" spans="1:17">
      <c r="A46" s="12" t="s">
        <v>19</v>
      </c>
      <c r="B46" s="42"/>
      <c r="C46" s="42"/>
      <c r="D46" s="42"/>
      <c r="E46" s="42"/>
      <c r="F46" s="42"/>
      <c r="G46" s="42"/>
      <c r="H46" s="42"/>
      <c r="I46" s="42"/>
      <c r="J46" s="42"/>
      <c r="K46" s="42"/>
      <c r="L46" s="42"/>
      <c r="M46" s="42"/>
      <c r="N46" s="42"/>
      <c r="O46" s="42"/>
      <c r="P46" s="42"/>
      <c r="Q46" s="42"/>
    </row>
    <row r="47" spans="1:17">
      <c r="A47" s="12" t="s">
        <v>21</v>
      </c>
      <c r="B47" s="42">
        <v>3.8990934426927231</v>
      </c>
      <c r="C47" s="42">
        <v>3.7959462236270514</v>
      </c>
      <c r="D47" s="42">
        <v>3.7594498289245775</v>
      </c>
      <c r="E47" s="42">
        <v>3.6301665891166324</v>
      </c>
      <c r="F47" s="42">
        <v>3.5875601817590135</v>
      </c>
      <c r="G47" s="42">
        <v>3.256723667976706</v>
      </c>
      <c r="H47" s="42">
        <v>3.1700880797090298</v>
      </c>
      <c r="I47" s="42">
        <v>3.2696239406378074</v>
      </c>
      <c r="J47" s="42">
        <v>3.429513553733619</v>
      </c>
      <c r="K47" s="42">
        <v>3.3793055601857152</v>
      </c>
      <c r="L47" s="42">
        <v>3.431808824694885</v>
      </c>
      <c r="M47" s="42">
        <v>3.5505589428145399</v>
      </c>
      <c r="N47" s="42">
        <v>3.6698973427512214</v>
      </c>
      <c r="O47" s="42">
        <v>4.6700960376339449</v>
      </c>
      <c r="P47" s="42">
        <v>4.7672935689797855</v>
      </c>
      <c r="Q47" s="42">
        <v>4.7443387113889015</v>
      </c>
    </row>
    <row r="48" spans="1:17">
      <c r="A48" s="12" t="s">
        <v>15</v>
      </c>
      <c r="B48" s="42">
        <v>2.6801849883413928</v>
      </c>
      <c r="C48" s="42">
        <v>2.9410387653773</v>
      </c>
      <c r="D48" s="42">
        <v>2.990688943609781</v>
      </c>
      <c r="E48" s="42">
        <v>2.7654838511758251</v>
      </c>
      <c r="F48" s="42">
        <v>2.8573810167522851</v>
      </c>
      <c r="G48" s="42">
        <v>3.10277862457519</v>
      </c>
      <c r="H48" s="42">
        <v>3.2834631879540641</v>
      </c>
      <c r="I48" s="42">
        <v>3.1756974434026524</v>
      </c>
      <c r="J48" s="42">
        <v>3.5038304623898755</v>
      </c>
      <c r="K48" s="42">
        <v>3.5126655161694358</v>
      </c>
      <c r="L48" s="42">
        <v>3.4431498171402484</v>
      </c>
      <c r="M48" s="42">
        <v>3.3378254304052208</v>
      </c>
      <c r="N48" s="42">
        <v>3.3797473921387957</v>
      </c>
      <c r="O48" s="42">
        <v>3.6013037211078784</v>
      </c>
      <c r="P48" s="42">
        <v>4.0079804724112158</v>
      </c>
      <c r="Q48" s="42">
        <v>4.0390309766087036</v>
      </c>
    </row>
    <row r="49" spans="1:17">
      <c r="A49" s="12" t="s">
        <v>18</v>
      </c>
      <c r="B49" s="42">
        <v>2.0079008222566666</v>
      </c>
      <c r="C49" s="42">
        <v>2.0570575835409337</v>
      </c>
      <c r="D49" s="42">
        <v>2.3735195400216567</v>
      </c>
      <c r="E49" s="42">
        <v>1.9144224504738461</v>
      </c>
      <c r="F49" s="42">
        <v>2.0802124377238624</v>
      </c>
      <c r="G49" s="42">
        <v>2.2895124000336846</v>
      </c>
      <c r="H49" s="42">
        <v>2.6461797197242616</v>
      </c>
      <c r="I49" s="42">
        <v>2.5445908456072597</v>
      </c>
      <c r="J49" s="42">
        <v>2.6856433653764338</v>
      </c>
      <c r="K49" s="42">
        <v>2.6794511294937902</v>
      </c>
      <c r="L49" s="42">
        <v>2.8147441887255793</v>
      </c>
      <c r="M49" s="42">
        <v>3.1257289592520312</v>
      </c>
      <c r="N49" s="42">
        <v>3.3991467995846127</v>
      </c>
      <c r="O49" s="42">
        <v>3.8366767396313093</v>
      </c>
      <c r="P49" s="42">
        <v>4.1680356754985626</v>
      </c>
      <c r="Q49" s="42">
        <v>3.914575990047688</v>
      </c>
    </row>
    <row r="50" spans="1:17">
      <c r="A50" s="12" t="s">
        <v>22</v>
      </c>
      <c r="B50" s="42">
        <v>3.9591099827620693</v>
      </c>
      <c r="C50" s="42">
        <v>4.0130546960984539</v>
      </c>
      <c r="D50" s="42">
        <v>4.0566819771958267</v>
      </c>
      <c r="E50" s="42">
        <v>4.2260494977815268</v>
      </c>
      <c r="F50" s="42">
        <v>4.3070435716685322</v>
      </c>
      <c r="G50" s="42">
        <v>4.302169841115246</v>
      </c>
      <c r="H50" s="42">
        <v>4.3456328506335939</v>
      </c>
      <c r="I50" s="42">
        <v>4.5794886806965858</v>
      </c>
      <c r="J50" s="42">
        <v>4.3592758644384446</v>
      </c>
      <c r="K50" s="42">
        <v>4.534200277785013</v>
      </c>
      <c r="L50" s="42">
        <v>4.7930099138384517</v>
      </c>
      <c r="M50" s="42">
        <v>5.1028312421985067</v>
      </c>
      <c r="N50" s="42">
        <v>5.4699596756403812</v>
      </c>
      <c r="O50" s="42">
        <v>5.2828492206955273</v>
      </c>
      <c r="P50" s="42">
        <v>5.4712899221293823</v>
      </c>
      <c r="Q50" s="42">
        <v>5.6303079974818573</v>
      </c>
    </row>
    <row r="51" spans="1:17">
      <c r="A51" s="12" t="s">
        <v>65</v>
      </c>
      <c r="B51" s="42"/>
      <c r="C51" s="42"/>
      <c r="D51" s="42"/>
      <c r="E51" s="42"/>
      <c r="F51" s="42"/>
      <c r="G51" s="42"/>
      <c r="H51" s="42"/>
      <c r="I51" s="42"/>
      <c r="J51" s="42"/>
      <c r="K51" s="42"/>
      <c r="L51" s="42"/>
      <c r="M51" s="42"/>
      <c r="N51" s="42"/>
      <c r="O51" s="42"/>
      <c r="P51" s="42"/>
      <c r="Q51" s="42"/>
    </row>
    <row r="52" spans="1:17">
      <c r="A52" s="12" t="s">
        <v>115</v>
      </c>
      <c r="B52" s="42"/>
      <c r="C52" s="42"/>
      <c r="D52" s="42"/>
      <c r="E52" s="42"/>
      <c r="F52" s="42"/>
      <c r="G52" s="42"/>
      <c r="H52" s="42"/>
      <c r="I52" s="42"/>
      <c r="J52" s="42"/>
      <c r="K52" s="42"/>
      <c r="L52" s="42"/>
      <c r="M52" s="42"/>
      <c r="N52" s="42"/>
      <c r="O52" s="42"/>
      <c r="P52" s="42"/>
      <c r="Q52" s="42"/>
    </row>
    <row r="53" spans="1:17">
      <c r="A53" s="12" t="s">
        <v>116</v>
      </c>
      <c r="B53" s="42">
        <v>3.7025372791784545</v>
      </c>
      <c r="C53" s="42">
        <v>3.8255214930426873</v>
      </c>
      <c r="D53" s="42">
        <v>3.7473030301028527</v>
      </c>
      <c r="E53" s="42">
        <v>3.7983508004695259</v>
      </c>
      <c r="F53" s="42">
        <v>3.8951419275971202</v>
      </c>
      <c r="G53" s="42">
        <v>3.9380940629290495</v>
      </c>
      <c r="H53" s="42">
        <v>4.2932154570801568</v>
      </c>
      <c r="I53" s="42">
        <v>4.1361040294483855</v>
      </c>
      <c r="J53" s="42">
        <v>4.2806770693704088</v>
      </c>
      <c r="K53" s="42">
        <v>4.2561756064476439</v>
      </c>
      <c r="L53" s="42">
        <v>4.4093125021091097</v>
      </c>
      <c r="M53" s="42">
        <v>4.5904753050164757</v>
      </c>
      <c r="N53" s="42">
        <v>4.7563423959502185</v>
      </c>
      <c r="O53" s="42">
        <v>4.5048566140488262</v>
      </c>
      <c r="P53" s="42">
        <v>4.5237185355550524</v>
      </c>
      <c r="Q53" s="42">
        <v>4.5032699355439041</v>
      </c>
    </row>
    <row r="54" spans="1:17">
      <c r="A54" s="12" t="s">
        <v>117</v>
      </c>
      <c r="B54" s="42">
        <v>3.4598366685165405</v>
      </c>
      <c r="C54" s="42">
        <v>3.5703803481604113</v>
      </c>
      <c r="D54" s="42">
        <v>3.6795839951612996</v>
      </c>
      <c r="E54" s="42">
        <v>3.6305137122403832</v>
      </c>
      <c r="F54" s="42">
        <v>3.7217172596302315</v>
      </c>
      <c r="G54" s="42">
        <v>3.7010060302167656</v>
      </c>
      <c r="H54" s="42">
        <v>3.7590376201293108</v>
      </c>
      <c r="I54" s="42">
        <v>3.8005370170250656</v>
      </c>
      <c r="J54" s="42">
        <v>3.8794132180711052</v>
      </c>
      <c r="K54" s="42">
        <v>3.8977908412704827</v>
      </c>
      <c r="L54" s="42">
        <v>3.9460820525031717</v>
      </c>
      <c r="M54" s="42">
        <v>4.0886708596842132</v>
      </c>
      <c r="N54" s="42">
        <v>4.374808856965438</v>
      </c>
      <c r="O54" s="42">
        <v>4.6544903944259923</v>
      </c>
      <c r="P54" s="42">
        <v>4.7893462997777148</v>
      </c>
      <c r="Q54" s="42">
        <v>4.6703762866989829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F80E0869AE6F47834C62031B984606" ma:contentTypeVersion="18" ma:contentTypeDescription="Create a new document." ma:contentTypeScope="" ma:versionID="8801a69db2a55b2ce129f15aa843b00d">
  <xsd:schema xmlns:xsd="http://www.w3.org/2001/XMLSchema" xmlns:xs="http://www.w3.org/2001/XMLSchema" xmlns:p="http://schemas.microsoft.com/office/2006/metadata/properties" xmlns:ns2="dea0b20c-aebf-48c8-b046-9030827dd5cd" xmlns:ns3="d9b20b17-c081-4438-907a-bf68943de19a" targetNamespace="http://schemas.microsoft.com/office/2006/metadata/properties" ma:root="true" ma:fieldsID="c28de16a71d1c666963c333bb4af5b9b" ns2:_="" ns3:_="">
    <xsd:import namespace="dea0b20c-aebf-48c8-b046-9030827dd5cd"/>
    <xsd:import namespace="d9b20b17-c081-4438-907a-bf68943de1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0b20c-aebf-48c8-b046-9030827dd5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47ced03-114a-423c-8459-81da610caf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b20b17-c081-4438-907a-bf68943de1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3b0f98a-8582-496d-ab78-3f6949400293}" ma:internalName="TaxCatchAll" ma:showField="CatchAllData" ma:web="d9b20b17-c081-4438-907a-bf68943de1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a0b20c-aebf-48c8-b046-9030827dd5cd">
      <Terms xmlns="http://schemas.microsoft.com/office/infopath/2007/PartnerControls"/>
    </lcf76f155ced4ddcb4097134ff3c332f>
    <TaxCatchAll xmlns="d9b20b17-c081-4438-907a-bf68943de19a" xsi:nil="true"/>
  </documentManagement>
</p:properties>
</file>

<file path=customXml/itemProps1.xml><?xml version="1.0" encoding="utf-8"?>
<ds:datastoreItem xmlns:ds="http://schemas.openxmlformats.org/officeDocument/2006/customXml" ds:itemID="{B6F88C12-71B4-4BCB-8DE9-FE2FA67CA6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0b20c-aebf-48c8-b046-9030827dd5cd"/>
    <ds:schemaRef ds:uri="d9b20b17-c081-4438-907a-bf68943de1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2DDDF1-DD71-413E-9528-8B6A98C40986}">
  <ds:schemaRefs>
    <ds:schemaRef ds:uri="http://schemas.microsoft.com/sharepoint/v3/contenttype/forms"/>
  </ds:schemaRefs>
</ds:datastoreItem>
</file>

<file path=customXml/itemProps3.xml><?xml version="1.0" encoding="utf-8"?>
<ds:datastoreItem xmlns:ds="http://schemas.openxmlformats.org/officeDocument/2006/customXml" ds:itemID="{D181F30D-6AFD-44E8-BB80-989E001A4BF7}">
  <ds:schemaRefs>
    <ds:schemaRef ds:uri="http://schemas.microsoft.com/office/2006/metadata/properties"/>
    <ds:schemaRef ds:uri="http://schemas.microsoft.com/office/infopath/2007/PartnerControls"/>
    <ds:schemaRef ds:uri="dea0b20c-aebf-48c8-b046-9030827dd5cd"/>
    <ds:schemaRef ds:uri="d9b20b17-c081-4438-907a-bf68943de19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Contents</vt:lpstr>
      <vt:lpstr>Figure 1.1</vt:lpstr>
      <vt:lpstr>Figure 1.2</vt:lpstr>
      <vt:lpstr>Figure 1.3</vt:lpstr>
      <vt:lpstr>Figure 1.4</vt:lpstr>
      <vt:lpstr>Figure 1.5</vt:lpstr>
      <vt:lpstr>Figure 1.6</vt:lpstr>
      <vt:lpstr>Figure 1.7</vt:lpstr>
      <vt:lpstr>Figure 1.8</vt:lpstr>
      <vt:lpstr>Figure 1.9</vt:lpstr>
      <vt:lpstr>Figure 2.1</vt:lpstr>
      <vt:lpstr>Figure 2.2</vt:lpstr>
      <vt:lpstr>Figure 2.3</vt:lpstr>
      <vt:lpstr>Figure 2.4</vt:lpstr>
      <vt:lpstr>Figure 2.5</vt:lpstr>
      <vt:lpstr>Figure 2.6</vt:lpstr>
      <vt:lpstr>Figure 2.7</vt:lpstr>
      <vt:lpstr>Figure 2.8</vt:lpstr>
      <vt:lpstr>Figure 3.1</vt:lpstr>
      <vt:lpstr>Figure 3.2</vt:lpstr>
      <vt:lpstr>Figure 3.3</vt:lpstr>
      <vt:lpstr>Figure 3.4</vt:lpstr>
      <vt:lpstr>Figure 3.5</vt:lpstr>
      <vt:lpstr>Figure 3.6</vt:lpstr>
      <vt:lpstr>Figure 3.7</vt:lpstr>
      <vt:lpstr>Figure 3.8</vt:lpstr>
      <vt:lpstr>Figure 3.9</vt:lpstr>
      <vt:lpstr>'Figure 1.5'!_Hlk181907160</vt:lpstr>
      <vt:lpstr>'Figure 1.1'!_Ref175668811</vt:lpstr>
      <vt:lpstr>'Figure 1.3'!_Ref175668811</vt:lpstr>
      <vt:lpstr>'Figure 1.3'!_Ref175731507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2024-12-04T17:21:10Z</dcterms:created>
  <dcterms:modified xsi:type="dcterms:W3CDTF">2025-06-09T16:21:06Z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0x010100C0F80E0869AE6F47834C62031B984606</vt:lpwstr>
  </property>
</Properties>
</file>