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3.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6.xml" ContentType="application/vnd.openxmlformats-officedocument.drawingml.chartshapes+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7.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fiscalcouncil-my.sharepoint.com/personal/niall_conroy_fiscalcouncil_ie/Documents/Desktop/"/>
    </mc:Choice>
  </mc:AlternateContent>
  <xr:revisionPtr revIDLastSave="1" documentId="8_{D302E624-CB5A-4C4C-AC6E-0C6944A0889E}" xr6:coauthVersionLast="47" xr6:coauthVersionMax="47" xr10:uidLastSave="{A3C8A215-8F4E-46E9-BA93-8E059694A7C3}"/>
  <bookViews>
    <workbookView xWindow="-113" yWindow="-113" windowWidth="24267" windowHeight="14526" xr2:uid="{8F335F52-4BEC-4B96-96E4-1BA1631CDEAC}"/>
  </bookViews>
  <sheets>
    <sheet name="Contents" sheetId="2" r:id="rId1"/>
    <sheet name="MACRO" sheetId="15" r:id="rId2"/>
    <sheet name="WEATHER" sheetId="8" r:id="rId3"/>
    <sheet name="HEALTH" sheetId="4" r:id="rId4"/>
    <sheet name="EMISSIONS" sheetId="5" r:id="rId5"/>
    <sheet name="REVENUE" sheetId="10" r:id="rId6"/>
    <sheet name="EXPENDITURE" sheetId="11" r:id="rId7"/>
    <sheet name="ALL" sheetId="12"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5" i="8" l="1"/>
  <c r="P33" i="8"/>
  <c r="N33" i="8" s="1"/>
  <c r="N34" i="8"/>
  <c r="N32" i="8"/>
  <c r="C38" i="2"/>
  <c r="C32" i="2"/>
  <c r="C21" i="2"/>
  <c r="C36" i="2"/>
  <c r="C28" i="2"/>
  <c r="C24" i="2"/>
  <c r="C29" i="2"/>
  <c r="C34" i="2"/>
  <c r="C37" i="2"/>
  <c r="C33" i="2"/>
  <c r="C20" i="2"/>
  <c r="C19" i="2"/>
  <c r="C30" i="2"/>
  <c r="C25" i="2"/>
  <c r="C31" i="2"/>
  <c r="C22" i="2"/>
  <c r="C26" i="2"/>
  <c r="C27" i="2"/>
  <c r="C23" i="2"/>
  <c r="C35" i="2"/>
  <c r="F58" i="4" l="1"/>
  <c r="F57" i="4"/>
  <c r="F56" i="4"/>
  <c r="F55" i="4"/>
  <c r="F54" i="4"/>
  <c r="F53" i="4"/>
  <c r="F52"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9" i="4"/>
  <c r="M9" i="4"/>
  <c r="M10" i="4"/>
  <c r="M11" i="4"/>
  <c r="M12" i="4"/>
  <c r="M13" i="4"/>
  <c r="M14" i="4"/>
  <c r="M15" i="4"/>
  <c r="M16" i="4"/>
  <c r="M17" i="4"/>
  <c r="M18" i="4"/>
  <c r="M19" i="4"/>
  <c r="M20" i="4"/>
  <c r="M21" i="4"/>
  <c r="M22" i="4"/>
  <c r="M23" i="4"/>
  <c r="M24" i="4"/>
  <c r="M25" i="4"/>
  <c r="M26" i="4"/>
  <c r="M27" i="4"/>
  <c r="M28" i="4"/>
  <c r="M29" i="4"/>
  <c r="M30" i="4"/>
  <c r="M31" i="4"/>
  <c r="M32" i="4"/>
  <c r="M33" i="4"/>
  <c r="M34" i="4"/>
  <c r="M35" i="4"/>
  <c r="M36" i="4"/>
  <c r="M37" i="4"/>
  <c r="M38" i="4"/>
  <c r="M39" i="4"/>
  <c r="M40" i="4"/>
  <c r="F51" i="4"/>
  <c r="G42" i="5" l="1"/>
  <c r="G43" i="5"/>
  <c r="G44" i="5"/>
  <c r="G45" i="5"/>
  <c r="G46" i="5"/>
  <c r="G47" i="5"/>
  <c r="G48" i="5"/>
  <c r="G49" i="5"/>
  <c r="G50" i="5"/>
  <c r="G51" i="5"/>
  <c r="G52" i="5"/>
  <c r="G32" i="5"/>
  <c r="G24" i="5"/>
  <c r="G25" i="5"/>
  <c r="G26" i="5"/>
  <c r="G27" i="5"/>
  <c r="G28" i="5"/>
  <c r="G29" i="5"/>
  <c r="G30" i="5"/>
  <c r="G31" i="5"/>
  <c r="G23" i="5"/>
  <c r="G33" i="5" l="1"/>
  <c r="G34" i="5" l="1"/>
  <c r="G35" i="5"/>
  <c r="G36" i="5"/>
  <c r="G37" i="5"/>
  <c r="G38" i="5"/>
  <c r="G39" i="5"/>
  <c r="G40" i="5"/>
  <c r="G41" i="5"/>
  <c r="C55" i="12" l="1"/>
  <c r="D55" i="12" l="1"/>
  <c r="F55" i="12"/>
  <c r="E55" i="12" l="1"/>
  <c r="G55" i="12"/>
  <c r="H55" i="12" l="1"/>
  <c r="I55" i="12" l="1"/>
  <c r="J55" i="12"/>
  <c r="K55" i="12" l="1"/>
  <c r="L55" i="12" l="1"/>
  <c r="M55" i="12" l="1"/>
  <c r="N55" i="12" l="1"/>
  <c r="O55" i="12" l="1"/>
  <c r="P55" i="12" l="1"/>
  <c r="Q55" i="12" l="1"/>
  <c r="R55" i="12" l="1"/>
  <c r="S55" i="12" l="1"/>
  <c r="T55" i="12" l="1"/>
  <c r="U55" i="12" l="1"/>
  <c r="V55" i="12" l="1"/>
  <c r="W55" i="12" l="1"/>
  <c r="X55" i="12" l="1"/>
  <c r="Y55" i="12" l="1"/>
  <c r="Z55" i="12" l="1"/>
  <c r="AA55" i="12" l="1"/>
  <c r="AB55" i="12" l="1"/>
  <c r="AC55" i="12" l="1"/>
</calcChain>
</file>

<file path=xl/sharedStrings.xml><?xml version="1.0" encoding="utf-8"?>
<sst xmlns="http://schemas.openxmlformats.org/spreadsheetml/2006/main" count="333" uniqueCount="229">
  <si>
    <t>Spain</t>
  </si>
  <si>
    <t>Greece</t>
  </si>
  <si>
    <t>Portugal</t>
  </si>
  <si>
    <t>Italy</t>
  </si>
  <si>
    <t>France</t>
  </si>
  <si>
    <t>Germany</t>
  </si>
  <si>
    <t>Belgium</t>
  </si>
  <si>
    <t>Netherlands</t>
  </si>
  <si>
    <t>Denmark</t>
  </si>
  <si>
    <t>Ireland</t>
  </si>
  <si>
    <t>Sweden</t>
  </si>
  <si>
    <t>Finland</t>
  </si>
  <si>
    <t>ES</t>
  </si>
  <si>
    <t>GR</t>
  </si>
  <si>
    <t>PT</t>
  </si>
  <si>
    <t>IT</t>
  </si>
  <si>
    <t>FR</t>
  </si>
  <si>
    <t>US</t>
  </si>
  <si>
    <t>DE</t>
  </si>
  <si>
    <t>BE</t>
  </si>
  <si>
    <t>NL</t>
  </si>
  <si>
    <t>DK</t>
  </si>
  <si>
    <t>IE</t>
  </si>
  <si>
    <t>SE</t>
  </si>
  <si>
    <t>FI</t>
  </si>
  <si>
    <t xml:space="preserve"> </t>
  </si>
  <si>
    <t>Disclaimer: Should there be any discrepancies with the print version, the latter represents the official version.</t>
  </si>
  <si>
    <t xml:space="preserve">In case of questions, please contact: </t>
  </si>
  <si>
    <t>admin@fiscalcouncil.ie</t>
  </si>
  <si>
    <t>ESR</t>
  </si>
  <si>
    <t>LULUCF</t>
  </si>
  <si>
    <t>RED</t>
  </si>
  <si>
    <t>Annual emissions allowances</t>
  </si>
  <si>
    <t>MACRO</t>
  </si>
  <si>
    <t>Lower</t>
  </si>
  <si>
    <t>Upper</t>
  </si>
  <si>
    <t>Spacing</t>
  </si>
  <si>
    <t>Gap</t>
  </si>
  <si>
    <t>Total</t>
  </si>
  <si>
    <t>Projected level of ESR emissions
(WEM)</t>
  </si>
  <si>
    <t>Source: EPA</t>
  </si>
  <si>
    <t>Notes: 2021-2022 correspond to emission inventory</t>
  </si>
  <si>
    <t>Adding all up</t>
  </si>
  <si>
    <t>Source: Fiscal council and CCAC (2025)</t>
  </si>
  <si>
    <t>Health costs</t>
  </si>
  <si>
    <t>If net zero</t>
  </si>
  <si>
    <t>Air pollution</t>
  </si>
  <si>
    <t>High temperatures</t>
  </si>
  <si>
    <t>Low temperatures</t>
  </si>
  <si>
    <t>Source: Global Burden of Disease (GBD)</t>
  </si>
  <si>
    <t>Mean</t>
  </si>
  <si>
    <t>Lower bound</t>
  </si>
  <si>
    <t xml:space="preserve"> Upper bound</t>
  </si>
  <si>
    <t>Note: Units µg/m³</t>
  </si>
  <si>
    <t>BAU2</t>
  </si>
  <si>
    <t>ET2</t>
  </si>
  <si>
    <t>2024</t>
  </si>
  <si>
    <t>Floods</t>
  </si>
  <si>
    <t>Storms</t>
  </si>
  <si>
    <t>Extreme weather events and adaptation costs</t>
  </si>
  <si>
    <t>BAU1</t>
  </si>
  <si>
    <t>ET1</t>
  </si>
  <si>
    <t>ET3</t>
  </si>
  <si>
    <t>Costa Rica</t>
  </si>
  <si>
    <t>Colombia</t>
  </si>
  <si>
    <t>Mexico</t>
  </si>
  <si>
    <t>Israel</t>
  </si>
  <si>
    <t>Türkiye</t>
  </si>
  <si>
    <t>Australia</t>
  </si>
  <si>
    <t>Chile</t>
  </si>
  <si>
    <t>Japan</t>
  </si>
  <si>
    <t>New Zealand</t>
  </si>
  <si>
    <t>Hungary</t>
  </si>
  <si>
    <t>KR</t>
  </si>
  <si>
    <t>Korea</t>
  </si>
  <si>
    <t>Poland</t>
  </si>
  <si>
    <t>UK</t>
  </si>
  <si>
    <t>Slovakia</t>
  </si>
  <si>
    <t>CZ</t>
  </si>
  <si>
    <t>Czechia</t>
  </si>
  <si>
    <t>Slovenia</t>
  </si>
  <si>
    <t>Latvia</t>
  </si>
  <si>
    <t>Lithuania</t>
  </si>
  <si>
    <t>Estonia</t>
  </si>
  <si>
    <t>Austria</t>
  </si>
  <si>
    <t>Canada</t>
  </si>
  <si>
    <t>Luxembourg</t>
  </si>
  <si>
    <t>Norway</t>
  </si>
  <si>
    <t>Switzerland</t>
  </si>
  <si>
    <t>Iceland</t>
  </si>
  <si>
    <t>CR</t>
  </si>
  <si>
    <t>CO</t>
  </si>
  <si>
    <t>MX</t>
  </si>
  <si>
    <t>IL</t>
  </si>
  <si>
    <t>TR</t>
  </si>
  <si>
    <t>AU</t>
  </si>
  <si>
    <t>CL</t>
  </si>
  <si>
    <t>JP</t>
  </si>
  <si>
    <t>NZ</t>
  </si>
  <si>
    <t>HU</t>
  </si>
  <si>
    <t>PL</t>
  </si>
  <si>
    <t>SK</t>
  </si>
  <si>
    <t>SI</t>
  </si>
  <si>
    <t>LV</t>
  </si>
  <si>
    <t>LT</t>
  </si>
  <si>
    <t>EE</t>
  </si>
  <si>
    <t>AT</t>
  </si>
  <si>
    <t>CA</t>
  </si>
  <si>
    <t>LU</t>
  </si>
  <si>
    <t>NO</t>
  </si>
  <si>
    <t>CH</t>
  </si>
  <si>
    <t>IS</t>
  </si>
  <si>
    <t>…related to air pollution</t>
  </si>
  <si>
    <t>ET</t>
  </si>
  <si>
    <t>BAU</t>
  </si>
  <si>
    <t>Taxes on carbon, fuels and electricity</t>
  </si>
  <si>
    <t>Excise on petrol</t>
  </si>
  <si>
    <t>Excise on diesel</t>
  </si>
  <si>
    <t>Other VAT and excise</t>
  </si>
  <si>
    <t>Carbon tax</t>
  </si>
  <si>
    <t>Vehicle taxes</t>
  </si>
  <si>
    <t>PV - VAT on new purchases</t>
  </si>
  <si>
    <t>PV - non-VAT tax on new purchases</t>
  </si>
  <si>
    <t>PV - Other annual taxes</t>
  </si>
  <si>
    <t>Commercial vehicles</t>
  </si>
  <si>
    <t>Personal vehicles - VAT on new purchases</t>
  </si>
  <si>
    <t>Personal vehicles - non-VAT tax on new purchases</t>
  </si>
  <si>
    <t>Personal vehicles - Other annual taxes</t>
  </si>
  <si>
    <t>Agriculture</t>
  </si>
  <si>
    <t>Industry</t>
  </si>
  <si>
    <t>Ind. Process</t>
  </si>
  <si>
    <t>Power generation</t>
  </si>
  <si>
    <t>Residential</t>
  </si>
  <si>
    <t>Services</t>
  </si>
  <si>
    <t>Transport</t>
  </si>
  <si>
    <t>BAU WEM</t>
  </si>
  <si>
    <t>Expenditure supports</t>
  </si>
  <si>
    <t>Building upgrade supports</t>
  </si>
  <si>
    <t>Electric vehicle supports</t>
  </si>
  <si>
    <t>Agriculture supports</t>
  </si>
  <si>
    <t>Industry supports</t>
  </si>
  <si>
    <t>Power sector supports</t>
  </si>
  <si>
    <t>Carbon removals</t>
  </si>
  <si>
    <t>Other expenditure</t>
  </si>
  <si>
    <t>WEM</t>
  </si>
  <si>
    <t>Macro impact</t>
  </si>
  <si>
    <t>Lost receipts</t>
  </si>
  <si>
    <t>Missed targets</t>
  </si>
  <si>
    <t>Extra borrowing costs (interest)</t>
  </si>
  <si>
    <t>Damages</t>
  </si>
  <si>
    <t>Adaptation</t>
  </si>
  <si>
    <t>Storm Event</t>
  </si>
  <si>
    <t>Total Impact</t>
  </si>
  <si>
    <t>% GNI*</t>
  </si>
  <si>
    <t>State funding (Est.)</t>
  </si>
  <si>
    <t>% total</t>
  </si>
  <si>
    <t>Storm Éowyn (Jan 2025)</t>
  </si>
  <si>
    <t>Storm Babet (Oct 2023)</t>
  </si>
  <si>
    <t>Storm Ophelia (Oct 2017)</t>
  </si>
  <si>
    <t>Storm Desmond (2015/16)</t>
  </si>
  <si>
    <t>…additional source for state costs</t>
  </si>
  <si>
    <t>GNI*</t>
  </si>
  <si>
    <t>Action</t>
  </si>
  <si>
    <t>Inaction</t>
  </si>
  <si>
    <t>average</t>
  </si>
  <si>
    <t>Total (fossil fuel taxes replaced)</t>
  </si>
  <si>
    <t>Average 2026-2050</t>
  </si>
  <si>
    <t>Cummulative 2026-2050</t>
  </si>
  <si>
    <t>cumulative</t>
  </si>
  <si>
    <t>…related to temperature</t>
  </si>
  <si>
    <t>Air pollution implied addicional admissions cost</t>
  </si>
  <si>
    <t>Temperature implied addicional admissions cost</t>
  </si>
  <si>
    <t>The hidden costs of inaction</t>
  </si>
  <si>
    <t>Why a failed climate transition will prove costly</t>
  </si>
  <si>
    <t>Source: Own calculation, based on OECD long run scenarios</t>
  </si>
  <si>
    <t>Source: Own calculation, based on OECD-EDISON, EM-DAT and IPCC data.</t>
  </si>
  <si>
    <t>Source: Own calculation, based on OECD-EDISON and OECD long run scenarios</t>
  </si>
  <si>
    <t>Uncoordinated action</t>
  </si>
  <si>
    <t>Source: MaREI EMPG.</t>
  </si>
  <si>
    <t>Fiscal side: expenditure</t>
  </si>
  <si>
    <t>Fiscal side: revenue</t>
  </si>
  <si>
    <t>Notes: all in GDP except Ireland GNI*</t>
  </si>
  <si>
    <t>Nº 3: Impact on economic activity from climate change by 2050 (%)</t>
  </si>
  <si>
    <t>WEATHER</t>
  </si>
  <si>
    <t xml:space="preserve">Note: The overall burden of disease is assessed using the disability-adjusted life year (DALY), a time-based measure that combines years of life lost due to premature mortality (YLLs) and years of life lost due to time lived in states of less than full health, or years of healthy life lost due to disability (YLDs).
</t>
  </si>
  <si>
    <t>Variables are expressed as DALYs, age-standardized, per 100,000 population.</t>
  </si>
  <si>
    <t>HEALTH</t>
  </si>
  <si>
    <t>Source: WHO, Clayton, et al. (2024)</t>
  </si>
  <si>
    <t>Nº 9: Additional fiscal costs of health due to climate change (% of GNI*)</t>
  </si>
  <si>
    <t>Source: OPW (floodinfo.ie), National Development Plan and OPW Sectoral investment plan.</t>
  </si>
  <si>
    <t>EMISSIONS</t>
  </si>
  <si>
    <t>REVENUE</t>
  </si>
  <si>
    <t>EXPENDITURE</t>
  </si>
  <si>
    <t>ALL</t>
  </si>
  <si>
    <t>Nº 4: Frequency of extreme hazard events in Ireland (number of events per year)</t>
  </si>
  <si>
    <t>Nº 5: Flood defenses cost (€ million)</t>
  </si>
  <si>
    <t>Nº 6: Storm-related cost: state financing and total economic impact (€ million)</t>
  </si>
  <si>
    <t>Nº 7: Health impacts of temperatures and pollution (DALYs)</t>
  </si>
  <si>
    <t>Nº 8: Ambient fine particulate matter concentration (PM2.5,  µg/m³)</t>
  </si>
  <si>
    <t>Nº 12: Domestic CO2 emissions from energy use (ktCO2e)</t>
  </si>
  <si>
    <t>Nº 13: Total fiscal impact on receipts (% GNI*)</t>
  </si>
  <si>
    <t>Nº 14: Taxes on carbon, fuels and electricity (% GNI*)</t>
  </si>
  <si>
    <t>Nº 15: Vehicle taxes (% GNI*)</t>
  </si>
  <si>
    <t>Nº 16: Sectoral supports (% GNI*)</t>
  </si>
  <si>
    <t>Nº 17: Annual agriculture emissions (MtCO2e)</t>
  </si>
  <si>
    <t>Nº 20: Annual average impact on budget balance by scenario (% GNI*)</t>
  </si>
  <si>
    <t>Nº 19: Total estimated impact on budget balance by scenario (% GNI*)</t>
  </si>
  <si>
    <t>Nº 18: Total estimated impact on budget balance by channel (% GNI*)</t>
  </si>
  <si>
    <t>Nº 11: Emissions gap under with existing measures (WEM, MtCO2eq)</t>
  </si>
  <si>
    <t>Nº 10: Cost range of missing climate targets by 2030 under with existing measures (WEM, € billion)</t>
  </si>
  <si>
    <t xml:space="preserve">Sources: Various sources were used to compile this table as data are not systematically reported for Ireland. 
</t>
  </si>
  <si>
    <t xml:space="preserve">The sources include reporting by private insurers, answers to parliamentary questions, government statements, and media reports. </t>
  </si>
  <si>
    <t>Climate action scenario with revenue replacement</t>
  </si>
  <si>
    <t>Inaction scenario</t>
  </si>
  <si>
    <t>Budget balance impact per scenario</t>
  </si>
  <si>
    <t>Nº 1: Climate's impact on the size of the Irish economy (% GNI*)</t>
  </si>
  <si>
    <t>Notes: difference relative to a no-climate baseline</t>
  </si>
  <si>
    <t>Nº 2: Climate's impact on budget balance (% GNI*)</t>
  </si>
  <si>
    <t>Macroeconomic impact</t>
  </si>
  <si>
    <t>Health impact</t>
  </si>
  <si>
    <t>Emissions and cost of missing targets</t>
  </si>
  <si>
    <t>Source: Own calculations based on EPA.</t>
  </si>
  <si>
    <t>Climate action</t>
  </si>
  <si>
    <t>Source: Own calculation, based on OECD-EDISON</t>
  </si>
  <si>
    <t>Emission ceiling</t>
  </si>
  <si>
    <t>Inaction (median damage)</t>
  </si>
  <si>
    <t>Inaction (high damage)</t>
  </si>
  <si>
    <t>Climate action - revenue</t>
  </si>
  <si>
    <r>
      <t xml:space="preserve">This data pack contains figures and data from </t>
    </r>
    <r>
      <rPr>
        <i/>
        <sz val="11"/>
        <rFont val="Aptos Narrow"/>
        <family val="2"/>
        <scheme val="minor"/>
      </rPr>
      <t>Casey, E., K. Carroll, and N. González Gómez (2026), The hidden costs of inaction: Why failing Ireland’s climate transition will prove more costly, Long-term Sustainability Report: Supporting Research Series No. 3 (July 2026).</t>
    </r>
    <r>
      <rPr>
        <sz val="11"/>
        <rFont val="Aptos Narrow"/>
        <family val="2"/>
        <scheme val="minor"/>
      </rPr>
      <t xml:space="preserve"> 
The report assesses the long-term fiscal impacts of climate policy under different scenarios. Each tab represents a distinct transmission channel through which climate change affects the economy and public finances. Additional indicators provide supporting diagnostics on key physical, environmental, and policy variables.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</si>
</sst>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
    <numFmt numFmtId="165" formatCode="&quot;€&quot;#,##0.0"/>
    <numFmt numFmtId="166" formatCode="&quot;€&quot;#,##0"/>
    <numFmt numFmtId="167" formatCode="&quot;€&quot;#,##0.00"/>
    <numFmt numFmtId="168" formatCode="0.0000"/>
    <numFmt numFmtId="169" formatCode="0.0%"/>
    <numFmt numFmtId="170" formatCode="0.0000000"/>
    <numFmt numFmtId="171" formatCode="0.00000"/>
    <numFmt numFmtId="172" formatCode="0.000000"/>
  </numFmts>
  <fonts count="38" x14ac:knownFonts="1">
    <font>
      <sz val="11"/>
      <color theme="1"/>
      <name val="Aptos Narrow"/>
      <family val="2"/>
      <scheme val="minor"/>
    </font>
    <font>
      <sz val="11"/>
      <color theme="1"/>
      <name val="Aptos Narrow"/>
      <family val="2"/>
      <scheme val="minor"/>
    </font>
    <font>
      <u/>
      <sz val="11"/>
      <color theme="10"/>
      <name val="Aptos Narrow"/>
      <family val="2"/>
      <scheme val="minor"/>
    </font>
    <font>
      <sz val="12"/>
      <color theme="1"/>
      <name val="Nunito Sans"/>
    </font>
    <font>
      <sz val="12"/>
      <color theme="0"/>
      <name val="Nunito Sans"/>
    </font>
    <font>
      <sz val="12"/>
      <color theme="1"/>
      <name val="Aptos Narrow"/>
      <family val="2"/>
      <scheme val="minor"/>
    </font>
    <font>
      <b/>
      <sz val="20"/>
      <color theme="0" tint="-0.34998626667073579"/>
      <name val="Aptos Narrow"/>
      <family val="2"/>
      <scheme val="minor"/>
    </font>
    <font>
      <b/>
      <sz val="24"/>
      <color theme="7"/>
      <name val="Aptos Narrow"/>
      <family val="2"/>
      <scheme val="minor"/>
    </font>
    <font>
      <sz val="10"/>
      <name val="Arial"/>
      <family val="2"/>
    </font>
    <font>
      <sz val="11"/>
      <name val="Aptos Narrow"/>
      <family val="2"/>
      <scheme val="minor"/>
    </font>
    <font>
      <sz val="11"/>
      <color theme="1"/>
      <name val="Nunito Sans"/>
    </font>
    <font>
      <sz val="11"/>
      <name val="Nunito Sans"/>
    </font>
    <font>
      <u/>
      <sz val="11"/>
      <color theme="10"/>
      <name val="Calibri"/>
      <family val="2"/>
    </font>
    <font>
      <b/>
      <sz val="11"/>
      <name val="Aptos Narrow"/>
      <family val="2"/>
      <scheme val="minor"/>
    </font>
    <font>
      <b/>
      <sz val="12"/>
      <color theme="0" tint="-0.499984740745262"/>
      <name val="Aptos Narrow"/>
      <family val="2"/>
      <scheme val="minor"/>
    </font>
    <font>
      <sz val="12"/>
      <color theme="0" tint="-0.499984740745262"/>
      <name val="Aptos Narrow"/>
      <family val="2"/>
      <scheme val="minor"/>
    </font>
    <font>
      <sz val="11"/>
      <color theme="0" tint="-0.499984740745262"/>
      <name val="Aptos Narrow"/>
      <family val="2"/>
      <scheme val="minor"/>
    </font>
    <font>
      <sz val="12"/>
      <color theme="0" tint="-0.499984740745262"/>
      <name val="Nunito Sans"/>
    </font>
    <font>
      <sz val="11"/>
      <color theme="5" tint="-0.499984740745262"/>
      <name val="Aptos Narrow"/>
      <family val="2"/>
      <scheme val="minor"/>
    </font>
    <font>
      <sz val="8"/>
      <color theme="1"/>
      <name val="Aptos Narrow"/>
      <family val="2"/>
      <scheme val="minor"/>
    </font>
    <font>
      <b/>
      <sz val="22"/>
      <color theme="1"/>
      <name val="Aptos Narrow"/>
      <family val="2"/>
      <scheme val="minor"/>
    </font>
    <font>
      <b/>
      <sz val="8"/>
      <color theme="1"/>
      <name val="Aptos Narrow"/>
      <family val="2"/>
      <scheme val="minor"/>
    </font>
    <font>
      <b/>
      <sz val="10"/>
      <color theme="1"/>
      <name val="Aptos Narrow"/>
      <family val="2"/>
      <scheme val="minor"/>
    </font>
    <font>
      <sz val="8"/>
      <color theme="0" tint="-0.34998626667073579"/>
      <name val="Aptos Narrow"/>
      <family val="2"/>
      <scheme val="minor"/>
    </font>
    <font>
      <sz val="10"/>
      <color theme="1"/>
      <name val="Aptos Narrow"/>
      <family val="2"/>
      <scheme val="minor"/>
    </font>
    <font>
      <b/>
      <sz val="11"/>
      <color theme="1"/>
      <name val="Aptos Narrow"/>
      <family val="2"/>
      <scheme val="minor"/>
    </font>
    <font>
      <sz val="8"/>
      <color theme="1" tint="0.499984740745262"/>
      <name val="Aptos Narrow"/>
      <family val="2"/>
      <scheme val="minor"/>
    </font>
    <font>
      <u/>
      <sz val="8"/>
      <color theme="10"/>
      <name val="Aptos Narrow"/>
      <family val="2"/>
      <scheme val="minor"/>
    </font>
    <font>
      <sz val="8"/>
      <name val="Aptos Narrow"/>
      <family val="2"/>
      <scheme val="minor"/>
    </font>
    <font>
      <b/>
      <sz val="22"/>
      <color theme="4"/>
      <name val="Aptos Narrow"/>
      <family val="2"/>
      <scheme val="minor"/>
    </font>
    <font>
      <sz val="8"/>
      <color theme="0"/>
      <name val="Aptos Narrow"/>
      <family val="2"/>
      <scheme val="minor"/>
    </font>
    <font>
      <b/>
      <sz val="8"/>
      <color theme="1" tint="0.499984740745262"/>
      <name val="Aptos Narrow"/>
      <family val="2"/>
      <scheme val="minor"/>
    </font>
    <font>
      <i/>
      <sz val="11"/>
      <name val="Aptos Narrow"/>
      <family val="2"/>
      <scheme val="minor"/>
    </font>
    <font>
      <sz val="8"/>
      <color rgb="FF000000"/>
      <name val="Aptos Narrow"/>
      <family val="2"/>
      <scheme val="minor"/>
    </font>
    <font>
      <sz val="9"/>
      <color theme="1"/>
      <name val="Aptos Narrow"/>
      <family val="2"/>
      <scheme val="minor"/>
    </font>
    <font>
      <sz val="10"/>
      <color rgb="FF808080"/>
      <name val="Aptos Narrow"/>
      <family val="2"/>
      <scheme val="minor"/>
    </font>
    <font>
      <b/>
      <sz val="10"/>
      <color theme="2"/>
      <name val="Aptos Narrow"/>
      <family val="2"/>
      <scheme val="minor"/>
    </font>
    <font>
      <sz val="8"/>
      <color theme="2"/>
      <name val="Aptos Narrow"/>
      <family val="2"/>
      <scheme val="minor"/>
    </font>
  </fonts>
  <fills count="7">
    <fill>
      <patternFill patternType="none"/>
    </fill>
    <fill>
      <patternFill patternType="gray125"/>
    </fill>
    <fill>
      <patternFill patternType="solid">
        <fgColor theme="1" tint="0.49998474074526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FFFFFF"/>
        <bgColor indexed="64"/>
      </patternFill>
    </fill>
  </fills>
  <borders count="4">
    <border>
      <left/>
      <right/>
      <top/>
      <bottom/>
      <diagonal/>
    </border>
    <border>
      <left/>
      <right/>
      <top/>
      <bottom style="thin">
        <color theme="7" tint="0.39997558519241921"/>
      </bottom>
      <diagonal/>
    </border>
    <border>
      <left/>
      <right/>
      <top style="thin">
        <color theme="7" tint="0.39997558519241921"/>
      </top>
      <bottom style="thin">
        <color theme="7" tint="0.39997558519241921"/>
      </bottom>
      <diagonal/>
    </border>
    <border>
      <left style="thin">
        <color indexed="64"/>
      </left>
      <right/>
      <top/>
      <bottom/>
      <diagonal/>
    </border>
  </borders>
  <cellStyleXfs count="8">
    <xf numFmtId="0" fontId="0" fillId="0" borderId="0"/>
    <xf numFmtId="0" fontId="2" fillId="0" borderId="0" applyNumberFormat="0" applyFill="0" applyBorder="0" applyAlignment="0" applyProtection="0"/>
    <xf numFmtId="0" fontId="8" fillId="0" borderId="0"/>
    <xf numFmtId="0" fontId="1" fillId="0" borderId="0"/>
    <xf numFmtId="0" fontId="12" fillId="0" borderId="0" applyNumberFormat="0" applyFill="0" applyBorder="0" applyAlignment="0" applyProtection="0">
      <alignment vertical="top"/>
      <protection locked="0"/>
    </xf>
    <xf numFmtId="0" fontId="2" fillId="0" borderId="0" applyNumberForma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70">
    <xf numFmtId="0" fontId="0" fillId="0" borderId="0" xfId="0"/>
    <xf numFmtId="0" fontId="3" fillId="2" borderId="0" xfId="0" applyFont="1" applyFill="1"/>
    <xf numFmtId="0" fontId="4" fillId="2" borderId="0" xfId="0" applyFont="1" applyFill="1"/>
    <xf numFmtId="0" fontId="5" fillId="2" borderId="0" xfId="0" applyFont="1" applyFill="1"/>
    <xf numFmtId="0" fontId="4" fillId="3" borderId="0" xfId="0" applyFont="1" applyFill="1"/>
    <xf numFmtId="0" fontId="5" fillId="3" borderId="0" xfId="0" applyFont="1" applyFill="1"/>
    <xf numFmtId="0" fontId="3" fillId="3" borderId="0" xfId="0" applyFont="1" applyFill="1"/>
    <xf numFmtId="0" fontId="6" fillId="3" borderId="0" xfId="0" applyFont="1" applyFill="1"/>
    <xf numFmtId="0" fontId="9" fillId="3" borderId="0" xfId="2" applyFont="1" applyFill="1" applyAlignment="1">
      <alignment horizontal="left" vertical="top" wrapText="1"/>
    </xf>
    <xf numFmtId="0" fontId="9" fillId="3" borderId="0" xfId="2" applyFont="1" applyFill="1" applyAlignment="1">
      <alignment vertical="top"/>
    </xf>
    <xf numFmtId="0" fontId="0" fillId="3" borderId="0" xfId="3" applyFont="1" applyFill="1"/>
    <xf numFmtId="0" fontId="10" fillId="3" borderId="0" xfId="3" applyFont="1" applyFill="1"/>
    <xf numFmtId="0" fontId="9" fillId="3" borderId="0" xfId="2" applyFont="1" applyFill="1" applyAlignment="1">
      <alignment horizontal="left" vertical="top"/>
    </xf>
    <xf numFmtId="0" fontId="0" fillId="3" borderId="0" xfId="3" applyFont="1" applyFill="1" applyAlignment="1">
      <alignment horizontal="left"/>
    </xf>
    <xf numFmtId="0" fontId="10" fillId="3" borderId="0" xfId="3" applyFont="1" applyFill="1" applyAlignment="1">
      <alignment horizontal="left"/>
    </xf>
    <xf numFmtId="0" fontId="11" fillId="3" borderId="0" xfId="2" applyFont="1" applyFill="1" applyAlignment="1">
      <alignment vertical="top"/>
    </xf>
    <xf numFmtId="0" fontId="4" fillId="4" borderId="0" xfId="0" applyFont="1" applyFill="1"/>
    <xf numFmtId="0" fontId="13" fillId="4" borderId="0" xfId="5" applyFont="1" applyFill="1" applyBorder="1" applyAlignment="1">
      <alignment horizontal="left" vertical="center" indent="1" readingOrder="1"/>
    </xf>
    <xf numFmtId="0" fontId="0" fillId="4" borderId="0" xfId="0" applyFill="1"/>
    <xf numFmtId="0" fontId="10" fillId="4" borderId="0" xfId="0" applyFont="1" applyFill="1"/>
    <xf numFmtId="0" fontId="3" fillId="4" borderId="0" xfId="0" applyFont="1" applyFill="1"/>
    <xf numFmtId="0" fontId="14" fillId="3" borderId="0" xfId="0" applyFont="1" applyFill="1" applyAlignment="1">
      <alignment horizontal="left" vertical="center"/>
    </xf>
    <xf numFmtId="0" fontId="15" fillId="3" borderId="0" xfId="0" applyFont="1" applyFill="1"/>
    <xf numFmtId="0" fontId="2" fillId="3" borderId="0" xfId="1" applyFill="1"/>
    <xf numFmtId="0" fontId="16" fillId="3" borderId="0" xfId="0" applyFont="1" applyFill="1"/>
    <xf numFmtId="0" fontId="10" fillId="3" borderId="0" xfId="0" applyFont="1" applyFill="1"/>
    <xf numFmtId="0" fontId="17" fillId="3" borderId="0" xfId="0" applyFont="1" applyFill="1"/>
    <xf numFmtId="0" fontId="2" fillId="3" borderId="0" xfId="1" applyFill="1" applyBorder="1" applyAlignment="1" applyProtection="1">
      <alignment horizontal="left" vertical="center" indent="1" readingOrder="1"/>
    </xf>
    <xf numFmtId="0" fontId="0" fillId="3" borderId="0" xfId="0" applyFill="1"/>
    <xf numFmtId="0" fontId="3" fillId="5" borderId="0" xfId="0" applyFont="1" applyFill="1"/>
    <xf numFmtId="0" fontId="4" fillId="5" borderId="0" xfId="0" applyFont="1" applyFill="1"/>
    <xf numFmtId="0" fontId="2" fillId="5" borderId="0" xfId="1" applyFill="1" applyBorder="1" applyAlignment="1" applyProtection="1">
      <alignment horizontal="left" vertical="center" indent="1" readingOrder="1"/>
    </xf>
    <xf numFmtId="0" fontId="0" fillId="5" borderId="0" xfId="0" applyFill="1"/>
    <xf numFmtId="0" fontId="10" fillId="5" borderId="0" xfId="0" applyFont="1" applyFill="1"/>
    <xf numFmtId="0" fontId="5" fillId="5" borderId="0" xfId="0" applyFont="1" applyFill="1"/>
    <xf numFmtId="0" fontId="7" fillId="3" borderId="1" xfId="0" applyFont="1" applyFill="1" applyBorder="1"/>
    <xf numFmtId="0" fontId="5" fillId="3" borderId="1" xfId="0" applyFont="1" applyFill="1" applyBorder="1"/>
    <xf numFmtId="0" fontId="3" fillId="3" borderId="1" xfId="0" applyFont="1" applyFill="1" applyBorder="1"/>
    <xf numFmtId="0" fontId="19" fillId="2" borderId="0" xfId="0" applyFont="1" applyFill="1"/>
    <xf numFmtId="0" fontId="19" fillId="2" borderId="0" xfId="0" applyFont="1" applyFill="1" applyAlignment="1">
      <alignment horizontal="right"/>
    </xf>
    <xf numFmtId="0" fontId="19" fillId="3" borderId="0" xfId="0" applyFont="1" applyFill="1"/>
    <xf numFmtId="0" fontId="19" fillId="3" borderId="0" xfId="0" applyFont="1" applyFill="1" applyAlignment="1">
      <alignment horizontal="right"/>
    </xf>
    <xf numFmtId="0" fontId="20" fillId="3" borderId="0" xfId="0" applyFont="1" applyFill="1"/>
    <xf numFmtId="0" fontId="21" fillId="3" borderId="0" xfId="0" applyFont="1" applyFill="1"/>
    <xf numFmtId="0" fontId="22" fillId="3" borderId="0" xfId="0" applyFont="1" applyFill="1" applyAlignment="1">
      <alignment horizontal="left"/>
    </xf>
    <xf numFmtId="0" fontId="19" fillId="3" borderId="0" xfId="0" applyFont="1" applyFill="1" applyAlignment="1">
      <alignment horizontal="right" wrapText="1"/>
    </xf>
    <xf numFmtId="0" fontId="19" fillId="3" borderId="0" xfId="0" applyFont="1" applyFill="1" applyAlignment="1">
      <alignment wrapText="1"/>
    </xf>
    <xf numFmtId="164" fontId="19" fillId="3" borderId="0" xfId="0" applyNumberFormat="1" applyFont="1" applyFill="1" applyAlignment="1">
      <alignment horizontal="right"/>
    </xf>
    <xf numFmtId="164" fontId="19" fillId="3" borderId="0" xfId="0" applyNumberFormat="1" applyFont="1" applyFill="1"/>
    <xf numFmtId="0" fontId="23" fillId="3" borderId="0" xfId="0" applyFont="1" applyFill="1"/>
    <xf numFmtId="0" fontId="24" fillId="3" borderId="0" xfId="0" applyFont="1" applyFill="1"/>
    <xf numFmtId="0" fontId="21" fillId="3" borderId="0" xfId="0" applyFont="1" applyFill="1" applyAlignment="1">
      <alignment horizontal="left"/>
    </xf>
    <xf numFmtId="3" fontId="19" fillId="3" borderId="0" xfId="0" applyNumberFormat="1" applyFont="1" applyFill="1" applyAlignment="1">
      <alignment horizontal="right" wrapText="1"/>
    </xf>
    <xf numFmtId="165" fontId="19" fillId="3" borderId="0" xfId="0" applyNumberFormat="1" applyFont="1" applyFill="1" applyAlignment="1">
      <alignment horizontal="right"/>
    </xf>
    <xf numFmtId="165" fontId="19" fillId="3" borderId="0" xfId="0" applyNumberFormat="1" applyFont="1" applyFill="1" applyAlignment="1">
      <alignment horizontal="right" wrapText="1"/>
    </xf>
    <xf numFmtId="1" fontId="19" fillId="3" borderId="0" xfId="0" applyNumberFormat="1" applyFont="1" applyFill="1" applyAlignment="1">
      <alignment horizontal="right"/>
    </xf>
    <xf numFmtId="166" fontId="19" fillId="3" borderId="0" xfId="0" applyNumberFormat="1" applyFont="1" applyFill="1" applyAlignment="1">
      <alignment horizontal="right"/>
    </xf>
    <xf numFmtId="0" fontId="23" fillId="3" borderId="0" xfId="0" applyFont="1" applyFill="1" applyAlignment="1">
      <alignment wrapText="1"/>
    </xf>
    <xf numFmtId="0" fontId="19" fillId="3" borderId="0" xfId="0" applyFont="1" applyFill="1" applyAlignment="1">
      <alignment horizontal="left"/>
    </xf>
    <xf numFmtId="167" fontId="19" fillId="3" borderId="0" xfId="0" applyNumberFormat="1" applyFont="1" applyFill="1" applyAlignment="1">
      <alignment horizontal="right"/>
    </xf>
    <xf numFmtId="0" fontId="19" fillId="3" borderId="0" xfId="0" applyFont="1" applyFill="1" applyAlignment="1">
      <alignment horizontal="left" vertical="top" wrapText="1"/>
    </xf>
    <xf numFmtId="0" fontId="19" fillId="0" borderId="0" xfId="0" applyFont="1" applyAlignment="1">
      <alignment horizontal="center" vertical="top" wrapText="1"/>
    </xf>
    <xf numFmtId="0" fontId="19" fillId="3" borderId="0" xfId="0" applyFont="1" applyFill="1" applyAlignment="1">
      <alignment horizontal="center" wrapText="1"/>
    </xf>
    <xf numFmtId="164" fontId="19" fillId="3" borderId="0" xfId="0" applyNumberFormat="1" applyFont="1" applyFill="1" applyAlignment="1">
      <alignment horizontal="center"/>
    </xf>
    <xf numFmtId="164" fontId="19" fillId="3" borderId="0" xfId="0" applyNumberFormat="1" applyFont="1" applyFill="1" applyAlignment="1">
      <alignment horizontal="right" wrapText="1"/>
    </xf>
    <xf numFmtId="0" fontId="19" fillId="3" borderId="0" xfId="0" applyFont="1" applyFill="1" applyAlignment="1">
      <alignment horizontal="center" vertical="center" wrapText="1"/>
    </xf>
    <xf numFmtId="0" fontId="19" fillId="3" borderId="0" xfId="0" applyFont="1" applyFill="1" applyAlignment="1">
      <alignment vertical="center" wrapText="1"/>
    </xf>
    <xf numFmtId="2" fontId="19" fillId="3" borderId="0" xfId="0" applyNumberFormat="1" applyFont="1" applyFill="1" applyAlignment="1">
      <alignment horizontal="right"/>
    </xf>
    <xf numFmtId="169" fontId="19" fillId="3" borderId="0" xfId="6" applyNumberFormat="1" applyFont="1" applyFill="1" applyAlignment="1">
      <alignment horizontal="right"/>
    </xf>
    <xf numFmtId="0" fontId="23" fillId="3" borderId="0" xfId="0" applyFont="1" applyFill="1" applyAlignment="1">
      <alignment horizontal="left" wrapText="1"/>
    </xf>
    <xf numFmtId="0" fontId="22" fillId="3" borderId="0" xfId="0" applyFont="1" applyFill="1"/>
    <xf numFmtId="0" fontId="25" fillId="3" borderId="0" xfId="0" applyFont="1" applyFill="1"/>
    <xf numFmtId="170" fontId="19" fillId="3" borderId="0" xfId="0" applyNumberFormat="1" applyFont="1" applyFill="1" applyAlignment="1">
      <alignment horizontal="right"/>
    </xf>
    <xf numFmtId="171" fontId="19" fillId="3" borderId="0" xfId="0" applyNumberFormat="1" applyFont="1" applyFill="1" applyAlignment="1">
      <alignment horizontal="right"/>
    </xf>
    <xf numFmtId="172" fontId="19" fillId="3" borderId="0" xfId="0" applyNumberFormat="1" applyFont="1" applyFill="1" applyAlignment="1">
      <alignment horizontal="right"/>
    </xf>
    <xf numFmtId="2" fontId="19" fillId="3" borderId="0" xfId="0" applyNumberFormat="1" applyFont="1" applyFill="1"/>
    <xf numFmtId="2" fontId="23" fillId="3" borderId="0" xfId="0" applyNumberFormat="1" applyFont="1" applyFill="1"/>
    <xf numFmtId="49" fontId="19" fillId="3" borderId="0" xfId="0" applyNumberFormat="1" applyFont="1" applyFill="1" applyAlignment="1">
      <alignment horizontal="right"/>
    </xf>
    <xf numFmtId="2" fontId="19" fillId="3" borderId="0" xfId="0" applyNumberFormat="1" applyFont="1" applyFill="1" applyAlignment="1">
      <alignment horizontal="right" wrapText="1"/>
    </xf>
    <xf numFmtId="0" fontId="21" fillId="3" borderId="0" xfId="0" applyFont="1" applyFill="1" applyAlignment="1">
      <alignment horizontal="right"/>
    </xf>
    <xf numFmtId="164" fontId="26" fillId="3" borderId="0" xfId="0" applyNumberFormat="1" applyFont="1" applyFill="1" applyAlignment="1">
      <alignment horizontal="right"/>
    </xf>
    <xf numFmtId="49" fontId="26" fillId="3" borderId="0" xfId="0" applyNumberFormat="1" applyFont="1" applyFill="1" applyAlignment="1">
      <alignment horizontal="right"/>
    </xf>
    <xf numFmtId="0" fontId="26" fillId="3" borderId="0" xfId="0" applyFont="1" applyFill="1"/>
    <xf numFmtId="0" fontId="26" fillId="3" borderId="0" xfId="0" applyFont="1" applyFill="1" applyAlignment="1">
      <alignment horizontal="right"/>
    </xf>
    <xf numFmtId="0" fontId="26" fillId="3" borderId="0" xfId="0" applyFont="1" applyFill="1" applyAlignment="1">
      <alignment horizontal="right" wrapText="1"/>
    </xf>
    <xf numFmtId="0" fontId="26" fillId="3" borderId="0" xfId="0" applyFont="1" applyFill="1" applyAlignment="1">
      <alignment wrapText="1"/>
    </xf>
    <xf numFmtId="164" fontId="26" fillId="3" borderId="0" xfId="0" applyNumberFormat="1" applyFont="1" applyFill="1"/>
    <xf numFmtId="0" fontId="26" fillId="3" borderId="0" xfId="0" applyFont="1" applyFill="1" applyAlignment="1">
      <alignment horizontal="left"/>
    </xf>
    <xf numFmtId="11" fontId="26" fillId="3" borderId="0" xfId="0" applyNumberFormat="1" applyFont="1" applyFill="1" applyAlignment="1">
      <alignment horizontal="right"/>
    </xf>
    <xf numFmtId="167" fontId="26" fillId="3" borderId="0" xfId="0" applyNumberFormat="1" applyFont="1" applyFill="1" applyAlignment="1">
      <alignment horizontal="right"/>
    </xf>
    <xf numFmtId="0" fontId="22" fillId="3" borderId="0" xfId="0" applyFont="1" applyFill="1" applyAlignment="1">
      <alignment horizontal="left" vertical="top"/>
    </xf>
    <xf numFmtId="2" fontId="26" fillId="3" borderId="0" xfId="0" applyNumberFormat="1" applyFont="1" applyFill="1" applyAlignment="1">
      <alignment horizontal="right"/>
    </xf>
    <xf numFmtId="170" fontId="26" fillId="3" borderId="0" xfId="0" applyNumberFormat="1" applyFont="1" applyFill="1" applyAlignment="1">
      <alignment horizontal="right"/>
    </xf>
    <xf numFmtId="2" fontId="26" fillId="3" borderId="0" xfId="0" applyNumberFormat="1" applyFont="1" applyFill="1"/>
    <xf numFmtId="0" fontId="26" fillId="3" borderId="0" xfId="0" applyFont="1" applyFill="1" applyAlignment="1">
      <alignment horizontal="right" vertical="center" wrapText="1"/>
    </xf>
    <xf numFmtId="0" fontId="16" fillId="2" borderId="0" xfId="0" applyFont="1" applyFill="1"/>
    <xf numFmtId="2" fontId="26" fillId="3" borderId="0" xfId="0" applyNumberFormat="1" applyFont="1" applyFill="1" applyAlignment="1">
      <alignment horizontal="left"/>
    </xf>
    <xf numFmtId="1" fontId="27" fillId="3" borderId="0" xfId="1" applyNumberFormat="1" applyFont="1" applyFill="1" applyAlignment="1">
      <alignment horizontal="right"/>
    </xf>
    <xf numFmtId="1" fontId="27" fillId="3" borderId="0" xfId="1" applyNumberFormat="1" applyFont="1" applyFill="1" applyAlignment="1"/>
    <xf numFmtId="0" fontId="27" fillId="3" borderId="0" xfId="1" applyFont="1" applyFill="1"/>
    <xf numFmtId="0" fontId="27" fillId="3" borderId="0" xfId="1" applyFont="1" applyFill="1" applyAlignment="1">
      <alignment horizontal="right"/>
    </xf>
    <xf numFmtId="164" fontId="19" fillId="3" borderId="0" xfId="0" applyNumberFormat="1" applyFont="1" applyFill="1" applyAlignment="1">
      <alignment horizontal="left" wrapText="1"/>
    </xf>
    <xf numFmtId="0" fontId="24" fillId="3" borderId="0" xfId="0" applyFont="1" applyFill="1" applyAlignment="1">
      <alignment horizontal="left"/>
    </xf>
    <xf numFmtId="2" fontId="19" fillId="3" borderId="0" xfId="0" applyNumberFormat="1" applyFont="1" applyFill="1" applyAlignment="1">
      <alignment horizontal="left"/>
    </xf>
    <xf numFmtId="2" fontId="19" fillId="3" borderId="3" xfId="0" applyNumberFormat="1" applyFont="1" applyFill="1" applyBorder="1" applyAlignment="1">
      <alignment horizontal="left"/>
    </xf>
    <xf numFmtId="0" fontId="22" fillId="3" borderId="0" xfId="0" applyFont="1" applyFill="1" applyAlignment="1">
      <alignment vertical="top"/>
    </xf>
    <xf numFmtId="0" fontId="29" fillId="3" borderId="0" xfId="0" applyFont="1" applyFill="1"/>
    <xf numFmtId="168" fontId="30" fillId="3" borderId="0" xfId="0" applyNumberFormat="1" applyFont="1" applyFill="1" applyAlignment="1">
      <alignment wrapText="1"/>
    </xf>
    <xf numFmtId="0" fontId="26" fillId="5" borderId="0" xfId="0" applyFont="1" applyFill="1"/>
    <xf numFmtId="164" fontId="26" fillId="5" borderId="0" xfId="0" applyNumberFormat="1" applyFont="1" applyFill="1" applyAlignment="1">
      <alignment horizontal="right"/>
    </xf>
    <xf numFmtId="165" fontId="26" fillId="5" borderId="0" xfId="0" applyNumberFormat="1" applyFont="1" applyFill="1" applyAlignment="1">
      <alignment horizontal="right" wrapText="1"/>
    </xf>
    <xf numFmtId="3" fontId="26" fillId="5" borderId="0" xfId="0" applyNumberFormat="1" applyFont="1" applyFill="1" applyAlignment="1">
      <alignment horizontal="right" wrapText="1"/>
    </xf>
    <xf numFmtId="0" fontId="26" fillId="5" borderId="0" xfId="0" applyFont="1" applyFill="1" applyAlignment="1">
      <alignment horizontal="right" wrapText="1"/>
    </xf>
    <xf numFmtId="1" fontId="26" fillId="5" borderId="0" xfId="0" applyNumberFormat="1" applyFont="1" applyFill="1" applyAlignment="1">
      <alignment horizontal="right"/>
    </xf>
    <xf numFmtId="0" fontId="26" fillId="5" borderId="0" xfId="0" applyFont="1" applyFill="1" applyAlignment="1">
      <alignment wrapText="1"/>
    </xf>
    <xf numFmtId="165" fontId="26" fillId="5" borderId="0" xfId="0" applyNumberFormat="1" applyFont="1" applyFill="1" applyAlignment="1">
      <alignment horizontal="right"/>
    </xf>
    <xf numFmtId="0" fontId="26" fillId="5" borderId="0" xfId="0" applyFont="1" applyFill="1" applyAlignment="1">
      <alignment horizontal="right"/>
    </xf>
    <xf numFmtId="166" fontId="26" fillId="5" borderId="0" xfId="0" applyNumberFormat="1" applyFont="1" applyFill="1" applyAlignment="1">
      <alignment horizontal="right"/>
    </xf>
    <xf numFmtId="0" fontId="26" fillId="5" borderId="0" xfId="0" applyFont="1" applyFill="1" applyAlignment="1">
      <alignment horizontal="left"/>
    </xf>
    <xf numFmtId="167" fontId="26" fillId="5" borderId="0" xfId="0" applyNumberFormat="1" applyFont="1" applyFill="1" applyAlignment="1">
      <alignment horizontal="right"/>
    </xf>
    <xf numFmtId="167" fontId="26" fillId="5" borderId="0" xfId="0" applyNumberFormat="1" applyFont="1" applyFill="1"/>
    <xf numFmtId="164" fontId="26" fillId="5" borderId="0" xfId="0" applyNumberFormat="1" applyFont="1" applyFill="1"/>
    <xf numFmtId="0" fontId="26" fillId="5" borderId="0" xfId="0" applyFont="1" applyFill="1" applyAlignment="1">
      <alignment horizontal="center" wrapText="1"/>
    </xf>
    <xf numFmtId="164" fontId="26" fillId="5" borderId="0" xfId="0" applyNumberFormat="1" applyFont="1" applyFill="1" applyAlignment="1">
      <alignment horizontal="center"/>
    </xf>
    <xf numFmtId="0" fontId="26" fillId="5" borderId="0" xfId="0" applyFont="1" applyFill="1" applyAlignment="1">
      <alignment horizontal="center" vertical="top" wrapText="1"/>
    </xf>
    <xf numFmtId="164" fontId="26" fillId="0" borderId="0" xfId="0" applyNumberFormat="1" applyFont="1" applyAlignment="1">
      <alignment horizontal="right" vertical="top" wrapText="1"/>
    </xf>
    <xf numFmtId="0" fontId="31" fillId="3" borderId="0" xfId="0" applyFont="1" applyFill="1" applyAlignment="1">
      <alignment wrapText="1"/>
    </xf>
    <xf numFmtId="2" fontId="19" fillId="2" borderId="0" xfId="0" applyNumberFormat="1" applyFont="1" applyFill="1"/>
    <xf numFmtId="0" fontId="19" fillId="5" borderId="0" xfId="0" applyFont="1" applyFill="1"/>
    <xf numFmtId="0" fontId="18" fillId="3" borderId="0" xfId="4" applyFont="1" applyFill="1" applyBorder="1" applyAlignment="1" applyProtection="1">
      <alignment vertical="center"/>
    </xf>
    <xf numFmtId="12" fontId="19" fillId="3" borderId="0" xfId="0" applyNumberFormat="1" applyFont="1" applyFill="1"/>
    <xf numFmtId="43" fontId="19" fillId="3" borderId="0" xfId="7" applyFont="1" applyFill="1"/>
    <xf numFmtId="1" fontId="26" fillId="3" borderId="0" xfId="0" applyNumberFormat="1" applyFont="1" applyFill="1" applyAlignment="1">
      <alignment horizontal="right"/>
    </xf>
    <xf numFmtId="1" fontId="26" fillId="3" borderId="0" xfId="0" applyNumberFormat="1" applyFont="1" applyFill="1"/>
    <xf numFmtId="0" fontId="22" fillId="3" borderId="0" xfId="0" applyFont="1" applyFill="1" applyAlignment="1">
      <alignment horizontal="left" wrapText="1"/>
    </xf>
    <xf numFmtId="0" fontId="19" fillId="3" borderId="0" xfId="0" applyFont="1" applyFill="1" applyAlignment="1">
      <alignment horizontal="center"/>
    </xf>
    <xf numFmtId="0" fontId="0" fillId="2" borderId="0" xfId="0" applyFill="1"/>
    <xf numFmtId="164" fontId="0" fillId="2" borderId="0" xfId="0" applyNumberFormat="1" applyFill="1"/>
    <xf numFmtId="0" fontId="0" fillId="3" borderId="0" xfId="0" applyFill="1" applyAlignment="1">
      <alignment wrapText="1"/>
    </xf>
    <xf numFmtId="164" fontId="0" fillId="3" borderId="0" xfId="0" applyNumberFormat="1" applyFill="1"/>
    <xf numFmtId="0" fontId="0" fillId="3" borderId="0" xfId="0" applyFill="1" applyAlignment="1">
      <alignment horizontal="right"/>
    </xf>
    <xf numFmtId="0" fontId="33" fillId="3" borderId="0" xfId="0" applyFont="1" applyFill="1" applyAlignment="1">
      <alignment horizontal="right" vertical="center" wrapText="1"/>
    </xf>
    <xf numFmtId="0" fontId="34" fillId="3" borderId="0" xfId="0" applyFont="1" applyFill="1"/>
    <xf numFmtId="0" fontId="0" fillId="2" borderId="0" xfId="0" applyFill="1" applyAlignment="1">
      <alignment wrapText="1"/>
    </xf>
    <xf numFmtId="0" fontId="33" fillId="6" borderId="0" xfId="0" applyFont="1" applyFill="1" applyAlignment="1">
      <alignment horizontal="right" vertical="center" wrapText="1"/>
    </xf>
    <xf numFmtId="0" fontId="34" fillId="0" borderId="0" xfId="0" applyFont="1"/>
    <xf numFmtId="167" fontId="0" fillId="3" borderId="0" xfId="0" applyNumberFormat="1" applyFill="1"/>
    <xf numFmtId="0" fontId="35" fillId="3" borderId="0" xfId="0" applyFont="1" applyFill="1" applyAlignment="1">
      <alignment vertical="center"/>
    </xf>
    <xf numFmtId="2" fontId="0" fillId="3" borderId="0" xfId="0" applyNumberFormat="1" applyFill="1"/>
    <xf numFmtId="164" fontId="19" fillId="0" borderId="0" xfId="0" applyNumberFormat="1" applyFont="1" applyAlignment="1">
      <alignment horizontal="right" vertical="top" wrapText="1"/>
    </xf>
    <xf numFmtId="49" fontId="26" fillId="5" borderId="0" xfId="0" applyNumberFormat="1" applyFont="1" applyFill="1" applyAlignment="1">
      <alignment horizontal="right"/>
    </xf>
    <xf numFmtId="0" fontId="36" fillId="3" borderId="0" xfId="0" applyFont="1" applyFill="1" applyAlignment="1">
      <alignment horizontal="left"/>
    </xf>
    <xf numFmtId="0" fontId="37" fillId="3" borderId="0" xfId="0" applyFont="1" applyFill="1" applyAlignment="1">
      <alignment horizontal="right"/>
    </xf>
    <xf numFmtId="0" fontId="36" fillId="3" borderId="0" xfId="0" applyFont="1" applyFill="1" applyAlignment="1">
      <alignment horizontal="left" vertical="center"/>
    </xf>
    <xf numFmtId="168" fontId="19" fillId="3" borderId="0" xfId="0" applyNumberFormat="1" applyFont="1" applyFill="1" applyAlignment="1">
      <alignment horizontal="right"/>
    </xf>
    <xf numFmtId="168" fontId="19" fillId="3" borderId="0" xfId="0" applyNumberFormat="1" applyFont="1" applyFill="1" applyAlignment="1">
      <alignment wrapText="1"/>
    </xf>
    <xf numFmtId="168" fontId="19" fillId="3" borderId="3" xfId="0" applyNumberFormat="1" applyFont="1" applyFill="1" applyBorder="1" applyAlignment="1">
      <alignment wrapText="1"/>
    </xf>
    <xf numFmtId="2" fontId="19" fillId="3" borderId="3" xfId="0" applyNumberFormat="1" applyFont="1" applyFill="1" applyBorder="1" applyAlignment="1">
      <alignment wrapText="1"/>
    </xf>
    <xf numFmtId="168" fontId="19" fillId="3" borderId="3" xfId="0" applyNumberFormat="1" applyFont="1" applyFill="1" applyBorder="1" applyAlignment="1">
      <alignment horizontal="right"/>
    </xf>
    <xf numFmtId="2" fontId="19" fillId="3" borderId="3" xfId="0" applyNumberFormat="1" applyFont="1" applyFill="1" applyBorder="1" applyAlignment="1">
      <alignment horizontal="right"/>
    </xf>
    <xf numFmtId="168" fontId="0" fillId="3" borderId="0" xfId="0" applyNumberFormat="1" applyFill="1"/>
    <xf numFmtId="0" fontId="21" fillId="3" borderId="0" xfId="0" applyFont="1" applyFill="1" applyAlignment="1">
      <alignment wrapText="1"/>
    </xf>
    <xf numFmtId="0" fontId="36" fillId="3" borderId="0" xfId="0" applyFont="1" applyFill="1" applyAlignment="1">
      <alignment horizontal="left" vertical="top"/>
    </xf>
    <xf numFmtId="164" fontId="37" fillId="3" borderId="0" xfId="0" applyNumberFormat="1" applyFont="1" applyFill="1" applyAlignment="1">
      <alignment horizontal="right"/>
    </xf>
    <xf numFmtId="11" fontId="37" fillId="3" borderId="0" xfId="0" applyNumberFormat="1" applyFont="1" applyFill="1" applyAlignment="1">
      <alignment horizontal="right"/>
    </xf>
    <xf numFmtId="168" fontId="26" fillId="3" borderId="0" xfId="0" applyNumberFormat="1" applyFont="1" applyFill="1"/>
    <xf numFmtId="0" fontId="19" fillId="3" borderId="0" xfId="0" applyFont="1" applyFill="1" applyAlignment="1">
      <alignment horizontal="center"/>
    </xf>
    <xf numFmtId="0" fontId="19" fillId="3" borderId="0" xfId="0" applyFont="1" applyFill="1" applyAlignment="1">
      <alignment horizontal="left" wrapText="1"/>
    </xf>
    <xf numFmtId="0" fontId="9" fillId="3" borderId="2" xfId="2" applyFont="1" applyFill="1" applyBorder="1" applyAlignment="1">
      <alignment horizontal="left" vertical="center" wrapText="1"/>
    </xf>
    <xf numFmtId="0" fontId="19" fillId="3" borderId="0" xfId="0" applyFont="1" applyFill="1" applyAlignment="1">
      <alignment horizontal="center" wrapText="1"/>
    </xf>
  </cellXfs>
  <cellStyles count="8">
    <cellStyle name="Comma" xfId="7" builtinId="3"/>
    <cellStyle name="Hyperlink" xfId="1" builtinId="8"/>
    <cellStyle name="Hyperlink 11" xfId="5" xr:uid="{E988DDA8-04A9-474E-A17E-E5CBDFD9CDD3}"/>
    <cellStyle name="Hyperlink 2 3" xfId="4" xr:uid="{45241C42-B18C-42D4-8E10-B31A6B07A386}"/>
    <cellStyle name="Normal" xfId="0" builtinId="0"/>
    <cellStyle name="Normal 2 103" xfId="2" xr:uid="{75E9E51A-CD9D-44A0-849F-97039A39979F}"/>
    <cellStyle name="Normal 9" xfId="3" xr:uid="{2493A359-909E-451E-8CD4-4BD3834D7DFE}"/>
    <cellStyle name="Percent" xfId="6" builtinId="5"/>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6AF52"/>
      <color rgb="FF76A738"/>
      <color rgb="FFFFE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22.xml"/><Relationship Id="rId1" Type="http://schemas.microsoft.com/office/2011/relationships/chartStyle" Target="style2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15833333333321E-2"/>
          <c:y val="6.1650029112796323E-2"/>
          <c:w val="0.74930451047651558"/>
          <c:h val="0.83021171667286342"/>
        </c:manualLayout>
      </c:layout>
      <c:barChart>
        <c:barDir val="col"/>
        <c:grouping val="clustered"/>
        <c:varyColors val="0"/>
        <c:ser>
          <c:idx val="2"/>
          <c:order val="0"/>
          <c:tx>
            <c:strRef>
              <c:f>MACRO!$J$10</c:f>
              <c:strCache>
                <c:ptCount val="1"/>
                <c:pt idx="0">
                  <c:v>Inaction</c:v>
                </c:pt>
              </c:strCache>
            </c:strRef>
          </c:tx>
          <c:spPr>
            <a:solidFill>
              <a:schemeClr val="accent4">
                <a:lumMod val="60000"/>
                <a:lumOff val="40000"/>
              </a:schemeClr>
            </a:solidFill>
            <a:ln>
              <a:noFill/>
            </a:ln>
            <a:effectLst/>
          </c:spPr>
          <c:invertIfNegative val="0"/>
          <c:cat>
            <c:numRef>
              <c:f>MACRO!$K$9:$M$9</c:f>
              <c:numCache>
                <c:formatCode>@</c:formatCode>
                <c:ptCount val="3"/>
                <c:pt idx="0">
                  <c:v>2030</c:v>
                </c:pt>
                <c:pt idx="1">
                  <c:v>2040</c:v>
                </c:pt>
                <c:pt idx="2">
                  <c:v>2050</c:v>
                </c:pt>
              </c:numCache>
            </c:numRef>
          </c:cat>
          <c:val>
            <c:numRef>
              <c:f>MACRO!$K$10:$M$10</c:f>
              <c:numCache>
                <c:formatCode>0.0</c:formatCode>
                <c:ptCount val="3"/>
                <c:pt idx="0">
                  <c:v>-0.83251838368266051</c:v>
                </c:pt>
                <c:pt idx="1">
                  <c:v>-1.2121565954266673</c:v>
                </c:pt>
                <c:pt idx="2">
                  <c:v>-1.6239274979022467</c:v>
                </c:pt>
              </c:numCache>
            </c:numRef>
          </c:val>
          <c:extLst>
            <c:ext xmlns:c16="http://schemas.microsoft.com/office/drawing/2014/chart" uri="{C3380CC4-5D6E-409C-BE32-E72D297353CC}">
              <c16:uniqueId val="{00000000-F9C6-458E-83B3-BA53AEB325F8}"/>
            </c:ext>
          </c:extLst>
        </c:ser>
        <c:ser>
          <c:idx val="0"/>
          <c:order val="1"/>
          <c:tx>
            <c:strRef>
              <c:f>MACRO!$J$11</c:f>
              <c:strCache>
                <c:ptCount val="1"/>
                <c:pt idx="0">
                  <c:v>Climate action</c:v>
                </c:pt>
              </c:strCache>
            </c:strRef>
          </c:tx>
          <c:spPr>
            <a:solidFill>
              <a:schemeClr val="accent3"/>
            </a:solidFill>
            <a:ln>
              <a:noFill/>
            </a:ln>
            <a:effectLst/>
          </c:spPr>
          <c:invertIfNegative val="0"/>
          <c:cat>
            <c:numRef>
              <c:f>MACRO!$K$9:$M$9</c:f>
              <c:numCache>
                <c:formatCode>@</c:formatCode>
                <c:ptCount val="3"/>
                <c:pt idx="0">
                  <c:v>2030</c:v>
                </c:pt>
                <c:pt idx="1">
                  <c:v>2040</c:v>
                </c:pt>
                <c:pt idx="2">
                  <c:v>2050</c:v>
                </c:pt>
              </c:numCache>
            </c:numRef>
          </c:cat>
          <c:val>
            <c:numRef>
              <c:f>MACRO!$K$11:$M$11</c:f>
              <c:numCache>
                <c:formatCode>0.0</c:formatCode>
                <c:ptCount val="3"/>
                <c:pt idx="0">
                  <c:v>-8.4929987777366156E-2</c:v>
                </c:pt>
                <c:pt idx="1">
                  <c:v>-0.13778707935923196</c:v>
                </c:pt>
                <c:pt idx="2">
                  <c:v>-0.15042713290688248</c:v>
                </c:pt>
              </c:numCache>
            </c:numRef>
          </c:val>
          <c:extLst>
            <c:ext xmlns:c16="http://schemas.microsoft.com/office/drawing/2014/chart" uri="{C3380CC4-5D6E-409C-BE32-E72D297353CC}">
              <c16:uniqueId val="{00000001-F9C6-458E-83B3-BA53AEB325F8}"/>
            </c:ext>
          </c:extLst>
        </c:ser>
        <c:dLbls>
          <c:showLegendKey val="0"/>
          <c:showVal val="0"/>
          <c:showCatName val="0"/>
          <c:showSerName val="0"/>
          <c:showPercent val="0"/>
          <c:showBubbleSize val="0"/>
        </c:dLbls>
        <c:gapWidth val="25"/>
        <c:overlap val="70"/>
        <c:axId val="441516880"/>
        <c:axId val="441517360"/>
      </c:barChart>
      <c:catAx>
        <c:axId val="441516880"/>
        <c:scaling>
          <c:orientation val="minMax"/>
        </c:scaling>
        <c:delete val="0"/>
        <c:axPos val="b"/>
        <c:numFmt formatCode="@"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50000"/>
                    <a:lumOff val="50000"/>
                  </a:schemeClr>
                </a:solidFill>
                <a:latin typeface="Futura Lt BT" panose="020B0402020204020303" pitchFamily="34" charset="0"/>
                <a:ea typeface="+mn-ea"/>
                <a:cs typeface="+mn-cs"/>
              </a:defRPr>
            </a:pPr>
            <a:endParaRPr lang="en-US"/>
          </a:p>
        </c:txPr>
        <c:crossAx val="441517360"/>
        <c:crosses val="autoZero"/>
        <c:auto val="1"/>
        <c:lblAlgn val="ctr"/>
        <c:lblOffset val="100"/>
        <c:noMultiLvlLbl val="0"/>
      </c:catAx>
      <c:valAx>
        <c:axId val="441517360"/>
        <c:scaling>
          <c:orientation val="minMax"/>
          <c:min val="-8"/>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50000"/>
                    <a:lumOff val="50000"/>
                  </a:schemeClr>
                </a:solidFill>
                <a:latin typeface="Futura Lt BT" panose="020B0402020204020303" pitchFamily="34" charset="0"/>
                <a:ea typeface="+mn-ea"/>
                <a:cs typeface="+mn-cs"/>
              </a:defRPr>
            </a:pPr>
            <a:endParaRPr lang="en-US"/>
          </a:p>
        </c:txPr>
        <c:crossAx val="441516880"/>
        <c:crosses val="autoZero"/>
        <c:crossBetween val="between"/>
        <c:majorUnit val="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000">
          <a:solidFill>
            <a:schemeClr val="tx1">
              <a:lumMod val="50000"/>
              <a:lumOff val="50000"/>
            </a:schemeClr>
          </a:solidFill>
          <a:latin typeface="Futura Lt BT" panose="020B0402020204020303" pitchFamily="34" charset="0"/>
        </a:defRPr>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spPr>
            <a:noFill/>
            <a:ln w="25400">
              <a:noFill/>
            </a:ln>
            <a:effectLst/>
          </c:spPr>
          <c:cat>
            <c:numRef>
              <c:f>HEALTH!$B$51:$B$68</c:f>
              <c:numCache>
                <c:formatCode>General</c:formatCode>
                <c:ptCount val="18"/>
                <c:pt idx="0">
                  <c:v>2010</c:v>
                </c:pt>
                <c:pt idx="4">
                  <c:v>2014</c:v>
                </c:pt>
                <c:pt idx="8">
                  <c:v>2018</c:v>
                </c:pt>
                <c:pt idx="17">
                  <c:v>2050</c:v>
                </c:pt>
              </c:numCache>
            </c:numRef>
          </c:cat>
          <c:val>
            <c:numRef>
              <c:f>HEALTH!$C$51:$C$68</c:f>
              <c:numCache>
                <c:formatCode>General</c:formatCode>
                <c:ptCount val="18"/>
                <c:pt idx="0">
                  <c:v>9.25</c:v>
                </c:pt>
                <c:pt idx="1">
                  <c:v>9.91</c:v>
                </c:pt>
                <c:pt idx="2">
                  <c:v>8.82</c:v>
                </c:pt>
                <c:pt idx="3">
                  <c:v>8.7200000000000006</c:v>
                </c:pt>
                <c:pt idx="4">
                  <c:v>8.19</c:v>
                </c:pt>
                <c:pt idx="5">
                  <c:v>8.58</c:v>
                </c:pt>
                <c:pt idx="6">
                  <c:v>7.55</c:v>
                </c:pt>
                <c:pt idx="7">
                  <c:v>7.6</c:v>
                </c:pt>
                <c:pt idx="8" formatCode="0.00">
                  <c:v>7.76</c:v>
                </c:pt>
                <c:pt idx="9" formatCode="0.00">
                  <c:v>7.4533333333333331</c:v>
                </c:pt>
                <c:pt idx="10" formatCode="0.00">
                  <c:v>7.1466666666666665</c:v>
                </c:pt>
                <c:pt idx="11" formatCode="0.00">
                  <c:v>6.84</c:v>
                </c:pt>
                <c:pt idx="12" formatCode="0.00">
                  <c:v>6.5333333333333332</c:v>
                </c:pt>
                <c:pt idx="13" formatCode="0.00">
                  <c:v>6.2266666666666666</c:v>
                </c:pt>
                <c:pt idx="14" formatCode="0.00">
                  <c:v>5.92</c:v>
                </c:pt>
                <c:pt idx="15" formatCode="0.00">
                  <c:v>5.6133333333333333</c:v>
                </c:pt>
                <c:pt idx="16" formatCode="0.00">
                  <c:v>5.3066666666666666</c:v>
                </c:pt>
                <c:pt idx="17">
                  <c:v>5</c:v>
                </c:pt>
              </c:numCache>
            </c:numRef>
          </c:val>
          <c:extLst>
            <c:ext xmlns:c16="http://schemas.microsoft.com/office/drawing/2014/chart" uri="{C3380CC4-5D6E-409C-BE32-E72D297353CC}">
              <c16:uniqueId val="{00000000-8286-4E27-9A96-1E8A98F05538}"/>
            </c:ext>
          </c:extLst>
        </c:ser>
        <c:ser>
          <c:idx val="4"/>
          <c:order val="2"/>
          <c:spPr>
            <a:solidFill>
              <a:schemeClr val="accent1">
                <a:lumMod val="20000"/>
                <a:lumOff val="80000"/>
              </a:schemeClr>
            </a:solidFill>
            <a:ln w="25400">
              <a:noFill/>
            </a:ln>
            <a:effectLst/>
          </c:spPr>
          <c:cat>
            <c:numRef>
              <c:f>HEALTH!$B$51:$B$68</c:f>
              <c:numCache>
                <c:formatCode>General</c:formatCode>
                <c:ptCount val="18"/>
                <c:pt idx="0">
                  <c:v>2010</c:v>
                </c:pt>
                <c:pt idx="4">
                  <c:v>2014</c:v>
                </c:pt>
                <c:pt idx="8">
                  <c:v>2018</c:v>
                </c:pt>
                <c:pt idx="17">
                  <c:v>2050</c:v>
                </c:pt>
              </c:numCache>
            </c:numRef>
          </c:cat>
          <c:val>
            <c:numRef>
              <c:f>HEALTH!$F$51:$F$68</c:f>
              <c:numCache>
                <c:formatCode>General</c:formatCode>
                <c:ptCount val="18"/>
                <c:pt idx="0">
                  <c:v>1.1400000000000006</c:v>
                </c:pt>
                <c:pt idx="1">
                  <c:v>1.2599999999999998</c:v>
                </c:pt>
                <c:pt idx="2">
                  <c:v>1.129999999999999</c:v>
                </c:pt>
                <c:pt idx="3">
                  <c:v>1.1399999999999988</c:v>
                </c:pt>
                <c:pt idx="4">
                  <c:v>1.0200000000000014</c:v>
                </c:pt>
                <c:pt idx="5">
                  <c:v>1.0999999999999996</c:v>
                </c:pt>
                <c:pt idx="6">
                  <c:v>0.98999999999999932</c:v>
                </c:pt>
                <c:pt idx="7">
                  <c:v>0.99000000000000021</c:v>
                </c:pt>
                <c:pt idx="8" formatCode="0.00">
                  <c:v>1.0099999999999998</c:v>
                </c:pt>
                <c:pt idx="9" formatCode="0.00">
                  <c:v>1.342222222222222</c:v>
                </c:pt>
                <c:pt idx="10" formatCode="0.00">
                  <c:v>1.6744444444444444</c:v>
                </c:pt>
                <c:pt idx="11" formatCode="0.00">
                  <c:v>2.0066666666666668</c:v>
                </c:pt>
                <c:pt idx="12" formatCode="0.00">
                  <c:v>2.3388888888888886</c:v>
                </c:pt>
                <c:pt idx="13" formatCode="0.00">
                  <c:v>2.6711111111111112</c:v>
                </c:pt>
                <c:pt idx="14" formatCode="0.00">
                  <c:v>3.0033333333333334</c:v>
                </c:pt>
                <c:pt idx="15" formatCode="0.00">
                  <c:v>3.3355555555555556</c:v>
                </c:pt>
                <c:pt idx="16" formatCode="0.00">
                  <c:v>3.6677777777777778</c:v>
                </c:pt>
                <c:pt idx="17">
                  <c:v>4</c:v>
                </c:pt>
              </c:numCache>
            </c:numRef>
          </c:val>
          <c:extLst>
            <c:ext xmlns:c16="http://schemas.microsoft.com/office/drawing/2014/chart" uri="{C3380CC4-5D6E-409C-BE32-E72D297353CC}">
              <c16:uniqueId val="{00000001-8286-4E27-9A96-1E8A98F05538}"/>
            </c:ext>
          </c:extLst>
        </c:ser>
        <c:dLbls>
          <c:showLegendKey val="0"/>
          <c:showVal val="0"/>
          <c:showCatName val="0"/>
          <c:showSerName val="0"/>
          <c:showPercent val="0"/>
          <c:showBubbleSize val="0"/>
        </c:dLbls>
        <c:axId val="270478032"/>
        <c:axId val="270478992"/>
      </c:areaChart>
      <c:lineChart>
        <c:grouping val="standard"/>
        <c:varyColors val="0"/>
        <c:ser>
          <c:idx val="1"/>
          <c:order val="1"/>
          <c:spPr>
            <a:ln w="28575" cap="rnd">
              <a:solidFill>
                <a:schemeClr val="accent1"/>
              </a:solidFill>
              <a:round/>
            </a:ln>
            <a:effectLst/>
          </c:spPr>
          <c:marker>
            <c:symbol val="none"/>
          </c:marker>
          <c:dPt>
            <c:idx val="17"/>
            <c:marker>
              <c:symbol val="diamond"/>
              <c:size val="10"/>
              <c:spPr>
                <a:solidFill>
                  <a:schemeClr val="accent1"/>
                </a:solidFill>
                <a:ln w="9525">
                  <a:noFill/>
                </a:ln>
                <a:effectLst/>
              </c:spPr>
            </c:marker>
            <c:bubble3D val="0"/>
            <c:extLst>
              <c:ext xmlns:c16="http://schemas.microsoft.com/office/drawing/2014/chart" uri="{C3380CC4-5D6E-409C-BE32-E72D297353CC}">
                <c16:uniqueId val="{00000002-8286-4E27-9A96-1E8A98F05538}"/>
              </c:ext>
            </c:extLst>
          </c:dPt>
          <c:cat>
            <c:numRef>
              <c:f>HEALTH!$B$51:$B$68</c:f>
              <c:numCache>
                <c:formatCode>General</c:formatCode>
                <c:ptCount val="18"/>
                <c:pt idx="0">
                  <c:v>2010</c:v>
                </c:pt>
                <c:pt idx="4">
                  <c:v>2014</c:v>
                </c:pt>
                <c:pt idx="8">
                  <c:v>2018</c:v>
                </c:pt>
                <c:pt idx="17">
                  <c:v>2050</c:v>
                </c:pt>
              </c:numCache>
            </c:numRef>
          </c:cat>
          <c:val>
            <c:numRef>
              <c:f>HEALTH!$D$51:$D$68</c:f>
              <c:numCache>
                <c:formatCode>General</c:formatCode>
                <c:ptCount val="18"/>
                <c:pt idx="0">
                  <c:v>9.9</c:v>
                </c:pt>
                <c:pt idx="1">
                  <c:v>10.6</c:v>
                </c:pt>
                <c:pt idx="2">
                  <c:v>9.43</c:v>
                </c:pt>
                <c:pt idx="3">
                  <c:v>9.33</c:v>
                </c:pt>
                <c:pt idx="4">
                  <c:v>8.74</c:v>
                </c:pt>
                <c:pt idx="5">
                  <c:v>9.16</c:v>
                </c:pt>
                <c:pt idx="6">
                  <c:v>8.08</c:v>
                </c:pt>
                <c:pt idx="7">
                  <c:v>8.1300000000000008</c:v>
                </c:pt>
                <c:pt idx="8" formatCode="0.00">
                  <c:v>8.31</c:v>
                </c:pt>
                <c:pt idx="17" formatCode="0.00">
                  <c:v>6.7560200000000004</c:v>
                </c:pt>
              </c:numCache>
            </c:numRef>
          </c:val>
          <c:smooth val="0"/>
          <c:extLst>
            <c:ext xmlns:c16="http://schemas.microsoft.com/office/drawing/2014/chart" uri="{C3380CC4-5D6E-409C-BE32-E72D297353CC}">
              <c16:uniqueId val="{00000003-8286-4E27-9A96-1E8A98F05538}"/>
            </c:ext>
          </c:extLst>
        </c:ser>
        <c:dLbls>
          <c:showLegendKey val="0"/>
          <c:showVal val="0"/>
          <c:showCatName val="0"/>
          <c:showSerName val="0"/>
          <c:showPercent val="0"/>
          <c:showBubbleSize val="0"/>
        </c:dLbls>
        <c:marker val="1"/>
        <c:smooth val="0"/>
        <c:axId val="270478032"/>
        <c:axId val="270478992"/>
      </c:lineChart>
      <c:catAx>
        <c:axId val="270478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Futura Lt BT" panose="020B0402020204020303" pitchFamily="34" charset="0"/>
                <a:ea typeface="+mn-ea"/>
                <a:cs typeface="+mn-cs"/>
              </a:defRPr>
            </a:pPr>
            <a:endParaRPr lang="en-US"/>
          </a:p>
        </c:txPr>
        <c:crossAx val="270478992"/>
        <c:crosses val="autoZero"/>
        <c:auto val="1"/>
        <c:lblAlgn val="ctr"/>
        <c:lblOffset val="100"/>
        <c:noMultiLvlLbl val="0"/>
      </c:catAx>
      <c:valAx>
        <c:axId val="27047899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BT" panose="020B0402020204020303" pitchFamily="34" charset="0"/>
                <a:ea typeface="+mn-ea"/>
                <a:cs typeface="+mn-cs"/>
              </a:defRPr>
            </a:pPr>
            <a:endParaRPr lang="en-US"/>
          </a:p>
        </c:txPr>
        <c:crossAx val="270478032"/>
        <c:crosses val="autoZero"/>
        <c:crossBetween val="between"/>
        <c:majorUnit val="4"/>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Futura Lt BT" panose="020B0402020204020303"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EMISSIONS!$C$22</c:f>
              <c:strCache>
                <c:ptCount val="1"/>
                <c:pt idx="0">
                  <c:v>Projected level of ESR emissions
(WEM)</c:v>
                </c:pt>
              </c:strCache>
            </c:strRef>
          </c:tx>
          <c:spPr>
            <a:ln w="28575" cap="rnd">
              <a:solidFill>
                <a:schemeClr val="accent4">
                  <a:lumMod val="60000"/>
                  <a:lumOff val="40000"/>
                </a:schemeClr>
              </a:solidFill>
              <a:round/>
            </a:ln>
            <a:effectLst/>
          </c:spPr>
          <c:marker>
            <c:symbol val="none"/>
          </c:marker>
          <c:cat>
            <c:numRef>
              <c:extLst>
                <c:ext xmlns:c15="http://schemas.microsoft.com/office/drawing/2012/chart" uri="{02D57815-91ED-43cb-92C2-25804820EDAC}">
                  <c15:fullRef>
                    <c15:sqref>EMISSIONS!$B$23:$B$52</c15:sqref>
                  </c15:fullRef>
                </c:ext>
              </c:extLst>
              <c:f>EMISSIONS!$B$24:$B$52</c:f>
              <c:numCache>
                <c:formatCode>General</c:formatCode>
                <c:ptCount val="29"/>
                <c:pt idx="0">
                  <c:v>2022</c:v>
                </c:pt>
                <c:pt idx="8">
                  <c:v>2030</c:v>
                </c:pt>
                <c:pt idx="18">
                  <c:v>2040</c:v>
                </c:pt>
                <c:pt idx="28">
                  <c:v>2050</c:v>
                </c:pt>
              </c:numCache>
            </c:numRef>
          </c:cat>
          <c:val>
            <c:numRef>
              <c:extLst>
                <c:ext xmlns:c15="http://schemas.microsoft.com/office/drawing/2012/chart" uri="{02D57815-91ED-43cb-92C2-25804820EDAC}">
                  <c15:fullRef>
                    <c15:sqref>EMISSIONS!$C$23:$C$52</c15:sqref>
                  </c15:fullRef>
                </c:ext>
              </c:extLst>
              <c:f>EMISSIONS!$C$24:$C$52</c:f>
              <c:numCache>
                <c:formatCode>0.0</c:formatCode>
                <c:ptCount val="29"/>
                <c:pt idx="0">
                  <c:v>44.345354855955968</c:v>
                </c:pt>
                <c:pt idx="1">
                  <c:v>45.466188514877622</c:v>
                </c:pt>
                <c:pt idx="2">
                  <c:v>45.241105267243633</c:v>
                </c:pt>
                <c:pt idx="3">
                  <c:v>45.070238936660601</c:v>
                </c:pt>
                <c:pt idx="4">
                  <c:v>45.096979901967863</c:v>
                </c:pt>
                <c:pt idx="5">
                  <c:v>44.718998743991712</c:v>
                </c:pt>
                <c:pt idx="6">
                  <c:v>44.346728102594142</c:v>
                </c:pt>
                <c:pt idx="7">
                  <c:v>43.958459102158493</c:v>
                </c:pt>
                <c:pt idx="8">
                  <c:v>43.466916558292752</c:v>
                </c:pt>
              </c:numCache>
            </c:numRef>
          </c:val>
          <c:smooth val="0"/>
          <c:extLst>
            <c:ext xmlns:c16="http://schemas.microsoft.com/office/drawing/2014/chart" uri="{C3380CC4-5D6E-409C-BE32-E72D297353CC}">
              <c16:uniqueId val="{00000000-3DFB-4D5A-8D9E-0DA2A723C62F}"/>
            </c:ext>
          </c:extLst>
        </c:ser>
        <c:ser>
          <c:idx val="2"/>
          <c:order val="1"/>
          <c:tx>
            <c:strRef>
              <c:f>EMISSIONS!$E$22</c:f>
              <c:strCache>
                <c:ptCount val="1"/>
                <c:pt idx="0">
                  <c:v>Annual emissions allowances</c:v>
                </c:pt>
              </c:strCache>
            </c:strRef>
          </c:tx>
          <c:spPr>
            <a:ln w="28575" cap="rnd">
              <a:solidFill>
                <a:schemeClr val="accent3">
                  <a:lumMod val="60000"/>
                  <a:lumOff val="40000"/>
                </a:schemeClr>
              </a:solidFill>
              <a:round/>
            </a:ln>
            <a:effectLst/>
          </c:spPr>
          <c:marker>
            <c:symbol val="none"/>
          </c:marker>
          <c:cat>
            <c:numRef>
              <c:extLst>
                <c:ext xmlns:c15="http://schemas.microsoft.com/office/drawing/2012/chart" uri="{02D57815-91ED-43cb-92C2-25804820EDAC}">
                  <c15:fullRef>
                    <c15:sqref>EMISSIONS!$B$23:$B$52</c15:sqref>
                  </c15:fullRef>
                </c:ext>
              </c:extLst>
              <c:f>EMISSIONS!$B$24:$B$52</c:f>
              <c:numCache>
                <c:formatCode>General</c:formatCode>
                <c:ptCount val="29"/>
                <c:pt idx="0">
                  <c:v>2022</c:v>
                </c:pt>
                <c:pt idx="8">
                  <c:v>2030</c:v>
                </c:pt>
                <c:pt idx="18">
                  <c:v>2040</c:v>
                </c:pt>
                <c:pt idx="28">
                  <c:v>2050</c:v>
                </c:pt>
              </c:numCache>
            </c:numRef>
          </c:cat>
          <c:val>
            <c:numRef>
              <c:extLst>
                <c:ext xmlns:c15="http://schemas.microsoft.com/office/drawing/2012/chart" uri="{02D57815-91ED-43cb-92C2-25804820EDAC}">
                  <c15:fullRef>
                    <c15:sqref>EMISSIONS!$E$23:$E$52</c15:sqref>
                  </c15:fullRef>
                </c:ext>
              </c:extLst>
              <c:f>EMISSIONS!$E$24:$E$52</c:f>
              <c:numCache>
                <c:formatCode>0.0</c:formatCode>
                <c:ptCount val="29"/>
                <c:pt idx="0">
                  <c:v>42.357391999999997</c:v>
                </c:pt>
                <c:pt idx="1">
                  <c:v>40.520068000000002</c:v>
                </c:pt>
                <c:pt idx="2">
                  <c:v>38.682744</c:v>
                </c:pt>
                <c:pt idx="3">
                  <c:v>36.845421000000002</c:v>
                </c:pt>
                <c:pt idx="4">
                  <c:v>39.35</c:v>
                </c:pt>
                <c:pt idx="5">
                  <c:v>36.43</c:v>
                </c:pt>
                <c:pt idx="6">
                  <c:v>33.5</c:v>
                </c:pt>
                <c:pt idx="7">
                  <c:v>30.58</c:v>
                </c:pt>
                <c:pt idx="8">
                  <c:v>27.66</c:v>
                </c:pt>
              </c:numCache>
            </c:numRef>
          </c:val>
          <c:smooth val="0"/>
          <c:extLst>
            <c:ext xmlns:c16="http://schemas.microsoft.com/office/drawing/2014/chart" uri="{C3380CC4-5D6E-409C-BE32-E72D297353CC}">
              <c16:uniqueId val="{00000001-3DFB-4D5A-8D9E-0DA2A723C62F}"/>
            </c:ext>
          </c:extLst>
        </c:ser>
        <c:ser>
          <c:idx val="1"/>
          <c:order val="2"/>
          <c:tx>
            <c:strRef>
              <c:f>EMISSIONS!$C$22</c:f>
              <c:strCache>
                <c:ptCount val="1"/>
                <c:pt idx="0">
                  <c:v>Projected level of ESR emissions
(WEM)</c:v>
                </c:pt>
              </c:strCache>
            </c:strRef>
          </c:tx>
          <c:spPr>
            <a:ln w="28575" cap="rnd">
              <a:solidFill>
                <a:schemeClr val="accent4">
                  <a:lumMod val="60000"/>
                  <a:lumOff val="40000"/>
                </a:schemeClr>
              </a:solidFill>
              <a:prstDash val="dash"/>
              <a:round/>
            </a:ln>
            <a:effectLst/>
          </c:spPr>
          <c:marker>
            <c:symbol val="none"/>
          </c:marker>
          <c:dPt>
            <c:idx val="8"/>
            <c:marker>
              <c:symbol val="circle"/>
              <c:size val="8"/>
              <c:spPr>
                <a:solidFill>
                  <a:schemeClr val="accent4">
                    <a:lumMod val="60000"/>
                    <a:lumOff val="40000"/>
                  </a:schemeClr>
                </a:solidFill>
                <a:ln w="9525">
                  <a:noFill/>
                </a:ln>
                <a:effectLst/>
              </c:spPr>
            </c:marker>
            <c:bubble3D val="0"/>
            <c:extLst>
              <c:ext xmlns:c16="http://schemas.microsoft.com/office/drawing/2014/chart" uri="{C3380CC4-5D6E-409C-BE32-E72D297353CC}">
                <c16:uniqueId val="{0000000A-3DFB-4D5A-8D9E-0DA2A723C62F}"/>
              </c:ext>
            </c:extLst>
          </c:dPt>
          <c:dPt>
            <c:idx val="18"/>
            <c:marker>
              <c:symbol val="circle"/>
              <c:size val="8"/>
              <c:spPr>
                <a:solidFill>
                  <a:schemeClr val="accent4">
                    <a:lumMod val="60000"/>
                    <a:lumOff val="40000"/>
                  </a:schemeClr>
                </a:solidFill>
                <a:ln w="9525">
                  <a:noFill/>
                </a:ln>
                <a:effectLst/>
              </c:spPr>
            </c:marker>
            <c:bubble3D val="0"/>
            <c:extLst>
              <c:ext xmlns:c16="http://schemas.microsoft.com/office/drawing/2014/chart" uri="{C3380CC4-5D6E-409C-BE32-E72D297353CC}">
                <c16:uniqueId val="{0000000B-3DFB-4D5A-8D9E-0DA2A723C62F}"/>
              </c:ext>
            </c:extLst>
          </c:dPt>
          <c:cat>
            <c:numRef>
              <c:extLst>
                <c:ext xmlns:c15="http://schemas.microsoft.com/office/drawing/2012/chart" uri="{02D57815-91ED-43cb-92C2-25804820EDAC}">
                  <c15:fullRef>
                    <c15:sqref>EMISSIONS!$B$23:$B$52</c15:sqref>
                  </c15:fullRef>
                </c:ext>
              </c:extLst>
              <c:f>EMISSIONS!$B$24:$B$52</c:f>
              <c:numCache>
                <c:formatCode>General</c:formatCode>
                <c:ptCount val="29"/>
                <c:pt idx="0">
                  <c:v>2022</c:v>
                </c:pt>
                <c:pt idx="8">
                  <c:v>2030</c:v>
                </c:pt>
                <c:pt idx="18">
                  <c:v>2040</c:v>
                </c:pt>
                <c:pt idx="28">
                  <c:v>2050</c:v>
                </c:pt>
              </c:numCache>
            </c:numRef>
          </c:cat>
          <c:val>
            <c:numRef>
              <c:extLst>
                <c:ext xmlns:c15="http://schemas.microsoft.com/office/drawing/2012/chart" uri="{02D57815-91ED-43cb-92C2-25804820EDAC}">
                  <c15:fullRef>
                    <c15:sqref>EMISSIONS!$D$23:$D$52</c15:sqref>
                  </c15:fullRef>
                </c:ext>
              </c:extLst>
              <c:f>EMISSIONS!$D$24:$D$52</c:f>
              <c:numCache>
                <c:formatCode>0.0</c:formatCode>
                <c:ptCount val="29"/>
                <c:pt idx="8">
                  <c:v>43.466916558292752</c:v>
                </c:pt>
                <c:pt idx="9">
                  <c:v>42.750718997625818</c:v>
                </c:pt>
                <c:pt idx="10">
                  <c:v>42.003838965551786</c:v>
                </c:pt>
                <c:pt idx="11">
                  <c:v>41.363131919141885</c:v>
                </c:pt>
                <c:pt idx="12">
                  <c:v>40.702997502730234</c:v>
                </c:pt>
                <c:pt idx="13">
                  <c:v>39.988438244909865</c:v>
                </c:pt>
                <c:pt idx="14">
                  <c:v>39.269710982361673</c:v>
                </c:pt>
                <c:pt idx="15">
                  <c:v>38.665535361137344</c:v>
                </c:pt>
                <c:pt idx="16">
                  <c:v>38.027553464343882</c:v>
                </c:pt>
                <c:pt idx="17">
                  <c:v>37.498316937450163</c:v>
                </c:pt>
                <c:pt idx="18">
                  <c:v>37.01123517444605</c:v>
                </c:pt>
                <c:pt idx="19">
                  <c:v>36.560861459043373</c:v>
                </c:pt>
                <c:pt idx="20">
                  <c:v>36.169075478728651</c:v>
                </c:pt>
                <c:pt idx="21">
                  <c:v>35.832180685382433</c:v>
                </c:pt>
                <c:pt idx="22">
                  <c:v>35.538126861022043</c:v>
                </c:pt>
                <c:pt idx="23">
                  <c:v>35.347846124822837</c:v>
                </c:pt>
                <c:pt idx="24">
                  <c:v>35.149380383335476</c:v>
                </c:pt>
                <c:pt idx="25">
                  <c:v>34.984688620543061</c:v>
                </c:pt>
                <c:pt idx="26">
                  <c:v>34.882886971573839</c:v>
                </c:pt>
                <c:pt idx="27">
                  <c:v>34.865935685668006</c:v>
                </c:pt>
                <c:pt idx="28">
                  <c:v>34.917649429801713</c:v>
                </c:pt>
              </c:numCache>
            </c:numRef>
          </c:val>
          <c:smooth val="0"/>
          <c:extLst>
            <c:ext xmlns:c15="http://schemas.microsoft.com/office/drawing/2012/chart" uri="{02D57815-91ED-43cb-92C2-25804820EDAC}">
              <c15:categoryFilterExceptions>
                <c15:categoryFilterException>
                  <c15:sqref>EMISSIONS!$D$23</c15:sqref>
                  <c15:bubble3D val="0"/>
                  <c15:marker>
                    <c:symbol val="circle"/>
                    <c:size val="8"/>
                    <c:spPr>
                      <a:solidFill>
                        <a:schemeClr val="accent4">
                          <a:lumMod val="60000"/>
                          <a:lumOff val="40000"/>
                        </a:schemeClr>
                      </a:solidFill>
                      <a:ln w="9525">
                        <a:noFill/>
                      </a:ln>
                      <a:effectLst/>
                    </c:spPr>
                  </c15:marker>
                </c15:categoryFilterException>
              </c15:categoryFilterExceptions>
            </c:ext>
            <c:ext xmlns:c16="http://schemas.microsoft.com/office/drawing/2014/chart" uri="{C3380CC4-5D6E-409C-BE32-E72D297353CC}">
              <c16:uniqueId val="{00000004-3DFB-4D5A-8D9E-0DA2A723C62F}"/>
            </c:ext>
          </c:extLst>
        </c:ser>
        <c:ser>
          <c:idx val="3"/>
          <c:order val="3"/>
          <c:tx>
            <c:strRef>
              <c:f>EMISSIONS!$E$22</c:f>
              <c:strCache>
                <c:ptCount val="1"/>
                <c:pt idx="0">
                  <c:v>Annual emissions allowances</c:v>
                </c:pt>
              </c:strCache>
            </c:strRef>
          </c:tx>
          <c:spPr>
            <a:ln w="28575" cap="rnd">
              <a:solidFill>
                <a:schemeClr val="accent3">
                  <a:lumMod val="60000"/>
                  <a:lumOff val="40000"/>
                </a:schemeClr>
              </a:solidFill>
              <a:prstDash val="dash"/>
              <a:round/>
            </a:ln>
            <a:effectLst/>
          </c:spPr>
          <c:marker>
            <c:symbol val="none"/>
          </c:marker>
          <c:dPt>
            <c:idx val="8"/>
            <c:marker>
              <c:symbol val="circle"/>
              <c:size val="8"/>
              <c:spPr>
                <a:solidFill>
                  <a:schemeClr val="accent3">
                    <a:lumMod val="60000"/>
                    <a:lumOff val="40000"/>
                  </a:schemeClr>
                </a:solidFill>
                <a:ln w="9525">
                  <a:noFill/>
                </a:ln>
                <a:effectLst/>
              </c:spPr>
            </c:marker>
            <c:bubble3D val="0"/>
            <c:extLst>
              <c:ext xmlns:c16="http://schemas.microsoft.com/office/drawing/2014/chart" uri="{C3380CC4-5D6E-409C-BE32-E72D297353CC}">
                <c16:uniqueId val="{00000008-3DFB-4D5A-8D9E-0DA2A723C62F}"/>
              </c:ext>
            </c:extLst>
          </c:dPt>
          <c:dPt>
            <c:idx val="18"/>
            <c:marker>
              <c:symbol val="circle"/>
              <c:size val="8"/>
              <c:spPr>
                <a:solidFill>
                  <a:schemeClr val="accent3">
                    <a:lumMod val="60000"/>
                    <a:lumOff val="40000"/>
                  </a:schemeClr>
                </a:solidFill>
                <a:ln w="9525">
                  <a:noFill/>
                </a:ln>
                <a:effectLst/>
              </c:spPr>
            </c:marker>
            <c:bubble3D val="0"/>
            <c:extLst>
              <c:ext xmlns:c16="http://schemas.microsoft.com/office/drawing/2014/chart" uri="{C3380CC4-5D6E-409C-BE32-E72D297353CC}">
                <c16:uniqueId val="{00000009-3DFB-4D5A-8D9E-0DA2A723C62F}"/>
              </c:ext>
            </c:extLst>
          </c:dPt>
          <c:cat>
            <c:numRef>
              <c:extLst>
                <c:ext xmlns:c15="http://schemas.microsoft.com/office/drawing/2012/chart" uri="{02D57815-91ED-43cb-92C2-25804820EDAC}">
                  <c15:fullRef>
                    <c15:sqref>EMISSIONS!$B$23:$B$52</c15:sqref>
                  </c15:fullRef>
                </c:ext>
              </c:extLst>
              <c:f>EMISSIONS!$B$24:$B$52</c:f>
              <c:numCache>
                <c:formatCode>General</c:formatCode>
                <c:ptCount val="29"/>
                <c:pt idx="0">
                  <c:v>2022</c:v>
                </c:pt>
                <c:pt idx="8">
                  <c:v>2030</c:v>
                </c:pt>
                <c:pt idx="18">
                  <c:v>2040</c:v>
                </c:pt>
                <c:pt idx="28">
                  <c:v>2050</c:v>
                </c:pt>
              </c:numCache>
            </c:numRef>
          </c:cat>
          <c:val>
            <c:numRef>
              <c:extLst>
                <c:ext xmlns:c15="http://schemas.microsoft.com/office/drawing/2012/chart" uri="{02D57815-91ED-43cb-92C2-25804820EDAC}">
                  <c15:fullRef>
                    <c15:sqref>EMISSIONS!$F$23:$F$52</c15:sqref>
                  </c15:fullRef>
                </c:ext>
              </c:extLst>
              <c:f>EMISSIONS!$F$24:$F$52</c:f>
              <c:numCache>
                <c:formatCode>0.0</c:formatCode>
                <c:ptCount val="29"/>
                <c:pt idx="8">
                  <c:v>27.66</c:v>
                </c:pt>
                <c:pt idx="9">
                  <c:v>25.73002371647555</c:v>
                </c:pt>
                <c:pt idx="10">
                  <c:v>23.8000474329511</c:v>
                </c:pt>
                <c:pt idx="11">
                  <c:v>21.87007114942665</c:v>
                </c:pt>
                <c:pt idx="12">
                  <c:v>19.9400948659022</c:v>
                </c:pt>
                <c:pt idx="13">
                  <c:v>18.01011858237775</c:v>
                </c:pt>
                <c:pt idx="14">
                  <c:v>16.0801422988533</c:v>
                </c:pt>
                <c:pt idx="15">
                  <c:v>14.15016601532885</c:v>
                </c:pt>
                <c:pt idx="16">
                  <c:v>12.2201897318044</c:v>
                </c:pt>
                <c:pt idx="17">
                  <c:v>10.29021344827995</c:v>
                </c:pt>
                <c:pt idx="18">
                  <c:v>8.3602371647554943</c:v>
                </c:pt>
                <c:pt idx="19">
                  <c:v>7.5242134482799452</c:v>
                </c:pt>
                <c:pt idx="20">
                  <c:v>6.6881897318043961</c:v>
                </c:pt>
                <c:pt idx="21">
                  <c:v>5.8521660153288471</c:v>
                </c:pt>
                <c:pt idx="22">
                  <c:v>5.016142298853298</c:v>
                </c:pt>
                <c:pt idx="23">
                  <c:v>4.1801185823777489</c:v>
                </c:pt>
                <c:pt idx="24">
                  <c:v>3.3440948659021994</c:v>
                </c:pt>
                <c:pt idx="25">
                  <c:v>2.5080711494266499</c:v>
                </c:pt>
                <c:pt idx="26">
                  <c:v>1.6720474329511004</c:v>
                </c:pt>
                <c:pt idx="27">
                  <c:v>0.83602371647555096</c:v>
                </c:pt>
                <c:pt idx="28">
                  <c:v>0</c:v>
                </c:pt>
              </c:numCache>
            </c:numRef>
          </c:val>
          <c:smooth val="0"/>
          <c:extLst>
            <c:ext xmlns:c15="http://schemas.microsoft.com/office/drawing/2012/chart" uri="{02D57815-91ED-43cb-92C2-25804820EDAC}">
              <c15:categoryFilterExceptions>
                <c15:categoryFilterException>
                  <c15:sqref>EMISSIONS!$F$23</c15:sqref>
                  <c15:bubble3D val="0"/>
                  <c15:marker>
                    <c:symbol val="circle"/>
                    <c:size val="8"/>
                    <c:spPr>
                      <a:solidFill>
                        <a:schemeClr val="accent3">
                          <a:lumMod val="60000"/>
                          <a:lumOff val="40000"/>
                        </a:schemeClr>
                      </a:solidFill>
                      <a:ln w="9525">
                        <a:noFill/>
                      </a:ln>
                      <a:effectLst/>
                    </c:spPr>
                  </c15:marker>
                </c15:categoryFilterException>
              </c15:categoryFilterExceptions>
            </c:ext>
            <c:ext xmlns:c16="http://schemas.microsoft.com/office/drawing/2014/chart" uri="{C3380CC4-5D6E-409C-BE32-E72D297353CC}">
              <c16:uniqueId val="{00000007-3DFB-4D5A-8D9E-0DA2A723C62F}"/>
            </c:ext>
          </c:extLst>
        </c:ser>
        <c:dLbls>
          <c:showLegendKey val="0"/>
          <c:showVal val="0"/>
          <c:showCatName val="0"/>
          <c:showSerName val="0"/>
          <c:showPercent val="0"/>
          <c:showBubbleSize val="0"/>
        </c:dLbls>
        <c:smooth val="0"/>
        <c:axId val="495926096"/>
        <c:axId val="495925616"/>
      </c:lineChart>
      <c:catAx>
        <c:axId val="495926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BT" panose="020B0402020204020303" pitchFamily="34" charset="0"/>
                <a:ea typeface="+mn-ea"/>
                <a:cs typeface="+mn-cs"/>
              </a:defRPr>
            </a:pPr>
            <a:endParaRPr lang="en-US"/>
          </a:p>
        </c:txPr>
        <c:crossAx val="495925616"/>
        <c:crosses val="autoZero"/>
        <c:auto val="1"/>
        <c:lblAlgn val="ctr"/>
        <c:lblOffset val="100"/>
        <c:tickLblSkip val="7"/>
        <c:noMultiLvlLbl val="1"/>
      </c:catAx>
      <c:valAx>
        <c:axId val="495925616"/>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BT" panose="020B0402020204020303" pitchFamily="34" charset="0"/>
                <a:ea typeface="+mn-ea"/>
                <a:cs typeface="+mn-cs"/>
              </a:defRPr>
            </a:pPr>
            <a:endParaRPr lang="en-US"/>
          </a:p>
        </c:txPr>
        <c:crossAx val="495926096"/>
        <c:crosses val="autoZero"/>
        <c:crossBetween val="between"/>
        <c:majorUnit val="2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Futura Lt BT" panose="020B0402020204020303"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49433560234546"/>
          <c:y val="5.0925925925925923E-2"/>
          <c:w val="0.50450115619315616"/>
          <c:h val="0.91261519393409141"/>
        </c:manualLayout>
      </c:layout>
      <c:scatterChart>
        <c:scatterStyle val="lineMarker"/>
        <c:varyColors val="0"/>
        <c:ser>
          <c:idx val="2"/>
          <c:order val="0"/>
          <c:tx>
            <c:strRef>
              <c:f>EMISSIONS!$G$9</c:f>
              <c:strCache>
                <c:ptCount val="1"/>
                <c:pt idx="0">
                  <c:v>If net zero</c:v>
                </c:pt>
              </c:strCache>
            </c:strRef>
          </c:tx>
          <c:spPr>
            <a:ln w="25400" cap="rnd">
              <a:noFill/>
              <a:round/>
            </a:ln>
            <a:effectLst/>
          </c:spPr>
          <c:marker>
            <c:symbol val="circle"/>
            <c:size val="25"/>
            <c:spPr>
              <a:solidFill>
                <a:schemeClr val="accent3">
                  <a:lumMod val="60000"/>
                  <a:lumOff val="40000"/>
                </a:schemeClr>
              </a:solidFill>
              <a:ln w="9525">
                <a:noFill/>
              </a:ln>
              <a:effectLst/>
            </c:spPr>
          </c:marker>
          <c:dLbls>
            <c:dLbl>
              <c:idx val="0"/>
              <c:numFmt formatCode="&quot;€&quot;#,##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n-lt"/>
                      <a:ea typeface="+mn-ea"/>
                      <a:cs typeface="+mn-cs"/>
                    </a:defRPr>
                  </a:pPr>
                  <a:endParaRPr lang="en-US"/>
                </a:p>
              </c:txPr>
              <c:dLblPos val="ctr"/>
              <c:showLegendKey val="0"/>
              <c:showVal val="0"/>
              <c:showCatName val="1"/>
              <c:showSerName val="0"/>
              <c:showPercent val="0"/>
              <c:showBubbleSize val="0"/>
              <c:extLst>
                <c:ext xmlns:c16="http://schemas.microsoft.com/office/drawing/2014/chart" uri="{C3380CC4-5D6E-409C-BE32-E72D297353CC}">
                  <c16:uniqueId val="{0000000F-C54C-47E2-B931-4C41A97F9E29}"/>
                </c:ext>
              </c:extLst>
            </c:dLbl>
            <c:dLbl>
              <c:idx val="1"/>
              <c:delete val="1"/>
              <c:extLst>
                <c:ext xmlns:c15="http://schemas.microsoft.com/office/drawing/2012/chart" uri="{CE6537A1-D6FC-4f65-9D91-7224C49458BB}"/>
                <c:ext xmlns:c16="http://schemas.microsoft.com/office/drawing/2014/chart" uri="{C3380CC4-5D6E-409C-BE32-E72D297353CC}">
                  <c16:uniqueId val="{00000010-C54C-47E2-B931-4C41A97F9E29}"/>
                </c:ext>
              </c:extLst>
            </c:dLbl>
            <c:dLbl>
              <c:idx val="2"/>
              <c:delete val="1"/>
              <c:extLst>
                <c:ext xmlns:c15="http://schemas.microsoft.com/office/drawing/2012/chart" uri="{CE6537A1-D6FC-4f65-9D91-7224C49458BB}"/>
                <c:ext xmlns:c16="http://schemas.microsoft.com/office/drawing/2014/chart" uri="{C3380CC4-5D6E-409C-BE32-E72D297353CC}">
                  <c16:uniqueId val="{0000000D-C54C-47E2-B931-4C41A97F9E29}"/>
                </c:ext>
              </c:extLst>
            </c:dLbl>
            <c:dLbl>
              <c:idx val="3"/>
              <c:delete val="1"/>
              <c:extLst>
                <c:ext xmlns:c15="http://schemas.microsoft.com/office/drawing/2012/chart" uri="{CE6537A1-D6FC-4f65-9D91-7224C49458BB}"/>
                <c:ext xmlns:c16="http://schemas.microsoft.com/office/drawing/2014/chart" uri="{C3380CC4-5D6E-409C-BE32-E72D297353CC}">
                  <c16:uniqueId val="{0000000E-C54C-47E2-B931-4C41A97F9E29}"/>
                </c:ext>
              </c:extLst>
            </c:dLbl>
            <c:numFmt formatCode="&quot;€&quot;#,##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ct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EMISSIONS!$G$10:$G$13</c:f>
              <c:numCache>
                <c:formatCode>0</c:formatCode>
                <c:ptCount val="4"/>
                <c:pt idx="0">
                  <c:v>0</c:v>
                </c:pt>
                <c:pt idx="1">
                  <c:v>0</c:v>
                </c:pt>
                <c:pt idx="2">
                  <c:v>0</c:v>
                </c:pt>
                <c:pt idx="3">
                  <c:v>0</c:v>
                </c:pt>
              </c:numCache>
            </c:numRef>
          </c:xVal>
          <c:yVal>
            <c:numRef>
              <c:f>EMISSIONS!$E$10:$E$13</c:f>
              <c:numCache>
                <c:formatCode>0.0</c:formatCode>
                <c:ptCount val="4"/>
                <c:pt idx="0">
                  <c:v>5</c:v>
                </c:pt>
                <c:pt idx="1">
                  <c:v>3</c:v>
                </c:pt>
                <c:pt idx="2">
                  <c:v>2</c:v>
                </c:pt>
                <c:pt idx="3">
                  <c:v>1</c:v>
                </c:pt>
              </c:numCache>
            </c:numRef>
          </c:yVal>
          <c:smooth val="0"/>
          <c:extLst>
            <c:ext xmlns:c16="http://schemas.microsoft.com/office/drawing/2014/chart" uri="{C3380CC4-5D6E-409C-BE32-E72D297353CC}">
              <c16:uniqueId val="{00000007-C54C-47E2-B931-4C41A97F9E29}"/>
            </c:ext>
          </c:extLst>
        </c:ser>
        <c:ser>
          <c:idx val="0"/>
          <c:order val="1"/>
          <c:tx>
            <c:strRef>
              <c:f>EMISSIONS!$C$9</c:f>
              <c:strCache>
                <c:ptCount val="1"/>
                <c:pt idx="0">
                  <c:v>Lower</c:v>
                </c:pt>
              </c:strCache>
            </c:strRef>
          </c:tx>
          <c:spPr>
            <a:ln w="25400" cap="rnd">
              <a:noFill/>
              <a:round/>
            </a:ln>
            <a:effectLst/>
          </c:spPr>
          <c:marker>
            <c:symbol val="circle"/>
            <c:size val="25"/>
            <c:spPr>
              <a:solidFill>
                <a:schemeClr val="accent4">
                  <a:lumMod val="60000"/>
                  <a:lumOff val="40000"/>
                </a:schemeClr>
              </a:solidFill>
              <a:ln w="9525">
                <a:noFill/>
              </a:ln>
              <a:effectLst/>
            </c:spPr>
          </c:marker>
          <c:dLbls>
            <c:numFmt formatCode="&quot;€&quot;#,##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n-lt"/>
                    <a:ea typeface="+mn-ea"/>
                    <a:cs typeface="+mn-cs"/>
                  </a:defRPr>
                </a:pPr>
                <a:endParaRPr lang="en-US"/>
              </a:p>
            </c:txPr>
            <c:dLblPos val="ct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errBars>
            <c:errDir val="x"/>
            <c:errBarType val="both"/>
            <c:errValType val="cust"/>
            <c:noEndCap val="1"/>
            <c:plus>
              <c:numRef>
                <c:f>EMISSIONS!$E$10:$E$13</c:f>
                <c:numCache>
                  <c:formatCode>General</c:formatCode>
                  <c:ptCount val="4"/>
                  <c:pt idx="0">
                    <c:v>5</c:v>
                  </c:pt>
                  <c:pt idx="1">
                    <c:v>3</c:v>
                  </c:pt>
                  <c:pt idx="2">
                    <c:v>2</c:v>
                  </c:pt>
                  <c:pt idx="3">
                    <c:v>1</c:v>
                  </c:pt>
                </c:numCache>
              </c:numRef>
            </c:plus>
            <c:minus>
              <c:numRef>
                <c:f>EMISSIONS!$F$10:$F$13</c:f>
                <c:numCache>
                  <c:formatCode>General</c:formatCode>
                  <c:ptCount val="4"/>
                  <c:pt idx="0">
                    <c:v>-18.899999999999999</c:v>
                  </c:pt>
                  <c:pt idx="1">
                    <c:v>-10.8</c:v>
                  </c:pt>
                  <c:pt idx="2">
                    <c:v>-4.2</c:v>
                  </c:pt>
                  <c:pt idx="3">
                    <c:v>-3.9</c:v>
                  </c:pt>
                </c:numCache>
              </c:numRef>
            </c:minus>
            <c:spPr>
              <a:noFill/>
              <a:ln w="76200" cap="flat" cmpd="sng" algn="ctr">
                <a:solidFill>
                  <a:schemeClr val="accent4">
                    <a:lumMod val="20000"/>
                    <a:lumOff val="80000"/>
                    <a:alpha val="95000"/>
                  </a:schemeClr>
                </a:solidFill>
                <a:round/>
              </a:ln>
              <a:effectLst/>
            </c:spPr>
          </c:errBars>
          <c:xVal>
            <c:numRef>
              <c:f>EMISSIONS!$C$10:$C$13</c:f>
              <c:numCache>
                <c:formatCode>0.0</c:formatCode>
                <c:ptCount val="4"/>
                <c:pt idx="0">
                  <c:v>7.5</c:v>
                </c:pt>
                <c:pt idx="1">
                  <c:v>5.4</c:v>
                </c:pt>
                <c:pt idx="2">
                  <c:v>1.6</c:v>
                </c:pt>
                <c:pt idx="3" formatCode="General">
                  <c:v>0.5</c:v>
                </c:pt>
              </c:numCache>
            </c:numRef>
          </c:xVal>
          <c:yVal>
            <c:numRef>
              <c:f>EMISSIONS!$E$10:$E$13</c:f>
              <c:numCache>
                <c:formatCode>0.0</c:formatCode>
                <c:ptCount val="4"/>
                <c:pt idx="0">
                  <c:v>5</c:v>
                </c:pt>
                <c:pt idx="1">
                  <c:v>3</c:v>
                </c:pt>
                <c:pt idx="2">
                  <c:v>2</c:v>
                </c:pt>
                <c:pt idx="3">
                  <c:v>1</c:v>
                </c:pt>
              </c:numCache>
            </c:numRef>
          </c:yVal>
          <c:smooth val="0"/>
          <c:extLst>
            <c:ext xmlns:c16="http://schemas.microsoft.com/office/drawing/2014/chart" uri="{C3380CC4-5D6E-409C-BE32-E72D297353CC}">
              <c16:uniqueId val="{00000005-C54C-47E2-B931-4C41A97F9E29}"/>
            </c:ext>
          </c:extLst>
        </c:ser>
        <c:ser>
          <c:idx val="1"/>
          <c:order val="2"/>
          <c:tx>
            <c:strRef>
              <c:f>EMISSIONS!$D$9</c:f>
              <c:strCache>
                <c:ptCount val="1"/>
                <c:pt idx="0">
                  <c:v>Upper</c:v>
                </c:pt>
              </c:strCache>
            </c:strRef>
          </c:tx>
          <c:spPr>
            <a:ln w="25400" cap="rnd">
              <a:noFill/>
              <a:round/>
            </a:ln>
            <a:effectLst/>
          </c:spPr>
          <c:marker>
            <c:symbol val="circle"/>
            <c:size val="25"/>
            <c:spPr>
              <a:solidFill>
                <a:schemeClr val="accent4">
                  <a:lumMod val="60000"/>
                  <a:lumOff val="40000"/>
                </a:schemeClr>
              </a:solidFill>
              <a:ln w="9525">
                <a:noFill/>
              </a:ln>
              <a:effectLst/>
            </c:spPr>
          </c:marker>
          <c:dLbls>
            <c:numFmt formatCode="&quot;€&quot;#,##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n-lt"/>
                    <a:ea typeface="+mn-ea"/>
                    <a:cs typeface="+mn-cs"/>
                  </a:defRPr>
                </a:pPr>
                <a:endParaRPr lang="en-US"/>
              </a:p>
            </c:txPr>
            <c:dLblPos val="ctr"/>
            <c:showLegendKey val="0"/>
            <c:showVal val="0"/>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EMISSIONS!$D$10:$D$13</c:f>
              <c:numCache>
                <c:formatCode>0.0</c:formatCode>
                <c:ptCount val="4"/>
                <c:pt idx="0">
                  <c:v>26.4</c:v>
                </c:pt>
                <c:pt idx="1">
                  <c:v>16.2</c:v>
                </c:pt>
                <c:pt idx="2">
                  <c:v>5.8</c:v>
                </c:pt>
                <c:pt idx="3">
                  <c:v>4.4000000000000004</c:v>
                </c:pt>
              </c:numCache>
            </c:numRef>
          </c:xVal>
          <c:yVal>
            <c:numRef>
              <c:f>EMISSIONS!$E$10:$E$13</c:f>
              <c:numCache>
                <c:formatCode>0.0</c:formatCode>
                <c:ptCount val="4"/>
                <c:pt idx="0">
                  <c:v>5</c:v>
                </c:pt>
                <c:pt idx="1">
                  <c:v>3</c:v>
                </c:pt>
                <c:pt idx="2">
                  <c:v>2</c:v>
                </c:pt>
                <c:pt idx="3">
                  <c:v>1</c:v>
                </c:pt>
              </c:numCache>
            </c:numRef>
          </c:yVal>
          <c:smooth val="0"/>
          <c:extLst>
            <c:ext xmlns:c16="http://schemas.microsoft.com/office/drawing/2014/chart" uri="{C3380CC4-5D6E-409C-BE32-E72D297353CC}">
              <c16:uniqueId val="{00000006-C54C-47E2-B931-4C41A97F9E29}"/>
            </c:ext>
          </c:extLst>
        </c:ser>
        <c:dLbls>
          <c:showLegendKey val="0"/>
          <c:showVal val="0"/>
          <c:showCatName val="0"/>
          <c:showSerName val="0"/>
          <c:showPercent val="0"/>
          <c:showBubbleSize val="0"/>
        </c:dLbls>
        <c:axId val="30664783"/>
        <c:axId val="30665263"/>
      </c:scatterChart>
      <c:valAx>
        <c:axId val="30664783"/>
        <c:scaling>
          <c:orientation val="minMax"/>
        </c:scaling>
        <c:delete val="1"/>
        <c:axPos val="b"/>
        <c:numFmt formatCode="0" sourceLinked="1"/>
        <c:majorTickMark val="none"/>
        <c:minorTickMark val="none"/>
        <c:tickLblPos val="nextTo"/>
        <c:crossAx val="30665263"/>
        <c:crosses val="autoZero"/>
        <c:crossBetween val="midCat"/>
      </c:valAx>
      <c:valAx>
        <c:axId val="30665263"/>
        <c:scaling>
          <c:orientation val="minMax"/>
        </c:scaling>
        <c:delete val="1"/>
        <c:axPos val="l"/>
        <c:numFmt formatCode="0.0" sourceLinked="1"/>
        <c:majorTickMark val="none"/>
        <c:minorTickMark val="none"/>
        <c:tickLblPos val="nextTo"/>
        <c:crossAx val="30664783"/>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EMISSIONS!$B$62</c:f>
              <c:strCache>
                <c:ptCount val="1"/>
                <c:pt idx="0">
                  <c:v>Agriculture</c:v>
                </c:pt>
              </c:strCache>
            </c:strRef>
          </c:tx>
          <c:spPr>
            <a:solidFill>
              <a:schemeClr val="accent6"/>
            </a:solidFill>
            <a:ln>
              <a:noFill/>
            </a:ln>
            <a:effectLst/>
          </c:spPr>
          <c:invertIfNegative val="0"/>
          <c:cat>
            <c:numRef>
              <c:f>EMISSIONS!$C$61:$AG$61</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EMISSIONS!$C$62:$AG$62</c:f>
              <c:numCache>
                <c:formatCode>0.0</c:formatCode>
                <c:ptCount val="31"/>
                <c:pt idx="0">
                  <c:v>0.73160000000000003</c:v>
                </c:pt>
                <c:pt idx="1">
                  <c:v>0.7208</c:v>
                </c:pt>
                <c:pt idx="2">
                  <c:v>0.89660000000000006</c:v>
                </c:pt>
                <c:pt idx="3">
                  <c:v>0.78060000000000007</c:v>
                </c:pt>
                <c:pt idx="4">
                  <c:v>0.77849999999999997</c:v>
                </c:pt>
                <c:pt idx="5">
                  <c:v>0.76460000000000006</c:v>
                </c:pt>
                <c:pt idx="6">
                  <c:v>0.74479999999999991</c:v>
                </c:pt>
                <c:pt idx="7">
                  <c:v>0.73299999999999998</c:v>
                </c:pt>
                <c:pt idx="8">
                  <c:v>0.72709999999999997</c:v>
                </c:pt>
                <c:pt idx="9">
                  <c:v>0.68789999999999996</c:v>
                </c:pt>
                <c:pt idx="10">
                  <c:v>0.6028</c:v>
                </c:pt>
                <c:pt idx="11">
                  <c:v>0.62920000000000009</c:v>
                </c:pt>
                <c:pt idx="12">
                  <c:v>0.62820000000000009</c:v>
                </c:pt>
                <c:pt idx="13">
                  <c:v>0.62729999999999997</c:v>
                </c:pt>
                <c:pt idx="14">
                  <c:v>0.55310000000000004</c:v>
                </c:pt>
                <c:pt idx="15">
                  <c:v>0.62570000000000003</c:v>
                </c:pt>
                <c:pt idx="16">
                  <c:v>0.61609999999999998</c:v>
                </c:pt>
                <c:pt idx="17">
                  <c:v>0.55759999999999998</c:v>
                </c:pt>
                <c:pt idx="18">
                  <c:v>0.4869</c:v>
                </c:pt>
                <c:pt idx="19">
                  <c:v>0.45889999999999997</c:v>
                </c:pt>
                <c:pt idx="20">
                  <c:v>0.45250000000000001</c:v>
                </c:pt>
                <c:pt idx="21">
                  <c:v>0.43169999999999997</c:v>
                </c:pt>
                <c:pt idx="22">
                  <c:v>0.42510000000000003</c:v>
                </c:pt>
                <c:pt idx="23">
                  <c:v>0.41739999999999999</c:v>
                </c:pt>
                <c:pt idx="24">
                  <c:v>0.40410000000000001</c:v>
                </c:pt>
                <c:pt idx="25">
                  <c:v>0.3634</c:v>
                </c:pt>
                <c:pt idx="26">
                  <c:v>0.33279999999999998</c:v>
                </c:pt>
                <c:pt idx="27">
                  <c:v>0.31539999999999996</c:v>
                </c:pt>
                <c:pt idx="28">
                  <c:v>0.30269999999999997</c:v>
                </c:pt>
                <c:pt idx="29">
                  <c:v>0.26639999999999997</c:v>
                </c:pt>
                <c:pt idx="30">
                  <c:v>0.24640000000000001</c:v>
                </c:pt>
              </c:numCache>
            </c:numRef>
          </c:val>
          <c:extLst>
            <c:ext xmlns:c16="http://schemas.microsoft.com/office/drawing/2014/chart" uri="{C3380CC4-5D6E-409C-BE32-E72D297353CC}">
              <c16:uniqueId val="{00000000-5BA5-4BD4-9A2A-AA60F6128C39}"/>
            </c:ext>
          </c:extLst>
        </c:ser>
        <c:ser>
          <c:idx val="1"/>
          <c:order val="1"/>
          <c:tx>
            <c:strRef>
              <c:f>EMISSIONS!$B$63</c:f>
              <c:strCache>
                <c:ptCount val="1"/>
                <c:pt idx="0">
                  <c:v>Industry</c:v>
                </c:pt>
              </c:strCache>
            </c:strRef>
          </c:tx>
          <c:spPr>
            <a:solidFill>
              <a:schemeClr val="accent5"/>
            </a:solidFill>
            <a:ln>
              <a:noFill/>
            </a:ln>
            <a:effectLst/>
          </c:spPr>
          <c:invertIfNegative val="0"/>
          <c:cat>
            <c:numRef>
              <c:f>EMISSIONS!$C$61:$AG$61</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EMISSIONS!$C$63:$AG$63</c:f>
              <c:numCache>
                <c:formatCode>0.0</c:formatCode>
                <c:ptCount val="31"/>
                <c:pt idx="0">
                  <c:v>4.4930000000000003</c:v>
                </c:pt>
                <c:pt idx="1">
                  <c:v>4.6040000000000001</c:v>
                </c:pt>
                <c:pt idx="2">
                  <c:v>4.6239999999999997</c:v>
                </c:pt>
                <c:pt idx="3">
                  <c:v>4.0780000000000003</c:v>
                </c:pt>
                <c:pt idx="4">
                  <c:v>3.8180000000000001</c:v>
                </c:pt>
                <c:pt idx="5">
                  <c:v>3.6890000000000001</c:v>
                </c:pt>
                <c:pt idx="6">
                  <c:v>3.4319999999999999</c:v>
                </c:pt>
                <c:pt idx="7">
                  <c:v>3.2570000000000001</c:v>
                </c:pt>
                <c:pt idx="8">
                  <c:v>2.948</c:v>
                </c:pt>
                <c:pt idx="9">
                  <c:v>2.69</c:v>
                </c:pt>
                <c:pt idx="10">
                  <c:v>2.5030000000000001</c:v>
                </c:pt>
                <c:pt idx="11">
                  <c:v>2.504</c:v>
                </c:pt>
                <c:pt idx="12">
                  <c:v>2.2669999999999999</c:v>
                </c:pt>
                <c:pt idx="13">
                  <c:v>2.0089999999999999</c:v>
                </c:pt>
                <c:pt idx="14">
                  <c:v>1.754</c:v>
                </c:pt>
                <c:pt idx="15">
                  <c:v>1.484</c:v>
                </c:pt>
                <c:pt idx="16">
                  <c:v>1.244</c:v>
                </c:pt>
                <c:pt idx="17">
                  <c:v>1.056</c:v>
                </c:pt>
                <c:pt idx="18">
                  <c:v>0.87</c:v>
                </c:pt>
                <c:pt idx="19">
                  <c:v>0.6895</c:v>
                </c:pt>
                <c:pt idx="20">
                  <c:v>0.5081</c:v>
                </c:pt>
                <c:pt idx="21">
                  <c:v>0.35099999999999998</c:v>
                </c:pt>
                <c:pt idx="22">
                  <c:v>0.1963</c:v>
                </c:pt>
                <c:pt idx="23">
                  <c:v>4.165E-2</c:v>
                </c:pt>
                <c:pt idx="24">
                  <c:v>4.165E-2</c:v>
                </c:pt>
                <c:pt idx="25">
                  <c:v>3.2289999999999999E-2</c:v>
                </c:pt>
                <c:pt idx="26">
                  <c:v>2.0410000000000001E-2</c:v>
                </c:pt>
                <c:pt idx="27">
                  <c:v>1.1339999999999999E-8</c:v>
                </c:pt>
                <c:pt idx="28">
                  <c:v>1.255E-8</c:v>
                </c:pt>
                <c:pt idx="29">
                  <c:v>1.4300000000000001E-8</c:v>
                </c:pt>
                <c:pt idx="30">
                  <c:v>1.7450000000000001E-8</c:v>
                </c:pt>
              </c:numCache>
            </c:numRef>
          </c:val>
          <c:extLst>
            <c:ext xmlns:c16="http://schemas.microsoft.com/office/drawing/2014/chart" uri="{C3380CC4-5D6E-409C-BE32-E72D297353CC}">
              <c16:uniqueId val="{00000001-5BA5-4BD4-9A2A-AA60F6128C39}"/>
            </c:ext>
          </c:extLst>
        </c:ser>
        <c:ser>
          <c:idx val="2"/>
          <c:order val="2"/>
          <c:tx>
            <c:strRef>
              <c:f>EMISSIONS!$B$64</c:f>
              <c:strCache>
                <c:ptCount val="1"/>
                <c:pt idx="0">
                  <c:v>Ind. Process</c:v>
                </c:pt>
              </c:strCache>
            </c:strRef>
          </c:tx>
          <c:spPr>
            <a:solidFill>
              <a:schemeClr val="accent4"/>
            </a:solidFill>
            <a:ln>
              <a:noFill/>
            </a:ln>
            <a:effectLst/>
          </c:spPr>
          <c:invertIfNegative val="0"/>
          <c:cat>
            <c:numRef>
              <c:f>EMISSIONS!$C$61:$AG$61</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EMISSIONS!$C$64:$AG$64</c:f>
              <c:numCache>
                <c:formatCode>0.0</c:formatCode>
                <c:ptCount val="31"/>
                <c:pt idx="0">
                  <c:v>2.069</c:v>
                </c:pt>
                <c:pt idx="1">
                  <c:v>2.4369999999999998</c:v>
                </c:pt>
                <c:pt idx="2">
                  <c:v>2.4369999999999998</c:v>
                </c:pt>
                <c:pt idx="3">
                  <c:v>2.0539999999999998</c:v>
                </c:pt>
                <c:pt idx="4">
                  <c:v>2.1749999999999998</c:v>
                </c:pt>
                <c:pt idx="5">
                  <c:v>2.198</c:v>
                </c:pt>
                <c:pt idx="6">
                  <c:v>2.0529999999999999</c:v>
                </c:pt>
                <c:pt idx="7">
                  <c:v>2.0819999999999999</c:v>
                </c:pt>
                <c:pt idx="8">
                  <c:v>1.927</c:v>
                </c:pt>
                <c:pt idx="9">
                  <c:v>1.85</c:v>
                </c:pt>
                <c:pt idx="10">
                  <c:v>1.774</c:v>
                </c:pt>
                <c:pt idx="11">
                  <c:v>0.3785</c:v>
                </c:pt>
                <c:pt idx="12">
                  <c:v>0.36869999999999997</c:v>
                </c:pt>
                <c:pt idx="13">
                  <c:v>0.35899999999999999</c:v>
                </c:pt>
                <c:pt idx="14">
                  <c:v>0.34920000000000001</c:v>
                </c:pt>
                <c:pt idx="15">
                  <c:v>0.33939999999999998</c:v>
                </c:pt>
                <c:pt idx="16">
                  <c:v>0.3296</c:v>
                </c:pt>
                <c:pt idx="17">
                  <c:v>0.31210000000000004</c:v>
                </c:pt>
                <c:pt idx="18">
                  <c:v>0.29460000000000003</c:v>
                </c:pt>
                <c:pt idx="19">
                  <c:v>0.27979999999999999</c:v>
                </c:pt>
                <c:pt idx="20">
                  <c:v>0.2651</c:v>
                </c:pt>
                <c:pt idx="21">
                  <c:v>0.25530000000000003</c:v>
                </c:pt>
                <c:pt idx="22">
                  <c:v>0.24680000000000002</c:v>
                </c:pt>
                <c:pt idx="23">
                  <c:v>0.23830000000000001</c:v>
                </c:pt>
                <c:pt idx="24">
                  <c:v>0.2298</c:v>
                </c:pt>
                <c:pt idx="25">
                  <c:v>0.22469999999999998</c:v>
                </c:pt>
                <c:pt idx="26">
                  <c:v>0.22209999999999999</c:v>
                </c:pt>
                <c:pt idx="27">
                  <c:v>0.21980000000000002</c:v>
                </c:pt>
                <c:pt idx="28">
                  <c:v>0.21740000000000001</c:v>
                </c:pt>
                <c:pt idx="29">
                  <c:v>0.21509999999999999</c:v>
                </c:pt>
                <c:pt idx="30">
                  <c:v>0.21280000000000002</c:v>
                </c:pt>
              </c:numCache>
            </c:numRef>
          </c:val>
          <c:extLst>
            <c:ext xmlns:c16="http://schemas.microsoft.com/office/drawing/2014/chart" uri="{C3380CC4-5D6E-409C-BE32-E72D297353CC}">
              <c16:uniqueId val="{00000002-5BA5-4BD4-9A2A-AA60F6128C39}"/>
            </c:ext>
          </c:extLst>
        </c:ser>
        <c:ser>
          <c:idx val="3"/>
          <c:order val="3"/>
          <c:tx>
            <c:strRef>
              <c:f>EMISSIONS!$B$65</c:f>
              <c:strCache>
                <c:ptCount val="1"/>
                <c:pt idx="0">
                  <c:v>Power generation</c:v>
                </c:pt>
              </c:strCache>
            </c:strRef>
          </c:tx>
          <c:spPr>
            <a:solidFill>
              <a:schemeClr val="accent6">
                <a:lumMod val="60000"/>
              </a:schemeClr>
            </a:solidFill>
            <a:ln>
              <a:noFill/>
            </a:ln>
            <a:effectLst/>
          </c:spPr>
          <c:invertIfNegative val="0"/>
          <c:cat>
            <c:numRef>
              <c:f>EMISSIONS!$C$61:$AG$61</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EMISSIONS!$C$65:$AG$65</c:f>
              <c:numCache>
                <c:formatCode>0.0</c:formatCode>
                <c:ptCount val="31"/>
                <c:pt idx="0">
                  <c:v>8.9429999999999996</c:v>
                </c:pt>
                <c:pt idx="1">
                  <c:v>10.06</c:v>
                </c:pt>
                <c:pt idx="2">
                  <c:v>10.130000000000001</c:v>
                </c:pt>
                <c:pt idx="3">
                  <c:v>7.62</c:v>
                </c:pt>
                <c:pt idx="4">
                  <c:v>6.7240000000000002</c:v>
                </c:pt>
                <c:pt idx="5">
                  <c:v>6.5229999999999997</c:v>
                </c:pt>
                <c:pt idx="6">
                  <c:v>6.3719999999999999</c:v>
                </c:pt>
                <c:pt idx="7">
                  <c:v>6.2130000000000001</c:v>
                </c:pt>
                <c:pt idx="8">
                  <c:v>5.641</c:v>
                </c:pt>
                <c:pt idx="9">
                  <c:v>3.238</c:v>
                </c:pt>
                <c:pt idx="10">
                  <c:v>1.3120000000000001</c:v>
                </c:pt>
                <c:pt idx="11">
                  <c:v>0.42680000000000001</c:v>
                </c:pt>
                <c:pt idx="12">
                  <c:v>0.35830000000000001</c:v>
                </c:pt>
                <c:pt idx="13">
                  <c:v>0.35619999999999996</c:v>
                </c:pt>
                <c:pt idx="14">
                  <c:v>0.3574</c:v>
                </c:pt>
                <c:pt idx="15">
                  <c:v>-0.55200000000000005</c:v>
                </c:pt>
                <c:pt idx="16">
                  <c:v>-0.80959999999999999</c:v>
                </c:pt>
                <c:pt idx="17">
                  <c:v>-0.81710000000000005</c:v>
                </c:pt>
                <c:pt idx="18">
                  <c:v>-0.81489999999999996</c:v>
                </c:pt>
                <c:pt idx="19">
                  <c:v>-0.82689999999999997</c:v>
                </c:pt>
                <c:pt idx="20">
                  <c:v>-0.83120000000000005</c:v>
                </c:pt>
                <c:pt idx="21">
                  <c:v>-0.84920000000000007</c:v>
                </c:pt>
                <c:pt idx="22">
                  <c:v>-0.86609999999999998</c:v>
                </c:pt>
                <c:pt idx="23">
                  <c:v>-0.8872000000000001</c:v>
                </c:pt>
                <c:pt idx="24">
                  <c:v>-0.93259999999999998</c:v>
                </c:pt>
                <c:pt idx="25">
                  <c:v>-0.95860000000000001</c:v>
                </c:pt>
                <c:pt idx="26">
                  <c:v>-1.2989999999999999</c:v>
                </c:pt>
                <c:pt idx="27">
                  <c:v>-1.4370000000000001</c:v>
                </c:pt>
                <c:pt idx="28">
                  <c:v>-1.6</c:v>
                </c:pt>
                <c:pt idx="29">
                  <c:v>-1.6060000000000001</c:v>
                </c:pt>
                <c:pt idx="30">
                  <c:v>-1.6060000000000001</c:v>
                </c:pt>
              </c:numCache>
            </c:numRef>
          </c:val>
          <c:extLst>
            <c:ext xmlns:c16="http://schemas.microsoft.com/office/drawing/2014/chart" uri="{C3380CC4-5D6E-409C-BE32-E72D297353CC}">
              <c16:uniqueId val="{00000003-5BA5-4BD4-9A2A-AA60F6128C39}"/>
            </c:ext>
          </c:extLst>
        </c:ser>
        <c:ser>
          <c:idx val="4"/>
          <c:order val="4"/>
          <c:tx>
            <c:strRef>
              <c:f>EMISSIONS!$B$66</c:f>
              <c:strCache>
                <c:ptCount val="1"/>
                <c:pt idx="0">
                  <c:v>Residential</c:v>
                </c:pt>
              </c:strCache>
            </c:strRef>
          </c:tx>
          <c:spPr>
            <a:solidFill>
              <a:schemeClr val="accent5">
                <a:lumMod val="60000"/>
              </a:schemeClr>
            </a:solidFill>
            <a:ln>
              <a:noFill/>
            </a:ln>
            <a:effectLst/>
          </c:spPr>
          <c:invertIfNegative val="0"/>
          <c:cat>
            <c:numRef>
              <c:f>EMISSIONS!$C$61:$AG$61</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EMISSIONS!$C$66:$AG$66</c:f>
              <c:numCache>
                <c:formatCode>0.0</c:formatCode>
                <c:ptCount val="31"/>
                <c:pt idx="0">
                  <c:v>7.1790000000000003</c:v>
                </c:pt>
                <c:pt idx="1">
                  <c:v>6.7450000000000001</c:v>
                </c:pt>
                <c:pt idx="2">
                  <c:v>5.9870000000000001</c:v>
                </c:pt>
                <c:pt idx="3">
                  <c:v>4.8869999999999996</c:v>
                </c:pt>
                <c:pt idx="4">
                  <c:v>4.1289999999999996</c:v>
                </c:pt>
                <c:pt idx="5">
                  <c:v>3.6269999999999998</c:v>
                </c:pt>
                <c:pt idx="6">
                  <c:v>3.069</c:v>
                </c:pt>
                <c:pt idx="7">
                  <c:v>2.6829999999999998</c:v>
                </c:pt>
                <c:pt idx="8">
                  <c:v>2.3290000000000002</c:v>
                </c:pt>
                <c:pt idx="9">
                  <c:v>1.9419999999999999</c:v>
                </c:pt>
                <c:pt idx="10">
                  <c:v>1.603</c:v>
                </c:pt>
                <c:pt idx="11">
                  <c:v>1.36</c:v>
                </c:pt>
                <c:pt idx="12">
                  <c:v>1.141</c:v>
                </c:pt>
                <c:pt idx="13">
                  <c:v>0.94950000000000001</c:v>
                </c:pt>
                <c:pt idx="14">
                  <c:v>0.73499999999999999</c:v>
                </c:pt>
                <c:pt idx="15">
                  <c:v>0.60520000000000007</c:v>
                </c:pt>
                <c:pt idx="16">
                  <c:v>0.47049999999999997</c:v>
                </c:pt>
                <c:pt idx="17">
                  <c:v>0.40329999999999999</c:v>
                </c:pt>
                <c:pt idx="18">
                  <c:v>0.33739999999999998</c:v>
                </c:pt>
                <c:pt idx="19">
                  <c:v>0.20710000000000001</c:v>
                </c:pt>
                <c:pt idx="20">
                  <c:v>0.16689999999999999</c:v>
                </c:pt>
                <c:pt idx="21">
                  <c:v>0.12959999999999999</c:v>
                </c:pt>
                <c:pt idx="22">
                  <c:v>0.1124</c:v>
                </c:pt>
                <c:pt idx="23">
                  <c:v>9.6390000000000003E-2</c:v>
                </c:pt>
                <c:pt idx="24">
                  <c:v>8.0409999999999995E-2</c:v>
                </c:pt>
                <c:pt idx="25">
                  <c:v>6.7670000000000008E-2</c:v>
                </c:pt>
                <c:pt idx="26">
                  <c:v>5.8119999999999998E-2</c:v>
                </c:pt>
                <c:pt idx="27">
                  <c:v>5.1770000000000004E-2</c:v>
                </c:pt>
                <c:pt idx="28">
                  <c:v>4.5429999999999998E-2</c:v>
                </c:pt>
                <c:pt idx="29">
                  <c:v>3.6679999999999997E-2</c:v>
                </c:pt>
                <c:pt idx="30">
                  <c:v>2.9069999999999999E-2</c:v>
                </c:pt>
              </c:numCache>
            </c:numRef>
          </c:val>
          <c:extLst>
            <c:ext xmlns:c16="http://schemas.microsoft.com/office/drawing/2014/chart" uri="{C3380CC4-5D6E-409C-BE32-E72D297353CC}">
              <c16:uniqueId val="{00000004-5BA5-4BD4-9A2A-AA60F6128C39}"/>
            </c:ext>
          </c:extLst>
        </c:ser>
        <c:ser>
          <c:idx val="5"/>
          <c:order val="5"/>
          <c:tx>
            <c:strRef>
              <c:f>EMISSIONS!$B$67</c:f>
              <c:strCache>
                <c:ptCount val="1"/>
                <c:pt idx="0">
                  <c:v>Services</c:v>
                </c:pt>
              </c:strCache>
            </c:strRef>
          </c:tx>
          <c:spPr>
            <a:solidFill>
              <a:schemeClr val="accent4">
                <a:lumMod val="60000"/>
              </a:schemeClr>
            </a:solidFill>
            <a:ln>
              <a:noFill/>
            </a:ln>
            <a:effectLst/>
          </c:spPr>
          <c:invertIfNegative val="0"/>
          <c:cat>
            <c:numRef>
              <c:f>EMISSIONS!$C$61:$AG$61</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EMISSIONS!$C$67:$AG$67</c:f>
              <c:numCache>
                <c:formatCode>0.0</c:formatCode>
                <c:ptCount val="31"/>
                <c:pt idx="0">
                  <c:v>1.522</c:v>
                </c:pt>
                <c:pt idx="1">
                  <c:v>1.4810000000000001</c:v>
                </c:pt>
                <c:pt idx="2">
                  <c:v>1.4810000000000001</c:v>
                </c:pt>
                <c:pt idx="3">
                  <c:v>1.425</c:v>
                </c:pt>
                <c:pt idx="4">
                  <c:v>1.381</c:v>
                </c:pt>
                <c:pt idx="5">
                  <c:v>1.2589999999999999</c:v>
                </c:pt>
                <c:pt idx="6">
                  <c:v>1.22</c:v>
                </c:pt>
                <c:pt idx="7">
                  <c:v>1.0529999999999999</c:v>
                </c:pt>
                <c:pt idx="8">
                  <c:v>0.89500000000000002</c:v>
                </c:pt>
                <c:pt idx="9">
                  <c:v>0.87450000000000006</c:v>
                </c:pt>
                <c:pt idx="10">
                  <c:v>0.6742999999999999</c:v>
                </c:pt>
                <c:pt idx="11">
                  <c:v>0.39130000000000004</c:v>
                </c:pt>
                <c:pt idx="12">
                  <c:v>0.19090000000000001</c:v>
                </c:pt>
                <c:pt idx="13">
                  <c:v>0.19009999999999999</c:v>
                </c:pt>
                <c:pt idx="14">
                  <c:v>0.18459999999999999</c:v>
                </c:pt>
                <c:pt idx="15">
                  <c:v>0.1789</c:v>
                </c:pt>
                <c:pt idx="16">
                  <c:v>0.17119999999999999</c:v>
                </c:pt>
                <c:pt idx="17">
                  <c:v>0.16400000000000001</c:v>
                </c:pt>
                <c:pt idx="18">
                  <c:v>0.15430000000000002</c:v>
                </c:pt>
                <c:pt idx="19">
                  <c:v>0.1358</c:v>
                </c:pt>
                <c:pt idx="20">
                  <c:v>0.16919999999999999</c:v>
                </c:pt>
                <c:pt idx="21">
                  <c:v>0.1075</c:v>
                </c:pt>
                <c:pt idx="22">
                  <c:v>4.4979999999999999E-2</c:v>
                </c:pt>
                <c:pt idx="23">
                  <c:v>1.3509999999999999E-2</c:v>
                </c:pt>
                <c:pt idx="24">
                  <c:v>5.7729999999999995E-3</c:v>
                </c:pt>
                <c:pt idx="25">
                  <c:v>2.4560000000000001E-4</c:v>
                </c:pt>
                <c:pt idx="26">
                  <c:v>3.9810000000000002E-3</c:v>
                </c:pt>
                <c:pt idx="27">
                  <c:v>3.7160000000000001E-3</c:v>
                </c:pt>
                <c:pt idx="28">
                  <c:v>2.807E-3</c:v>
                </c:pt>
                <c:pt idx="29">
                  <c:v>3.6960000000000001E-8</c:v>
                </c:pt>
                <c:pt idx="30">
                  <c:v>3.7289999999999998E-8</c:v>
                </c:pt>
              </c:numCache>
            </c:numRef>
          </c:val>
          <c:extLst>
            <c:ext xmlns:c16="http://schemas.microsoft.com/office/drawing/2014/chart" uri="{C3380CC4-5D6E-409C-BE32-E72D297353CC}">
              <c16:uniqueId val="{00000005-5BA5-4BD4-9A2A-AA60F6128C39}"/>
            </c:ext>
          </c:extLst>
        </c:ser>
        <c:ser>
          <c:idx val="6"/>
          <c:order val="6"/>
          <c:tx>
            <c:strRef>
              <c:f>EMISSIONS!$B$68</c:f>
              <c:strCache>
                <c:ptCount val="1"/>
                <c:pt idx="0">
                  <c:v>Transport</c:v>
                </c:pt>
              </c:strCache>
            </c:strRef>
          </c:tx>
          <c:spPr>
            <a:solidFill>
              <a:schemeClr val="accent6">
                <a:lumMod val="80000"/>
                <a:lumOff val="20000"/>
              </a:schemeClr>
            </a:solidFill>
            <a:ln>
              <a:noFill/>
            </a:ln>
            <a:effectLst/>
          </c:spPr>
          <c:invertIfNegative val="0"/>
          <c:cat>
            <c:numRef>
              <c:f>EMISSIONS!$C$61:$AG$61</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EMISSIONS!$C$68:$AG$68</c:f>
              <c:numCache>
                <c:formatCode>0.0</c:formatCode>
                <c:ptCount val="31"/>
                <c:pt idx="0">
                  <c:v>10.19</c:v>
                </c:pt>
                <c:pt idx="1">
                  <c:v>10.87</c:v>
                </c:pt>
                <c:pt idx="2">
                  <c:v>10.75</c:v>
                </c:pt>
                <c:pt idx="3">
                  <c:v>11.01</c:v>
                </c:pt>
                <c:pt idx="4">
                  <c:v>11.19</c:v>
                </c:pt>
                <c:pt idx="5">
                  <c:v>10.79</c:v>
                </c:pt>
                <c:pt idx="6">
                  <c:v>10.11</c:v>
                </c:pt>
                <c:pt idx="7">
                  <c:v>9.3840000000000003</c:v>
                </c:pt>
                <c:pt idx="8">
                  <c:v>8.6310000000000002</c:v>
                </c:pt>
                <c:pt idx="9">
                  <c:v>7.3929999999999998</c:v>
                </c:pt>
                <c:pt idx="10">
                  <c:v>6.2279999999999998</c:v>
                </c:pt>
                <c:pt idx="11">
                  <c:v>5.7460000000000004</c:v>
                </c:pt>
                <c:pt idx="12">
                  <c:v>4.8849999999999998</c:v>
                </c:pt>
                <c:pt idx="13">
                  <c:v>3.8010000000000002</c:v>
                </c:pt>
                <c:pt idx="14">
                  <c:v>2.8220000000000001</c:v>
                </c:pt>
                <c:pt idx="15">
                  <c:v>1.974</c:v>
                </c:pt>
                <c:pt idx="16">
                  <c:v>1.3220000000000001</c:v>
                </c:pt>
                <c:pt idx="17">
                  <c:v>0.90700000000000003</c:v>
                </c:pt>
                <c:pt idx="18">
                  <c:v>0.61420000000000008</c:v>
                </c:pt>
                <c:pt idx="19">
                  <c:v>0.44980000000000003</c:v>
                </c:pt>
                <c:pt idx="20">
                  <c:v>0.33929999999999999</c:v>
                </c:pt>
                <c:pt idx="21">
                  <c:v>0.25590000000000002</c:v>
                </c:pt>
                <c:pt idx="22">
                  <c:v>0.21530000000000002</c:v>
                </c:pt>
                <c:pt idx="23">
                  <c:v>0.182</c:v>
                </c:pt>
                <c:pt idx="24">
                  <c:v>0.12559999999999999</c:v>
                </c:pt>
                <c:pt idx="25">
                  <c:v>9.6069999999999989E-2</c:v>
                </c:pt>
                <c:pt idx="26">
                  <c:v>6.9900000000000004E-2</c:v>
                </c:pt>
                <c:pt idx="27">
                  <c:v>4.607E-2</c:v>
                </c:pt>
                <c:pt idx="28">
                  <c:v>2.4279999999999999E-2</c:v>
                </c:pt>
                <c:pt idx="29">
                  <c:v>1.9399999999999999E-3</c:v>
                </c:pt>
                <c:pt idx="30">
                  <c:v>1.9690000000000003E-3</c:v>
                </c:pt>
              </c:numCache>
            </c:numRef>
          </c:val>
          <c:extLst>
            <c:ext xmlns:c16="http://schemas.microsoft.com/office/drawing/2014/chart" uri="{C3380CC4-5D6E-409C-BE32-E72D297353CC}">
              <c16:uniqueId val="{00000006-5BA5-4BD4-9A2A-AA60F6128C39}"/>
            </c:ext>
          </c:extLst>
        </c:ser>
        <c:dLbls>
          <c:showLegendKey val="0"/>
          <c:showVal val="0"/>
          <c:showCatName val="0"/>
          <c:showSerName val="0"/>
          <c:showPercent val="0"/>
          <c:showBubbleSize val="0"/>
        </c:dLbls>
        <c:gapWidth val="50"/>
        <c:overlap val="100"/>
        <c:axId val="362935664"/>
        <c:axId val="362939984"/>
      </c:barChart>
      <c:lineChart>
        <c:grouping val="standard"/>
        <c:varyColors val="0"/>
        <c:ser>
          <c:idx val="7"/>
          <c:order val="7"/>
          <c:tx>
            <c:strRef>
              <c:f>EMISSIONS!$B$69</c:f>
              <c:strCache>
                <c:ptCount val="1"/>
                <c:pt idx="0">
                  <c:v>Total</c:v>
                </c:pt>
              </c:strCache>
            </c:strRef>
          </c:tx>
          <c:spPr>
            <a:ln w="28575" cap="rnd">
              <a:solidFill>
                <a:schemeClr val="accent5">
                  <a:lumMod val="80000"/>
                  <a:lumOff val="20000"/>
                </a:schemeClr>
              </a:solidFill>
              <a:round/>
            </a:ln>
            <a:effectLst/>
          </c:spPr>
          <c:marker>
            <c:symbol val="none"/>
          </c:marker>
          <c:cat>
            <c:numLit>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Lit>
          </c:cat>
          <c:val>
            <c:numRef>
              <c:f>EMISSIONS!$C$69:$AG$69</c:f>
              <c:numCache>
                <c:formatCode>0.0</c:formatCode>
                <c:ptCount val="31"/>
                <c:pt idx="0">
                  <c:v>35.127600000000001</c:v>
                </c:pt>
                <c:pt idx="1">
                  <c:v>36.9178</c:v>
                </c:pt>
                <c:pt idx="2">
                  <c:v>36.305599999999998</c:v>
                </c:pt>
                <c:pt idx="3">
                  <c:v>31.854599999999998</c:v>
                </c:pt>
                <c:pt idx="4">
                  <c:v>30.195499999999999</c:v>
                </c:pt>
                <c:pt idx="5">
                  <c:v>28.8506</c:v>
                </c:pt>
                <c:pt idx="6">
                  <c:v>27.000799999999998</c:v>
                </c:pt>
                <c:pt idx="7">
                  <c:v>25.405000000000001</c:v>
                </c:pt>
                <c:pt idx="8">
                  <c:v>23.098099999999999</c:v>
                </c:pt>
                <c:pt idx="9">
                  <c:v>18.6754</c:v>
                </c:pt>
                <c:pt idx="10">
                  <c:v>14.697100000000001</c:v>
                </c:pt>
                <c:pt idx="11">
                  <c:v>11.435799999999999</c:v>
                </c:pt>
                <c:pt idx="12">
                  <c:v>9.8390999999999984</c:v>
                </c:pt>
                <c:pt idx="13">
                  <c:v>8.2920999999999996</c:v>
                </c:pt>
                <c:pt idx="14">
                  <c:v>6.7552999999999992</c:v>
                </c:pt>
                <c:pt idx="15">
                  <c:v>4.6552000000000007</c:v>
                </c:pt>
                <c:pt idx="16">
                  <c:v>3.3438000000000003</c:v>
                </c:pt>
                <c:pt idx="17">
                  <c:v>2.5828999999999995</c:v>
                </c:pt>
                <c:pt idx="18">
                  <c:v>1.9424999999999999</c:v>
                </c:pt>
                <c:pt idx="19">
                  <c:v>1.3939999999999999</c:v>
                </c:pt>
                <c:pt idx="20">
                  <c:v>1.0698999999999999</c:v>
                </c:pt>
                <c:pt idx="21">
                  <c:v>0.68179999999999996</c:v>
                </c:pt>
                <c:pt idx="22">
                  <c:v>0.37478</c:v>
                </c:pt>
                <c:pt idx="23">
                  <c:v>0.10204999999999986</c:v>
                </c:pt>
                <c:pt idx="24">
                  <c:v>-4.5267000000000078E-2</c:v>
                </c:pt>
                <c:pt idx="25">
                  <c:v>-0.1742244</c:v>
                </c:pt>
                <c:pt idx="26">
                  <c:v>-0.59168899999999991</c:v>
                </c:pt>
                <c:pt idx="27">
                  <c:v>-0.80024398866000002</c:v>
                </c:pt>
                <c:pt idx="28">
                  <c:v>-1.00738298745</c:v>
                </c:pt>
                <c:pt idx="29">
                  <c:v>-1.0858799487399999</c:v>
                </c:pt>
                <c:pt idx="30">
                  <c:v>-1.1157609452600001</c:v>
                </c:pt>
              </c:numCache>
            </c:numRef>
          </c:val>
          <c:smooth val="0"/>
          <c:extLst>
            <c:ext xmlns:c16="http://schemas.microsoft.com/office/drawing/2014/chart" uri="{C3380CC4-5D6E-409C-BE32-E72D297353CC}">
              <c16:uniqueId val="{00000007-5BA5-4BD4-9A2A-AA60F6128C39}"/>
            </c:ext>
          </c:extLst>
        </c:ser>
        <c:ser>
          <c:idx val="8"/>
          <c:order val="8"/>
          <c:tx>
            <c:v>Total "Policy Inaction"</c:v>
          </c:tx>
          <c:spPr>
            <a:ln w="28575" cap="rnd">
              <a:solidFill>
                <a:schemeClr val="accent4">
                  <a:lumMod val="80000"/>
                  <a:lumOff val="20000"/>
                </a:schemeClr>
              </a:solidFill>
              <a:round/>
            </a:ln>
            <a:effectLst/>
          </c:spPr>
          <c:marker>
            <c:symbol val="none"/>
          </c:marker>
          <c:cat>
            <c:numLit>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Lit>
          </c:cat>
          <c:val>
            <c:numRef>
              <c:f>EMISSIONS!$C$79:$AG$79</c:f>
              <c:numCache>
                <c:formatCode>0.0</c:formatCode>
                <c:ptCount val="31"/>
                <c:pt idx="0">
                  <c:v>35.127600000000001</c:v>
                </c:pt>
                <c:pt idx="1">
                  <c:v>36.977800000000002</c:v>
                </c:pt>
                <c:pt idx="2">
                  <c:v>37.459099999999999</c:v>
                </c:pt>
                <c:pt idx="3">
                  <c:v>35.448</c:v>
                </c:pt>
                <c:pt idx="4">
                  <c:v>33.234999999999999</c:v>
                </c:pt>
                <c:pt idx="5">
                  <c:v>32.539000000000001</c:v>
                </c:pt>
                <c:pt idx="6">
                  <c:v>32.237000000000002</c:v>
                </c:pt>
                <c:pt idx="7">
                  <c:v>30.949300000000001</c:v>
                </c:pt>
                <c:pt idx="8">
                  <c:v>29.912200000000002</c:v>
                </c:pt>
                <c:pt idx="9">
                  <c:v>29.5015</c:v>
                </c:pt>
                <c:pt idx="10">
                  <c:v>28.3795</c:v>
                </c:pt>
                <c:pt idx="11">
                  <c:v>27.6068</c:v>
                </c:pt>
                <c:pt idx="12">
                  <c:v>26.841999999999999</c:v>
                </c:pt>
                <c:pt idx="13">
                  <c:v>26.069299999999998</c:v>
                </c:pt>
                <c:pt idx="14">
                  <c:v>25.3066</c:v>
                </c:pt>
                <c:pt idx="15">
                  <c:v>24.538799999999998</c:v>
                </c:pt>
                <c:pt idx="16">
                  <c:v>23.771099999999997</c:v>
                </c:pt>
                <c:pt idx="17">
                  <c:v>23.004300000000001</c:v>
                </c:pt>
                <c:pt idx="18">
                  <c:v>22.236099999999997</c:v>
                </c:pt>
                <c:pt idx="19">
                  <c:v>21.4681</c:v>
                </c:pt>
                <c:pt idx="20">
                  <c:v>20.700099999999999</c:v>
                </c:pt>
                <c:pt idx="21">
                  <c:v>20.4025</c:v>
                </c:pt>
                <c:pt idx="22">
                  <c:v>20.105799999999999</c:v>
                </c:pt>
                <c:pt idx="23">
                  <c:v>19.807200000000002</c:v>
                </c:pt>
                <c:pt idx="24">
                  <c:v>19.5106</c:v>
                </c:pt>
                <c:pt idx="25">
                  <c:v>19.2119</c:v>
                </c:pt>
                <c:pt idx="26">
                  <c:v>18.9163</c:v>
                </c:pt>
                <c:pt idx="27">
                  <c:v>18.619</c:v>
                </c:pt>
                <c:pt idx="28">
                  <c:v>18.32</c:v>
                </c:pt>
                <c:pt idx="29">
                  <c:v>18.023</c:v>
                </c:pt>
                <c:pt idx="30">
                  <c:v>17.727</c:v>
                </c:pt>
              </c:numCache>
            </c:numRef>
          </c:val>
          <c:smooth val="0"/>
          <c:extLst>
            <c:ext xmlns:c16="http://schemas.microsoft.com/office/drawing/2014/chart" uri="{C3380CC4-5D6E-409C-BE32-E72D297353CC}">
              <c16:uniqueId val="{00000008-5BA5-4BD4-9A2A-AA60F6128C39}"/>
            </c:ext>
          </c:extLst>
        </c:ser>
        <c:dLbls>
          <c:showLegendKey val="0"/>
          <c:showVal val="0"/>
          <c:showCatName val="0"/>
          <c:showSerName val="0"/>
          <c:showPercent val="0"/>
          <c:showBubbleSize val="0"/>
        </c:dLbls>
        <c:marker val="1"/>
        <c:smooth val="0"/>
        <c:axId val="362935664"/>
        <c:axId val="362939984"/>
      </c:lineChart>
      <c:dateAx>
        <c:axId val="3629356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BT" panose="020B0402020204020303" pitchFamily="34" charset="0"/>
                <a:ea typeface="+mn-ea"/>
                <a:cs typeface="+mn-cs"/>
              </a:defRPr>
            </a:pPr>
            <a:endParaRPr lang="en-US"/>
          </a:p>
        </c:txPr>
        <c:crossAx val="362939984"/>
        <c:crosses val="autoZero"/>
        <c:auto val="0"/>
        <c:lblOffset val="100"/>
        <c:baseTimeUnit val="days"/>
        <c:majorUnit val="10"/>
        <c:majorTimeUnit val="days"/>
      </c:dateAx>
      <c:valAx>
        <c:axId val="362939984"/>
        <c:scaling>
          <c:orientation val="minMax"/>
          <c:min val="-5"/>
        </c:scaling>
        <c:delete val="0"/>
        <c:axPos val="l"/>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BT" panose="020B0402020204020303" pitchFamily="34" charset="0"/>
                <a:ea typeface="+mn-ea"/>
                <a:cs typeface="+mn-cs"/>
              </a:defRPr>
            </a:pPr>
            <a:endParaRPr lang="en-US"/>
          </a:p>
        </c:txPr>
        <c:crossAx val="362935664"/>
        <c:crosses val="autoZero"/>
        <c:crossBetween val="between"/>
        <c:majorUnit val="25"/>
      </c:valAx>
      <c:spPr>
        <a:noFill/>
        <a:ln>
          <a:noFill/>
        </a:ln>
        <a:effectLst/>
      </c:spPr>
    </c:plotArea>
    <c:legend>
      <c:legendPos val="b"/>
      <c:legendEntry>
        <c:idx val="7"/>
        <c:delete val="1"/>
      </c:legendEntry>
      <c:legendEntry>
        <c:idx val="8"/>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Futura Lt BT" panose="020B0402020204020303"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Futura Lt BT" panose="020B0402020204020303" pitchFamily="34" charset="0"/>
        </a:defRPr>
      </a:pPr>
      <a:endParaRPr lang="en-U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3"/>
              </a:solidFill>
              <a:round/>
            </a:ln>
            <a:effectLst/>
          </c:spPr>
          <c:marker>
            <c:symbol val="none"/>
          </c:marker>
          <c:cat>
            <c:numRef>
              <c:f>REVENUE!$C$8:$AC$8</c:f>
              <c:numCache>
                <c:formatCode>@</c:formatCode>
                <c:ptCount val="27"/>
                <c:pt idx="0">
                  <c:v>2024</c:v>
                </c:pt>
                <c:pt idx="26">
                  <c:v>2050</c:v>
                </c:pt>
              </c:numCache>
            </c:numRef>
          </c:cat>
          <c:val>
            <c:numRef>
              <c:f>REVENUE!$C$9:$AC$9</c:f>
              <c:numCache>
                <c:formatCode>0.0</c:formatCode>
                <c:ptCount val="27"/>
                <c:pt idx="0">
                  <c:v>2.4192951955735937</c:v>
                </c:pt>
                <c:pt idx="1">
                  <c:v>2.1486190376224341</c:v>
                </c:pt>
                <c:pt idx="2">
                  <c:v>2.0813278286471695</c:v>
                </c:pt>
                <c:pt idx="3">
                  <c:v>1.8895466943447057</c:v>
                </c:pt>
                <c:pt idx="4">
                  <c:v>1.7218067463717179</c:v>
                </c:pt>
                <c:pt idx="5">
                  <c:v>1.8880468249889437</c:v>
                </c:pt>
                <c:pt idx="6">
                  <c:v>1.7617323327228367</c:v>
                </c:pt>
                <c:pt idx="7">
                  <c:v>1.6183525400010828</c:v>
                </c:pt>
                <c:pt idx="8">
                  <c:v>1.6631493273932147</c:v>
                </c:pt>
                <c:pt idx="9">
                  <c:v>1.6501136071940106</c:v>
                </c:pt>
                <c:pt idx="10">
                  <c:v>1.5056806151505646</c:v>
                </c:pt>
                <c:pt idx="11">
                  <c:v>1.37175497226521</c:v>
                </c:pt>
                <c:pt idx="12">
                  <c:v>1.152022684792535</c:v>
                </c:pt>
                <c:pt idx="13">
                  <c:v>0.91505560303656064</c:v>
                </c:pt>
                <c:pt idx="14">
                  <c:v>0.76705424426934099</c:v>
                </c:pt>
                <c:pt idx="15">
                  <c:v>0.68822631814388135</c:v>
                </c:pt>
                <c:pt idx="16">
                  <c:v>0.64817832046363488</c:v>
                </c:pt>
                <c:pt idx="17">
                  <c:v>0.62261467790122704</c:v>
                </c:pt>
                <c:pt idx="18">
                  <c:v>0.62020171758670417</c:v>
                </c:pt>
                <c:pt idx="19">
                  <c:v>0.61789114915536025</c:v>
                </c:pt>
                <c:pt idx="20">
                  <c:v>0.64209527021891655</c:v>
                </c:pt>
                <c:pt idx="21">
                  <c:v>0.62892976841307258</c:v>
                </c:pt>
                <c:pt idx="22">
                  <c:v>0.65817017916373954</c:v>
                </c:pt>
                <c:pt idx="23">
                  <c:v>0.6655950604951133</c:v>
                </c:pt>
                <c:pt idx="24">
                  <c:v>0.67392616063844513</c:v>
                </c:pt>
                <c:pt idx="25">
                  <c:v>0.66761306290867306</c:v>
                </c:pt>
                <c:pt idx="26">
                  <c:v>0.66519247602348985</c:v>
                </c:pt>
              </c:numCache>
            </c:numRef>
          </c:val>
          <c:smooth val="0"/>
          <c:extLst>
            <c:ext xmlns:c16="http://schemas.microsoft.com/office/drawing/2014/chart" uri="{C3380CC4-5D6E-409C-BE32-E72D297353CC}">
              <c16:uniqueId val="{00000000-EC71-40AF-9864-259A22B85C55}"/>
            </c:ext>
          </c:extLst>
        </c:ser>
        <c:ser>
          <c:idx val="1"/>
          <c:order val="1"/>
          <c:spPr>
            <a:ln w="28575" cap="rnd">
              <a:solidFill>
                <a:schemeClr val="accent4"/>
              </a:solidFill>
              <a:round/>
            </a:ln>
            <a:effectLst/>
          </c:spPr>
          <c:marker>
            <c:symbol val="none"/>
          </c:marker>
          <c:cat>
            <c:numRef>
              <c:f>REVENUE!$C$8:$AC$8</c:f>
              <c:numCache>
                <c:formatCode>@</c:formatCode>
                <c:ptCount val="27"/>
                <c:pt idx="0">
                  <c:v>2024</c:v>
                </c:pt>
                <c:pt idx="26">
                  <c:v>2050</c:v>
                </c:pt>
              </c:numCache>
            </c:numRef>
          </c:cat>
          <c:val>
            <c:numRef>
              <c:f>REVENUE!$C$10:$AC$10</c:f>
              <c:numCache>
                <c:formatCode>0.0</c:formatCode>
                <c:ptCount val="27"/>
                <c:pt idx="0">
                  <c:v>2.5709381991522022</c:v>
                </c:pt>
                <c:pt idx="1">
                  <c:v>2.294139699516176</c:v>
                </c:pt>
                <c:pt idx="2">
                  <c:v>2.311178186984908</c:v>
                </c:pt>
                <c:pt idx="3">
                  <c:v>2.2025354686063459</c:v>
                </c:pt>
                <c:pt idx="4">
                  <c:v>2.1022238248069232</c:v>
                </c:pt>
                <c:pt idx="5">
                  <c:v>2.2385272126073499</c:v>
                </c:pt>
                <c:pt idx="6">
                  <c:v>2.6993506456190239</c:v>
                </c:pt>
                <c:pt idx="7">
                  <c:v>2.6195464965971471</c:v>
                </c:pt>
                <c:pt idx="8">
                  <c:v>2.5243559158752324</c:v>
                </c:pt>
                <c:pt idx="9">
                  <c:v>2.4600200977018671</c:v>
                </c:pt>
                <c:pt idx="10">
                  <c:v>2.3897504012765052</c:v>
                </c:pt>
                <c:pt idx="11">
                  <c:v>2.3107517808700448</c:v>
                </c:pt>
                <c:pt idx="12">
                  <c:v>2.1527130269888599</c:v>
                </c:pt>
                <c:pt idx="13">
                  <c:v>1.9237903517539849</c:v>
                </c:pt>
                <c:pt idx="14">
                  <c:v>1.777844843138058</c:v>
                </c:pt>
                <c:pt idx="15">
                  <c:v>1.6695969841916558</c:v>
                </c:pt>
                <c:pt idx="16">
                  <c:v>1.6053175746649631</c:v>
                </c:pt>
                <c:pt idx="17">
                  <c:v>1.5677207880315704</c:v>
                </c:pt>
                <c:pt idx="18">
                  <c:v>1.5322584232329606</c:v>
                </c:pt>
                <c:pt idx="19">
                  <c:v>1.5126146708960575</c:v>
                </c:pt>
                <c:pt idx="20">
                  <c:v>1.5196554202887025</c:v>
                </c:pt>
                <c:pt idx="21">
                  <c:v>1.486403597219117</c:v>
                </c:pt>
                <c:pt idx="22">
                  <c:v>1.5025366708246297</c:v>
                </c:pt>
                <c:pt idx="23">
                  <c:v>1.503945004092587</c:v>
                </c:pt>
                <c:pt idx="24">
                  <c:v>1.5140287264309034</c:v>
                </c:pt>
                <c:pt idx="25">
                  <c:v>1.4950454545965792</c:v>
                </c:pt>
                <c:pt idx="26">
                  <c:v>1.4300966760031948</c:v>
                </c:pt>
              </c:numCache>
            </c:numRef>
          </c:val>
          <c:smooth val="0"/>
          <c:extLst>
            <c:ext xmlns:c16="http://schemas.microsoft.com/office/drawing/2014/chart" uri="{C3380CC4-5D6E-409C-BE32-E72D297353CC}">
              <c16:uniqueId val="{00000001-EC71-40AF-9864-259A22B85C55}"/>
            </c:ext>
          </c:extLst>
        </c:ser>
        <c:dLbls>
          <c:showLegendKey val="0"/>
          <c:showVal val="0"/>
          <c:showCatName val="0"/>
          <c:showSerName val="0"/>
          <c:showPercent val="0"/>
          <c:showBubbleSize val="0"/>
        </c:dLbls>
        <c:smooth val="0"/>
        <c:axId val="1644515616"/>
        <c:axId val="1644512736"/>
      </c:lineChart>
      <c:catAx>
        <c:axId val="1644515616"/>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BT" panose="020B0402020204020303" pitchFamily="34" charset="0"/>
                <a:ea typeface="+mn-ea"/>
                <a:cs typeface="+mn-cs"/>
              </a:defRPr>
            </a:pPr>
            <a:endParaRPr lang="en-US"/>
          </a:p>
        </c:txPr>
        <c:crossAx val="1644512736"/>
        <c:crosses val="autoZero"/>
        <c:auto val="1"/>
        <c:lblAlgn val="ctr"/>
        <c:lblOffset val="100"/>
        <c:noMultiLvlLbl val="0"/>
      </c:catAx>
      <c:valAx>
        <c:axId val="1644512736"/>
        <c:scaling>
          <c:orientation val="minMax"/>
          <c:max val="4"/>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BT" panose="020B0402020204020303" pitchFamily="34" charset="0"/>
                <a:ea typeface="+mn-ea"/>
                <a:cs typeface="+mn-cs"/>
              </a:defRPr>
            </a:pPr>
            <a:endParaRPr lang="en-US"/>
          </a:p>
        </c:txPr>
        <c:crossAx val="1644515616"/>
        <c:crosses val="autoZero"/>
        <c:crossBetween val="between"/>
        <c:majorUnit val="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Futura Lt BT" panose="020B0402020204020303"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1"/>
          <c:tx>
            <c:strRef>
              <c:f>REVENUE!$B$18</c:f>
              <c:strCache>
                <c:ptCount val="1"/>
                <c:pt idx="0">
                  <c:v>Excise on petrol</c:v>
                </c:pt>
              </c:strCache>
            </c:strRef>
          </c:tx>
          <c:spPr>
            <a:solidFill>
              <a:schemeClr val="bg2"/>
            </a:solidFill>
            <a:ln>
              <a:noFill/>
            </a:ln>
            <a:effectLst/>
          </c:spPr>
          <c:invertIfNegative val="0"/>
          <c:cat>
            <c:multiLvlStrRef>
              <c:f>REVENUE!#REF!</c:f>
              <c:extLst xmlns:c15="http://schemas.microsoft.com/office/drawing/2012/chart"/>
            </c:multiLvlStrRef>
          </c:cat>
          <c:val>
            <c:numRef>
              <c:f>REVENUE!$C$18:$AC$18</c:f>
              <c:numCache>
                <c:formatCode>0.0</c:formatCode>
                <c:ptCount val="27"/>
                <c:pt idx="0">
                  <c:v>0.11940868551204341</c:v>
                </c:pt>
                <c:pt idx="1">
                  <c:v>0.10684983305649061</c:v>
                </c:pt>
                <c:pt idx="2">
                  <c:v>0.11889239956916177</c:v>
                </c:pt>
                <c:pt idx="3">
                  <c:v>0.10850651674383742</c:v>
                </c:pt>
                <c:pt idx="4">
                  <c:v>0.10012631344864126</c:v>
                </c:pt>
                <c:pt idx="5">
                  <c:v>9.5516385076182708E-2</c:v>
                </c:pt>
                <c:pt idx="6">
                  <c:v>7.9122937038582239E-2</c:v>
                </c:pt>
                <c:pt idx="7">
                  <c:v>6.1646469724140222E-2</c:v>
                </c:pt>
                <c:pt idx="8">
                  <c:v>5.5955408510217797E-2</c:v>
                </c:pt>
                <c:pt idx="9">
                  <c:v>4.4685909130219914E-2</c:v>
                </c:pt>
                <c:pt idx="10">
                  <c:v>4.0657268642390859E-2</c:v>
                </c:pt>
                <c:pt idx="11">
                  <c:v>3.187971721397246E-2</c:v>
                </c:pt>
                <c:pt idx="12">
                  <c:v>2.2491028612395318E-2</c:v>
                </c:pt>
                <c:pt idx="13">
                  <c:v>1.562752144974177E-2</c:v>
                </c:pt>
                <c:pt idx="14">
                  <c:v>1.1154886436369367E-2</c:v>
                </c:pt>
                <c:pt idx="15">
                  <c:v>7.7718877558041249E-3</c:v>
                </c:pt>
                <c:pt idx="16">
                  <c:v>5.421899721454188E-3</c:v>
                </c:pt>
                <c:pt idx="17">
                  <c:v>4.1741281107012173E-3</c:v>
                </c:pt>
                <c:pt idx="18">
                  <c:v>3.647884683908662E-3</c:v>
                </c:pt>
                <c:pt idx="19">
                  <c:v>3.4391071905641017E-3</c:v>
                </c:pt>
                <c:pt idx="20">
                  <c:v>2.9020232809587737E-3</c:v>
                </c:pt>
                <c:pt idx="21">
                  <c:v>2.451824418909709E-3</c:v>
                </c:pt>
                <c:pt idx="22">
                  <c:v>1.8333062310936269E-3</c:v>
                </c:pt>
                <c:pt idx="23">
                  <c:v>1.2368105858972585E-3</c:v>
                </c:pt>
                <c:pt idx="24">
                  <c:v>5.8892852604162493E-4</c:v>
                </c:pt>
                <c:pt idx="25">
                  <c:v>6.3756009648836557E-5</c:v>
                </c:pt>
                <c:pt idx="26">
                  <c:v>6.3147585134492302E-5</c:v>
                </c:pt>
              </c:numCache>
            </c:numRef>
          </c:val>
          <c:extLst>
            <c:ext xmlns:c16="http://schemas.microsoft.com/office/drawing/2014/chart" uri="{C3380CC4-5D6E-409C-BE32-E72D297353CC}">
              <c16:uniqueId val="{00000000-4673-4AC5-915C-7D69F5294507}"/>
            </c:ext>
          </c:extLst>
        </c:ser>
        <c:ser>
          <c:idx val="2"/>
          <c:order val="2"/>
          <c:tx>
            <c:strRef>
              <c:f>REVENUE!$B$19</c:f>
              <c:strCache>
                <c:ptCount val="1"/>
                <c:pt idx="0">
                  <c:v>Excise on diesel</c:v>
                </c:pt>
              </c:strCache>
            </c:strRef>
          </c:tx>
          <c:spPr>
            <a:solidFill>
              <a:schemeClr val="accent1"/>
            </a:solidFill>
            <a:ln>
              <a:noFill/>
            </a:ln>
            <a:effectLst/>
          </c:spPr>
          <c:invertIfNegative val="0"/>
          <c:cat>
            <c:multiLvlStrRef>
              <c:f>REVENUE!#REF!</c:f>
              <c:extLst xmlns:c15="http://schemas.microsoft.com/office/drawing/2012/chart"/>
            </c:multiLvlStrRef>
          </c:cat>
          <c:val>
            <c:numRef>
              <c:f>REVENUE!$C$19:$AC$19</c:f>
              <c:numCache>
                <c:formatCode>0.0</c:formatCode>
                <c:ptCount val="27"/>
                <c:pt idx="0">
                  <c:v>0.41887128928341799</c:v>
                </c:pt>
                <c:pt idx="1">
                  <c:v>0.38380453342275894</c:v>
                </c:pt>
                <c:pt idx="2">
                  <c:v>0.3260756149382027</c:v>
                </c:pt>
                <c:pt idx="3">
                  <c:v>0.29098347030858351</c:v>
                </c:pt>
                <c:pt idx="4">
                  <c:v>0.25389359794309296</c:v>
                </c:pt>
                <c:pt idx="5">
                  <c:v>0.20756018831356091</c:v>
                </c:pt>
                <c:pt idx="6">
                  <c:v>0.16733456038357955</c:v>
                </c:pt>
                <c:pt idx="7">
                  <c:v>0.15622252470988343</c:v>
                </c:pt>
                <c:pt idx="8">
                  <c:v>0.13319677692405371</c:v>
                </c:pt>
                <c:pt idx="9">
                  <c:v>0.10342707614363099</c:v>
                </c:pt>
                <c:pt idx="10">
                  <c:v>7.2272388742605859E-2</c:v>
                </c:pt>
                <c:pt idx="11">
                  <c:v>5.4239195041915669E-2</c:v>
                </c:pt>
                <c:pt idx="12">
                  <c:v>4.0414812885827614E-2</c:v>
                </c:pt>
                <c:pt idx="13">
                  <c:v>3.0273324894951461E-2</c:v>
                </c:pt>
                <c:pt idx="14">
                  <c:v>2.3109431016856755E-2</c:v>
                </c:pt>
                <c:pt idx="15">
                  <c:v>1.9804104785597618E-2</c:v>
                </c:pt>
                <c:pt idx="16">
                  <c:v>1.8328105204527035E-2</c:v>
                </c:pt>
                <c:pt idx="17">
                  <c:v>1.7064111847234314E-2</c:v>
                </c:pt>
                <c:pt idx="18">
                  <c:v>1.653565513462053E-2</c:v>
                </c:pt>
                <c:pt idx="19">
                  <c:v>1.6200099181015424E-2</c:v>
                </c:pt>
                <c:pt idx="20">
                  <c:v>1.5614284838059969E-2</c:v>
                </c:pt>
                <c:pt idx="21">
                  <c:v>1.4014848324837636E-2</c:v>
                </c:pt>
                <c:pt idx="22">
                  <c:v>1.3445289472205763E-2</c:v>
                </c:pt>
                <c:pt idx="23">
                  <c:v>1.2642571693151215E-2</c:v>
                </c:pt>
                <c:pt idx="24">
                  <c:v>1.2160176954050932E-2</c:v>
                </c:pt>
                <c:pt idx="25">
                  <c:v>1.1126253778381485E-2</c:v>
                </c:pt>
                <c:pt idx="26">
                  <c:v>1.0832410469402497E-2</c:v>
                </c:pt>
              </c:numCache>
            </c:numRef>
          </c:val>
          <c:extLst>
            <c:ext xmlns:c16="http://schemas.microsoft.com/office/drawing/2014/chart" uri="{C3380CC4-5D6E-409C-BE32-E72D297353CC}">
              <c16:uniqueId val="{00000001-4673-4AC5-915C-7D69F5294507}"/>
            </c:ext>
          </c:extLst>
        </c:ser>
        <c:ser>
          <c:idx val="3"/>
          <c:order val="3"/>
          <c:tx>
            <c:strRef>
              <c:f>REVENUE!$B$20</c:f>
              <c:strCache>
                <c:ptCount val="1"/>
                <c:pt idx="0">
                  <c:v>Other VAT and excise</c:v>
                </c:pt>
              </c:strCache>
            </c:strRef>
          </c:tx>
          <c:spPr>
            <a:solidFill>
              <a:schemeClr val="accent6"/>
            </a:solidFill>
            <a:ln>
              <a:noFill/>
            </a:ln>
            <a:effectLst/>
          </c:spPr>
          <c:invertIfNegative val="0"/>
          <c:cat>
            <c:multiLvlStrRef>
              <c:f>REVENUE!#REF!</c:f>
              <c:extLst xmlns:c15="http://schemas.microsoft.com/office/drawing/2012/chart"/>
            </c:multiLvlStrRef>
          </c:cat>
          <c:val>
            <c:numRef>
              <c:f>REVENUE!$C$20:$AC$20</c:f>
              <c:numCache>
                <c:formatCode>0.0</c:formatCode>
                <c:ptCount val="27"/>
                <c:pt idx="0">
                  <c:v>0.69070474150841521</c:v>
                </c:pt>
                <c:pt idx="1">
                  <c:v>0.63716569204404505</c:v>
                </c:pt>
                <c:pt idx="2">
                  <c:v>0.65657961701146628</c:v>
                </c:pt>
                <c:pt idx="3">
                  <c:v>0.54165396410107114</c:v>
                </c:pt>
                <c:pt idx="4">
                  <c:v>0.45738491742746723</c:v>
                </c:pt>
                <c:pt idx="5">
                  <c:v>0.39653442801647193</c:v>
                </c:pt>
                <c:pt idx="6">
                  <c:v>0.34089841395491449</c:v>
                </c:pt>
                <c:pt idx="7">
                  <c:v>0.33243190819134649</c:v>
                </c:pt>
                <c:pt idx="8">
                  <c:v>0.30324206287528582</c:v>
                </c:pt>
                <c:pt idx="9">
                  <c:v>0.25966224608594624</c:v>
                </c:pt>
                <c:pt idx="10">
                  <c:v>0.22071763964815116</c:v>
                </c:pt>
                <c:pt idx="11">
                  <c:v>0.19280742791206198</c:v>
                </c:pt>
                <c:pt idx="12">
                  <c:v>0.16853285888156691</c:v>
                </c:pt>
                <c:pt idx="13">
                  <c:v>0.14977566108728291</c:v>
                </c:pt>
                <c:pt idx="14">
                  <c:v>0.13622664698146006</c:v>
                </c:pt>
                <c:pt idx="15">
                  <c:v>0.12845587307689246</c:v>
                </c:pt>
                <c:pt idx="16">
                  <c:v>0.12347037002803118</c:v>
                </c:pt>
                <c:pt idx="17">
                  <c:v>0.11918423010320542</c:v>
                </c:pt>
                <c:pt idx="18">
                  <c:v>0.11614619703478406</c:v>
                </c:pt>
                <c:pt idx="19">
                  <c:v>0.11415382332308882</c:v>
                </c:pt>
                <c:pt idx="20">
                  <c:v>0.11165410200730215</c:v>
                </c:pt>
                <c:pt idx="21">
                  <c:v>0.10801336292433195</c:v>
                </c:pt>
                <c:pt idx="22">
                  <c:v>0.10556464382035995</c:v>
                </c:pt>
                <c:pt idx="23">
                  <c:v>0.10259259698819395</c:v>
                </c:pt>
                <c:pt idx="24">
                  <c:v>0.1001681229218703</c:v>
                </c:pt>
                <c:pt idx="25">
                  <c:v>9.7052268979273146E-2</c:v>
                </c:pt>
                <c:pt idx="26">
                  <c:v>9.5423988083667297E-2</c:v>
                </c:pt>
              </c:numCache>
            </c:numRef>
          </c:val>
          <c:extLst>
            <c:ext xmlns:c16="http://schemas.microsoft.com/office/drawing/2014/chart" uri="{C3380CC4-5D6E-409C-BE32-E72D297353CC}">
              <c16:uniqueId val="{00000002-4673-4AC5-915C-7D69F5294507}"/>
            </c:ext>
          </c:extLst>
        </c:ser>
        <c:ser>
          <c:idx val="4"/>
          <c:order val="4"/>
          <c:tx>
            <c:strRef>
              <c:f>REVENUE!$B$21</c:f>
              <c:strCache>
                <c:ptCount val="1"/>
                <c:pt idx="0">
                  <c:v>Carbon tax</c:v>
                </c:pt>
              </c:strCache>
            </c:strRef>
          </c:tx>
          <c:spPr>
            <a:solidFill>
              <a:schemeClr val="accent5"/>
            </a:solidFill>
            <a:ln>
              <a:noFill/>
            </a:ln>
            <a:effectLst/>
          </c:spPr>
          <c:invertIfNegative val="0"/>
          <c:cat>
            <c:multiLvlStrRef>
              <c:f>REVENUE!#REF!</c:f>
              <c:extLst xmlns:c15="http://schemas.microsoft.com/office/drawing/2012/chart"/>
            </c:multiLvlStrRef>
          </c:cat>
          <c:val>
            <c:numRef>
              <c:f>REVENUE!$C$21:$AC$21</c:f>
              <c:numCache>
                <c:formatCode>0.0</c:formatCode>
                <c:ptCount val="27"/>
                <c:pt idx="0">
                  <c:v>0.31067968134809404</c:v>
                </c:pt>
                <c:pt idx="1">
                  <c:v>0.32635092138599708</c:v>
                </c:pt>
                <c:pt idx="2">
                  <c:v>0.32435165645820396</c:v>
                </c:pt>
                <c:pt idx="3">
                  <c:v>0.32211764087550832</c:v>
                </c:pt>
                <c:pt idx="4">
                  <c:v>0.30924406125052084</c:v>
                </c:pt>
                <c:pt idx="5">
                  <c:v>0.28775179346940921</c:v>
                </c:pt>
                <c:pt idx="6">
                  <c:v>0.25163252956885929</c:v>
                </c:pt>
                <c:pt idx="7">
                  <c:v>0.23725012317654201</c:v>
                </c:pt>
                <c:pt idx="8">
                  <c:v>0.21445701099542216</c:v>
                </c:pt>
                <c:pt idx="9">
                  <c:v>0.18350870211159054</c:v>
                </c:pt>
                <c:pt idx="10">
                  <c:v>0.14995546676256627</c:v>
                </c:pt>
                <c:pt idx="11">
                  <c:v>0.1233538499164533</c:v>
                </c:pt>
                <c:pt idx="12">
                  <c:v>9.8313513145431158E-2</c:v>
                </c:pt>
                <c:pt idx="13">
                  <c:v>8.0222985474118338E-2</c:v>
                </c:pt>
                <c:pt idx="14">
                  <c:v>6.5638869467093436E-2</c:v>
                </c:pt>
                <c:pt idx="15">
                  <c:v>5.3579006682531738E-2</c:v>
                </c:pt>
                <c:pt idx="16">
                  <c:v>4.7810092816584333E-2</c:v>
                </c:pt>
                <c:pt idx="17">
                  <c:v>4.0867545576852314E-2</c:v>
                </c:pt>
                <c:pt idx="18">
                  <c:v>3.5882369929402663E-2</c:v>
                </c:pt>
                <c:pt idx="19">
                  <c:v>3.1962072115705745E-2</c:v>
                </c:pt>
                <c:pt idx="20">
                  <c:v>3.1167871007052182E-2</c:v>
                </c:pt>
                <c:pt idx="21">
                  <c:v>2.8824962841672509E-2</c:v>
                </c:pt>
                <c:pt idx="22">
                  <c:v>2.8230008878932698E-2</c:v>
                </c:pt>
                <c:pt idx="23">
                  <c:v>2.718480862477006E-2</c:v>
                </c:pt>
                <c:pt idx="24">
                  <c:v>2.6658363770396421E-2</c:v>
                </c:pt>
                <c:pt idx="25">
                  <c:v>2.4805750161790222E-2</c:v>
                </c:pt>
                <c:pt idx="26">
                  <c:v>2.5055087239163245E-2</c:v>
                </c:pt>
              </c:numCache>
            </c:numRef>
          </c:val>
          <c:extLst>
            <c:ext xmlns:c16="http://schemas.microsoft.com/office/drawing/2014/chart" uri="{C3380CC4-5D6E-409C-BE32-E72D297353CC}">
              <c16:uniqueId val="{00000003-4673-4AC5-915C-7D69F5294507}"/>
            </c:ext>
          </c:extLst>
        </c:ser>
        <c:dLbls>
          <c:showLegendKey val="0"/>
          <c:showVal val="0"/>
          <c:showCatName val="0"/>
          <c:showSerName val="0"/>
          <c:showPercent val="0"/>
          <c:showBubbleSize val="0"/>
        </c:dLbls>
        <c:gapWidth val="50"/>
        <c:overlap val="100"/>
        <c:axId val="761100640"/>
        <c:axId val="761100160"/>
      </c:barChart>
      <c:lineChart>
        <c:grouping val="standard"/>
        <c:varyColors val="0"/>
        <c:ser>
          <c:idx val="0"/>
          <c:order val="0"/>
          <c:tx>
            <c:strRef>
              <c:f>REVENUE!$B$17</c:f>
              <c:strCache>
                <c:ptCount val="1"/>
                <c:pt idx="0">
                  <c:v>Taxes on carbon, fuels and electricity</c:v>
                </c:pt>
              </c:strCache>
            </c:strRef>
          </c:tx>
          <c:spPr>
            <a:ln w="28575" cap="rnd">
              <a:solidFill>
                <a:schemeClr val="accent3"/>
              </a:solidFill>
              <a:round/>
            </a:ln>
            <a:effectLst/>
          </c:spPr>
          <c:marker>
            <c:symbol val="none"/>
          </c:marker>
          <c:cat>
            <c:numRef>
              <c:f>REVENUE!$C$8:$AC$8</c:f>
              <c:numCache>
                <c:formatCode>@</c:formatCode>
                <c:ptCount val="27"/>
                <c:pt idx="0">
                  <c:v>2024</c:v>
                </c:pt>
                <c:pt idx="26">
                  <c:v>2050</c:v>
                </c:pt>
              </c:numCache>
            </c:numRef>
          </c:cat>
          <c:val>
            <c:numRef>
              <c:f>REVENUE!$C$17:$AC$17</c:f>
              <c:numCache>
                <c:formatCode>0.0</c:formatCode>
                <c:ptCount val="27"/>
                <c:pt idx="0">
                  <c:v>1.5396643976519708</c:v>
                </c:pt>
                <c:pt idx="1">
                  <c:v>1.4541709799092917</c:v>
                </c:pt>
                <c:pt idx="2">
                  <c:v>1.4258992879770345</c:v>
                </c:pt>
                <c:pt idx="3">
                  <c:v>1.2632615920290002</c:v>
                </c:pt>
                <c:pt idx="4">
                  <c:v>1.1206488900697225</c:v>
                </c:pt>
                <c:pt idx="5">
                  <c:v>0.98736279487562451</c:v>
                </c:pt>
                <c:pt idx="6">
                  <c:v>0.83898844094593539</c:v>
                </c:pt>
                <c:pt idx="7">
                  <c:v>0.78755102580191227</c:v>
                </c:pt>
                <c:pt idx="8">
                  <c:v>0.70685125930497938</c:v>
                </c:pt>
                <c:pt idx="9">
                  <c:v>0.59128393347138763</c:v>
                </c:pt>
                <c:pt idx="10">
                  <c:v>0.4836027637957141</c:v>
                </c:pt>
                <c:pt idx="11">
                  <c:v>0.40228019008440352</c:v>
                </c:pt>
                <c:pt idx="12">
                  <c:v>0.32975221352522099</c:v>
                </c:pt>
                <c:pt idx="13">
                  <c:v>0.2758994929060945</c:v>
                </c:pt>
                <c:pt idx="14">
                  <c:v>0.23612983390177961</c:v>
                </c:pt>
                <c:pt idx="15">
                  <c:v>0.20961087230082592</c:v>
                </c:pt>
                <c:pt idx="16">
                  <c:v>0.19503046777059668</c:v>
                </c:pt>
                <c:pt idx="17">
                  <c:v>0.1812900156379933</c:v>
                </c:pt>
                <c:pt idx="18">
                  <c:v>0.17221210678271592</c:v>
                </c:pt>
                <c:pt idx="19">
                  <c:v>0.16575510181037406</c:v>
                </c:pt>
                <c:pt idx="20">
                  <c:v>0.16133828113337312</c:v>
                </c:pt>
                <c:pt idx="21">
                  <c:v>0.15330499850975177</c:v>
                </c:pt>
                <c:pt idx="22">
                  <c:v>0.14907324840259206</c:v>
                </c:pt>
                <c:pt idx="23">
                  <c:v>0.14365678789201247</c:v>
                </c:pt>
                <c:pt idx="24">
                  <c:v>0.13957559217235929</c:v>
                </c:pt>
                <c:pt idx="25">
                  <c:v>0.13304802892909368</c:v>
                </c:pt>
                <c:pt idx="26">
                  <c:v>0.13137463337736754</c:v>
                </c:pt>
              </c:numCache>
            </c:numRef>
          </c:val>
          <c:smooth val="0"/>
          <c:extLst>
            <c:ext xmlns:c16="http://schemas.microsoft.com/office/drawing/2014/chart" uri="{C3380CC4-5D6E-409C-BE32-E72D297353CC}">
              <c16:uniqueId val="{00000004-4673-4AC5-915C-7D69F5294507}"/>
            </c:ext>
          </c:extLst>
        </c:ser>
        <c:ser>
          <c:idx val="5"/>
          <c:order val="5"/>
          <c:tx>
            <c:strRef>
              <c:f>REVENUE!$B$23</c:f>
              <c:strCache>
                <c:ptCount val="1"/>
                <c:pt idx="0">
                  <c:v>Inaction</c:v>
                </c:pt>
              </c:strCache>
            </c:strRef>
          </c:tx>
          <c:spPr>
            <a:ln w="28575" cap="rnd">
              <a:solidFill>
                <a:schemeClr val="accent4"/>
              </a:solidFill>
              <a:round/>
            </a:ln>
            <a:effectLst/>
          </c:spPr>
          <c:marker>
            <c:symbol val="none"/>
          </c:marker>
          <c:cat>
            <c:numRef>
              <c:f>REVENUE!$C$8:$AC$8</c:f>
              <c:numCache>
                <c:formatCode>@</c:formatCode>
                <c:ptCount val="27"/>
                <c:pt idx="0">
                  <c:v>2024</c:v>
                </c:pt>
                <c:pt idx="26">
                  <c:v>2050</c:v>
                </c:pt>
              </c:numCache>
            </c:numRef>
          </c:cat>
          <c:val>
            <c:numRef>
              <c:f>REVENUE!$C$24:$AC$24</c:f>
              <c:numCache>
                <c:formatCode>0.0</c:formatCode>
                <c:ptCount val="27"/>
                <c:pt idx="0">
                  <c:v>1.6605402873218593</c:v>
                </c:pt>
                <c:pt idx="1">
                  <c:v>1.6241683401889317</c:v>
                </c:pt>
                <c:pt idx="2">
                  <c:v>1.6714747702354951</c:v>
                </c:pt>
                <c:pt idx="3">
                  <c:v>1.564345687375442</c:v>
                </c:pt>
                <c:pt idx="4">
                  <c:v>1.5105304123803764</c:v>
                </c:pt>
                <c:pt idx="5">
                  <c:v>1.4756265760620608</c:v>
                </c:pt>
                <c:pt idx="6">
                  <c:v>1.4038696724166326</c:v>
                </c:pt>
                <c:pt idx="7">
                  <c:v>1.3570809825268784</c:v>
                </c:pt>
                <c:pt idx="8">
                  <c:v>1.3073329386958976</c:v>
                </c:pt>
                <c:pt idx="9">
                  <c:v>1.2686518223227086</c:v>
                </c:pt>
                <c:pt idx="10">
                  <c:v>1.2295528191648604</c:v>
                </c:pt>
                <c:pt idx="11">
                  <c:v>1.1806123056627307</c:v>
                </c:pt>
                <c:pt idx="12">
                  <c:v>1.129792261883229</c:v>
                </c:pt>
                <c:pt idx="13">
                  <c:v>1.0842435448061591</c:v>
                </c:pt>
                <c:pt idx="14">
                  <c:v>1.0396908112281127</c:v>
                </c:pt>
                <c:pt idx="15">
                  <c:v>0.99392996094400665</c:v>
                </c:pt>
                <c:pt idx="16">
                  <c:v>0.96339262590514707</c:v>
                </c:pt>
                <c:pt idx="17">
                  <c:v>0.94388198792164557</c:v>
                </c:pt>
                <c:pt idx="18">
                  <c:v>0.92502749911170545</c:v>
                </c:pt>
                <c:pt idx="19">
                  <c:v>0.89975359365712881</c:v>
                </c:pt>
                <c:pt idx="20">
                  <c:v>0.86897593052407629</c:v>
                </c:pt>
                <c:pt idx="21">
                  <c:v>0.85056583908459515</c:v>
                </c:pt>
                <c:pt idx="22">
                  <c:v>0.83151982673471869</c:v>
                </c:pt>
                <c:pt idx="23">
                  <c:v>0.80238797534651995</c:v>
                </c:pt>
                <c:pt idx="24">
                  <c:v>0.78631704012885795</c:v>
                </c:pt>
                <c:pt idx="25">
                  <c:v>0.7689767683423997</c:v>
                </c:pt>
                <c:pt idx="26">
                  <c:v>0.75221651536420198</c:v>
                </c:pt>
              </c:numCache>
            </c:numRef>
          </c:val>
          <c:smooth val="0"/>
          <c:extLst>
            <c:ext xmlns:c16="http://schemas.microsoft.com/office/drawing/2014/chart" uri="{C3380CC4-5D6E-409C-BE32-E72D297353CC}">
              <c16:uniqueId val="{00000005-4673-4AC5-915C-7D69F5294507}"/>
            </c:ext>
          </c:extLst>
        </c:ser>
        <c:dLbls>
          <c:showLegendKey val="0"/>
          <c:showVal val="0"/>
          <c:showCatName val="0"/>
          <c:showSerName val="0"/>
          <c:showPercent val="0"/>
          <c:showBubbleSize val="0"/>
        </c:dLbls>
        <c:marker val="1"/>
        <c:smooth val="0"/>
        <c:axId val="761100640"/>
        <c:axId val="761100160"/>
      </c:lineChart>
      <c:catAx>
        <c:axId val="761100640"/>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BT" panose="020B0402020204020303" pitchFamily="34" charset="0"/>
                <a:ea typeface="+mn-ea"/>
                <a:cs typeface="+mn-cs"/>
              </a:defRPr>
            </a:pPr>
            <a:endParaRPr lang="en-US"/>
          </a:p>
        </c:txPr>
        <c:crossAx val="761100160"/>
        <c:crosses val="autoZero"/>
        <c:auto val="1"/>
        <c:lblAlgn val="ctr"/>
        <c:lblOffset val="100"/>
        <c:noMultiLvlLbl val="0"/>
      </c:catAx>
      <c:valAx>
        <c:axId val="761100160"/>
        <c:scaling>
          <c:orientation val="minMax"/>
          <c:max val="2"/>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BT" panose="020B0402020204020303" pitchFamily="34" charset="0"/>
                <a:ea typeface="+mn-ea"/>
                <a:cs typeface="+mn-cs"/>
              </a:defRPr>
            </a:pPr>
            <a:endParaRPr lang="en-US"/>
          </a:p>
        </c:txPr>
        <c:crossAx val="761100640"/>
        <c:crosses val="autoZero"/>
        <c:crossBetween val="between"/>
        <c:majorUnit val="1"/>
      </c:valAx>
      <c:spPr>
        <a:noFill/>
        <a:ln>
          <a:noFill/>
        </a:ln>
        <a:effectLst/>
      </c:spPr>
    </c:plotArea>
    <c:legend>
      <c:legendPos val="r"/>
      <c:legendEntry>
        <c:idx val="4"/>
        <c:delete val="1"/>
      </c:legendEntry>
      <c:legendEntry>
        <c:idx val="5"/>
        <c:delete val="1"/>
      </c:legendEntry>
      <c:layout>
        <c:manualLayout>
          <c:xMode val="edge"/>
          <c:yMode val="edge"/>
          <c:x val="0.77747385104122468"/>
          <c:y val="4.4609944590259555E-2"/>
          <c:w val="0.21584646186968123"/>
          <c:h val="0.3089282589676290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Futura Lt BT" panose="020B0402020204020303"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Futura Lt BT" panose="020B0402020204020303" pitchFamily="34"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1"/>
          <c:tx>
            <c:strRef>
              <c:f>REVENUE!$B$36</c:f>
              <c:strCache>
                <c:ptCount val="1"/>
                <c:pt idx="0">
                  <c:v>PV - VAT on new purchases</c:v>
                </c:pt>
              </c:strCache>
            </c:strRef>
          </c:tx>
          <c:spPr>
            <a:solidFill>
              <a:schemeClr val="bg2"/>
            </a:solidFill>
            <a:ln>
              <a:noFill/>
            </a:ln>
            <a:effectLst/>
          </c:spPr>
          <c:invertIfNegative val="0"/>
          <c:cat>
            <c:multiLvlStrRef>
              <c:f>REVENUE!#REF!</c:f>
              <c:extLst xmlns:c15="http://schemas.microsoft.com/office/drawing/2012/chart"/>
            </c:multiLvlStrRef>
          </c:cat>
          <c:val>
            <c:numRef>
              <c:f>REVENUE!$C$36:$AC$36</c:f>
              <c:numCache>
                <c:formatCode>0.0</c:formatCode>
                <c:ptCount val="27"/>
                <c:pt idx="0">
                  <c:v>0.20271996811421175</c:v>
                </c:pt>
                <c:pt idx="1">
                  <c:v>0.22930602507274336</c:v>
                </c:pt>
                <c:pt idx="2">
                  <c:v>0.22079200817190103</c:v>
                </c:pt>
                <c:pt idx="3">
                  <c:v>0.21492285543897924</c:v>
                </c:pt>
                <c:pt idx="4">
                  <c:v>0.20698960125353924</c:v>
                </c:pt>
                <c:pt idx="5">
                  <c:v>0.41172720043665584</c:v>
                </c:pt>
                <c:pt idx="6">
                  <c:v>0.44509026706475979</c:v>
                </c:pt>
                <c:pt idx="7">
                  <c:v>0.41938590979189355</c:v>
                </c:pt>
                <c:pt idx="8">
                  <c:v>0.49962787570280054</c:v>
                </c:pt>
                <c:pt idx="9">
                  <c:v>0.57666065323075721</c:v>
                </c:pt>
                <c:pt idx="10">
                  <c:v>0.5605203452623293</c:v>
                </c:pt>
                <c:pt idx="11">
                  <c:v>0.52926030972640525</c:v>
                </c:pt>
                <c:pt idx="12">
                  <c:v>0.43253459872139466</c:v>
                </c:pt>
                <c:pt idx="13">
                  <c:v>0.31985010468182962</c:v>
                </c:pt>
                <c:pt idx="14">
                  <c:v>0.25543737977701841</c:v>
                </c:pt>
                <c:pt idx="15">
                  <c:v>0.22275189207085194</c:v>
                </c:pt>
                <c:pt idx="16">
                  <c:v>0.20862743251813107</c:v>
                </c:pt>
                <c:pt idx="17">
                  <c:v>0.20227929047415119</c:v>
                </c:pt>
                <c:pt idx="18">
                  <c:v>0.20801886856698734</c:v>
                </c:pt>
                <c:pt idx="19">
                  <c:v>0.2094158926812264</c:v>
                </c:pt>
                <c:pt idx="20">
                  <c:v>0.22734393145317811</c:v>
                </c:pt>
                <c:pt idx="21">
                  <c:v>0.22673584256677728</c:v>
                </c:pt>
                <c:pt idx="22">
                  <c:v>0.24767207349204193</c:v>
                </c:pt>
                <c:pt idx="23">
                  <c:v>0.25618130765290376</c:v>
                </c:pt>
                <c:pt idx="24">
                  <c:v>0.26395768390744856</c:v>
                </c:pt>
                <c:pt idx="25">
                  <c:v>0.26294506272924839</c:v>
                </c:pt>
                <c:pt idx="26">
                  <c:v>0.2645729598013658</c:v>
                </c:pt>
              </c:numCache>
            </c:numRef>
          </c:val>
          <c:extLst>
            <c:ext xmlns:c16="http://schemas.microsoft.com/office/drawing/2014/chart" uri="{C3380CC4-5D6E-409C-BE32-E72D297353CC}">
              <c16:uniqueId val="{00000006-965F-4096-A38C-C9FA3391B83C}"/>
            </c:ext>
          </c:extLst>
        </c:ser>
        <c:ser>
          <c:idx val="2"/>
          <c:order val="2"/>
          <c:tx>
            <c:strRef>
              <c:f>REVENUE!$B$37</c:f>
              <c:strCache>
                <c:ptCount val="1"/>
                <c:pt idx="0">
                  <c:v>PV - non-VAT tax on new purchases</c:v>
                </c:pt>
              </c:strCache>
            </c:strRef>
          </c:tx>
          <c:spPr>
            <a:solidFill>
              <a:schemeClr val="accent1"/>
            </a:solidFill>
            <a:ln>
              <a:noFill/>
            </a:ln>
            <a:effectLst/>
          </c:spPr>
          <c:invertIfNegative val="0"/>
          <c:cat>
            <c:multiLvlStrRef>
              <c:f>REVENUE!#REF!</c:f>
              <c:extLst xmlns:c15="http://schemas.microsoft.com/office/drawing/2012/chart"/>
            </c:multiLvlStrRef>
          </c:cat>
          <c:val>
            <c:numRef>
              <c:f>REVENUE!$C$37:$AC$37</c:f>
              <c:numCache>
                <c:formatCode>0.0</c:formatCode>
                <c:ptCount val="27"/>
                <c:pt idx="0">
                  <c:v>0.1843900283957742</c:v>
                </c:pt>
                <c:pt idx="1">
                  <c:v>9.3721342691210907E-2</c:v>
                </c:pt>
                <c:pt idx="2">
                  <c:v>9.18665450830735E-2</c:v>
                </c:pt>
                <c:pt idx="3">
                  <c:v>9.1079702923097888E-2</c:v>
                </c:pt>
                <c:pt idx="4">
                  <c:v>8.938751270903933E-2</c:v>
                </c:pt>
                <c:pt idx="5">
                  <c:v>0.18128534274797392</c:v>
                </c:pt>
                <c:pt idx="6">
                  <c:v>0.19992793771181211</c:v>
                </c:pt>
                <c:pt idx="7">
                  <c:v>0.19229668632646493</c:v>
                </c:pt>
                <c:pt idx="8">
                  <c:v>0.23399759900925307</c:v>
                </c:pt>
                <c:pt idx="9">
                  <c:v>0.27604572372184455</c:v>
                </c:pt>
                <c:pt idx="10">
                  <c:v>0.2744438239798081</c:v>
                </c:pt>
                <c:pt idx="11">
                  <c:v>0.26525024553878657</c:v>
                </c:pt>
                <c:pt idx="12">
                  <c:v>0.22206179484134317</c:v>
                </c:pt>
                <c:pt idx="13">
                  <c:v>0.16835615379874153</c:v>
                </c:pt>
                <c:pt idx="14">
                  <c:v>0.13796921720325833</c:v>
                </c:pt>
                <c:pt idx="15">
                  <c:v>0.12357911538719735</c:v>
                </c:pt>
                <c:pt idx="16">
                  <c:v>0.11900332296504025</c:v>
                </c:pt>
                <c:pt idx="17">
                  <c:v>0.1153822747223935</c:v>
                </c:pt>
                <c:pt idx="18">
                  <c:v>0.11865619156650502</c:v>
                </c:pt>
                <c:pt idx="19">
                  <c:v>0.11945306909047247</c:v>
                </c:pt>
                <c:pt idx="20">
                  <c:v>0.12967941450611153</c:v>
                </c:pt>
                <c:pt idx="21">
                  <c:v>0.12933255408959593</c:v>
                </c:pt>
                <c:pt idx="22">
                  <c:v>0.14127480454246202</c:v>
                </c:pt>
                <c:pt idx="23">
                  <c:v>0.14612856288482279</c:v>
                </c:pt>
                <c:pt idx="24">
                  <c:v>0.15056429122479958</c:v>
                </c:pt>
                <c:pt idx="25">
                  <c:v>0.1499866812544515</c:v>
                </c:pt>
                <c:pt idx="26">
                  <c:v>0.15091525118741175</c:v>
                </c:pt>
              </c:numCache>
            </c:numRef>
          </c:val>
          <c:extLst>
            <c:ext xmlns:c16="http://schemas.microsoft.com/office/drawing/2014/chart" uri="{C3380CC4-5D6E-409C-BE32-E72D297353CC}">
              <c16:uniqueId val="{00000007-965F-4096-A38C-C9FA3391B83C}"/>
            </c:ext>
          </c:extLst>
        </c:ser>
        <c:ser>
          <c:idx val="3"/>
          <c:order val="3"/>
          <c:tx>
            <c:strRef>
              <c:f>REVENUE!$B$38</c:f>
              <c:strCache>
                <c:ptCount val="1"/>
                <c:pt idx="0">
                  <c:v>PV - Other annual taxes</c:v>
                </c:pt>
              </c:strCache>
            </c:strRef>
          </c:tx>
          <c:spPr>
            <a:solidFill>
              <a:schemeClr val="accent6"/>
            </a:solidFill>
            <a:ln>
              <a:noFill/>
            </a:ln>
            <a:effectLst/>
          </c:spPr>
          <c:invertIfNegative val="0"/>
          <c:cat>
            <c:multiLvlStrRef>
              <c:f>REVENUE!#REF!</c:f>
              <c:extLst xmlns:c15="http://schemas.microsoft.com/office/drawing/2012/chart"/>
            </c:multiLvlStrRef>
          </c:cat>
          <c:val>
            <c:numRef>
              <c:f>REVENUE!$C$38:$AC$38</c:f>
              <c:numCache>
                <c:formatCode>0.0</c:formatCode>
                <c:ptCount val="27"/>
                <c:pt idx="0">
                  <c:v>0.25675415382704397</c:v>
                </c:pt>
                <c:pt idx="1">
                  <c:v>0.23812637090568256</c:v>
                </c:pt>
                <c:pt idx="2">
                  <c:v>0.21866244064690227</c:v>
                </c:pt>
                <c:pt idx="3">
                  <c:v>0.20420861181575273</c:v>
                </c:pt>
                <c:pt idx="4">
                  <c:v>0.18921470994876732</c:v>
                </c:pt>
                <c:pt idx="5">
                  <c:v>0.18028172233382356</c:v>
                </c:pt>
                <c:pt idx="6">
                  <c:v>0.16633387254358842</c:v>
                </c:pt>
                <c:pt idx="7">
                  <c:v>0.149961340367918</c:v>
                </c:pt>
                <c:pt idx="8">
                  <c:v>0.13508482701014643</c:v>
                </c:pt>
                <c:pt idx="9">
                  <c:v>0.11626080789629094</c:v>
                </c:pt>
                <c:pt idx="10">
                  <c:v>9.9203283291848687E-2</c:v>
                </c:pt>
                <c:pt idx="11">
                  <c:v>8.6661619092897324E-2</c:v>
                </c:pt>
                <c:pt idx="12">
                  <c:v>7.8221339320249897E-2</c:v>
                </c:pt>
                <c:pt idx="13">
                  <c:v>7.2156331006956995E-2</c:v>
                </c:pt>
                <c:pt idx="14">
                  <c:v>6.7967452289925581E-2</c:v>
                </c:pt>
                <c:pt idx="15">
                  <c:v>6.5267136956815575E-2</c:v>
                </c:pt>
                <c:pt idx="16">
                  <c:v>6.359790445553104E-2</c:v>
                </c:pt>
                <c:pt idx="17">
                  <c:v>6.2344494766231856E-2</c:v>
                </c:pt>
                <c:pt idx="18">
                  <c:v>6.1263664721032944E-2</c:v>
                </c:pt>
                <c:pt idx="19">
                  <c:v>6.0534241453956007E-2</c:v>
                </c:pt>
                <c:pt idx="20">
                  <c:v>5.9356469899663082E-2</c:v>
                </c:pt>
                <c:pt idx="21">
                  <c:v>5.8394429456326072E-2</c:v>
                </c:pt>
                <c:pt idx="22">
                  <c:v>5.7352687723689316E-2</c:v>
                </c:pt>
                <c:pt idx="23">
                  <c:v>5.6356530251662401E-2</c:v>
                </c:pt>
                <c:pt idx="24">
                  <c:v>5.5380101480523365E-2</c:v>
                </c:pt>
                <c:pt idx="25">
                  <c:v>5.4383235134243514E-2</c:v>
                </c:pt>
                <c:pt idx="26">
                  <c:v>5.370212478764845E-2</c:v>
                </c:pt>
              </c:numCache>
            </c:numRef>
          </c:val>
          <c:extLst>
            <c:ext xmlns:c16="http://schemas.microsoft.com/office/drawing/2014/chart" uri="{C3380CC4-5D6E-409C-BE32-E72D297353CC}">
              <c16:uniqueId val="{00000008-965F-4096-A38C-C9FA3391B83C}"/>
            </c:ext>
          </c:extLst>
        </c:ser>
        <c:ser>
          <c:idx val="4"/>
          <c:order val="4"/>
          <c:tx>
            <c:strRef>
              <c:f>REVENUE!$B$39</c:f>
              <c:strCache>
                <c:ptCount val="1"/>
                <c:pt idx="0">
                  <c:v>Commercial vehicles</c:v>
                </c:pt>
              </c:strCache>
            </c:strRef>
          </c:tx>
          <c:spPr>
            <a:solidFill>
              <a:schemeClr val="accent5"/>
            </a:solidFill>
            <a:ln>
              <a:noFill/>
            </a:ln>
            <a:effectLst/>
          </c:spPr>
          <c:invertIfNegative val="0"/>
          <c:cat>
            <c:multiLvlStrRef>
              <c:f>REVENUE!#REF!</c:f>
              <c:extLst xmlns:c15="http://schemas.microsoft.com/office/drawing/2012/chart"/>
            </c:multiLvlStrRef>
          </c:cat>
          <c:val>
            <c:numRef>
              <c:f>REVENUE!$C$39:$AC$39</c:f>
              <c:numCache>
                <c:formatCode>0.0</c:formatCode>
                <c:ptCount val="27"/>
                <c:pt idx="0">
                  <c:v>0.19375350694170254</c:v>
                </c:pt>
                <c:pt idx="1">
                  <c:v>9.3077835803403744E-2</c:v>
                </c:pt>
                <c:pt idx="2">
                  <c:v>8.3719546308615139E-2</c:v>
                </c:pt>
                <c:pt idx="3">
                  <c:v>7.6953346485865104E-2</c:v>
                </c:pt>
                <c:pt idx="4">
                  <c:v>7.8030855318101611E-2</c:v>
                </c:pt>
                <c:pt idx="5">
                  <c:v>9.0608790247727652E-2</c:v>
                </c:pt>
                <c:pt idx="6">
                  <c:v>7.6037099948497555E-2</c:v>
                </c:pt>
                <c:pt idx="7">
                  <c:v>6.8204184233899234E-2</c:v>
                </c:pt>
                <c:pt idx="8">
                  <c:v>8.6640573469558599E-2</c:v>
                </c:pt>
                <c:pt idx="9">
                  <c:v>8.8945290851226058E-2</c:v>
                </c:pt>
                <c:pt idx="10">
                  <c:v>8.7019136881782408E-2</c:v>
                </c:pt>
                <c:pt idx="11">
                  <c:v>8.7432700904431573E-2</c:v>
                </c:pt>
                <c:pt idx="12">
                  <c:v>8.8603477889315232E-2</c:v>
                </c:pt>
                <c:pt idx="13">
                  <c:v>7.7964544854061554E-2</c:v>
                </c:pt>
                <c:pt idx="14">
                  <c:v>6.8740604066543892E-2</c:v>
                </c:pt>
                <c:pt idx="15">
                  <c:v>6.622752858145492E-2</c:v>
                </c:pt>
                <c:pt idx="16">
                  <c:v>6.1145993137477393E-2</c:v>
                </c:pt>
                <c:pt idx="17">
                  <c:v>6.056207402847897E-2</c:v>
                </c:pt>
                <c:pt idx="18">
                  <c:v>5.9312052463002231E-2</c:v>
                </c:pt>
                <c:pt idx="19">
                  <c:v>6.2009359779109208E-2</c:v>
                </c:pt>
                <c:pt idx="20">
                  <c:v>6.3668957640697729E-2</c:v>
                </c:pt>
                <c:pt idx="21">
                  <c:v>6.0468506042440008E-2</c:v>
                </c:pt>
                <c:pt idx="22">
                  <c:v>6.2118112441468934E-2</c:v>
                </c:pt>
                <c:pt idx="23">
                  <c:v>6.2606240354546969E-2</c:v>
                </c:pt>
                <c:pt idx="24">
                  <c:v>6.3796673971826312E-2</c:v>
                </c:pt>
                <c:pt idx="25">
                  <c:v>6.6611877049588167E-2</c:v>
                </c:pt>
                <c:pt idx="26">
                  <c:v>6.400199688904655E-2</c:v>
                </c:pt>
              </c:numCache>
            </c:numRef>
          </c:val>
          <c:extLst>
            <c:ext xmlns:c16="http://schemas.microsoft.com/office/drawing/2014/chart" uri="{C3380CC4-5D6E-409C-BE32-E72D297353CC}">
              <c16:uniqueId val="{00000009-965F-4096-A38C-C9FA3391B83C}"/>
            </c:ext>
          </c:extLst>
        </c:ser>
        <c:dLbls>
          <c:showLegendKey val="0"/>
          <c:showVal val="0"/>
          <c:showCatName val="0"/>
          <c:showSerName val="0"/>
          <c:showPercent val="0"/>
          <c:showBubbleSize val="0"/>
        </c:dLbls>
        <c:gapWidth val="50"/>
        <c:overlap val="100"/>
        <c:axId val="761100640"/>
        <c:axId val="761100160"/>
      </c:barChart>
      <c:lineChart>
        <c:grouping val="standard"/>
        <c:varyColors val="0"/>
        <c:ser>
          <c:idx val="0"/>
          <c:order val="0"/>
          <c:tx>
            <c:strRef>
              <c:f>REVENUE!$B$35</c:f>
              <c:strCache>
                <c:ptCount val="1"/>
                <c:pt idx="0">
                  <c:v>Vehicle taxes</c:v>
                </c:pt>
              </c:strCache>
            </c:strRef>
          </c:tx>
          <c:spPr>
            <a:ln w="28575" cap="rnd">
              <a:solidFill>
                <a:schemeClr val="accent3"/>
              </a:solidFill>
              <a:round/>
            </a:ln>
            <a:effectLst/>
          </c:spPr>
          <c:marker>
            <c:symbol val="none"/>
          </c:marker>
          <c:cat>
            <c:numRef>
              <c:f>REVENUE!$C$8:$AC$8</c:f>
              <c:numCache>
                <c:formatCode>@</c:formatCode>
                <c:ptCount val="27"/>
                <c:pt idx="0">
                  <c:v>2024</c:v>
                </c:pt>
                <c:pt idx="26">
                  <c:v>2050</c:v>
                </c:pt>
              </c:numCache>
            </c:numRef>
          </c:cat>
          <c:val>
            <c:numRef>
              <c:f>REVENUE!$C$35:$AC$35</c:f>
              <c:numCache>
                <c:formatCode>0.0</c:formatCode>
                <c:ptCount val="27"/>
                <c:pt idx="0">
                  <c:v>0.83761765727873239</c:v>
                </c:pt>
                <c:pt idx="1">
                  <c:v>0.65423157447304059</c:v>
                </c:pt>
                <c:pt idx="2">
                  <c:v>0.61504054021049193</c:v>
                </c:pt>
                <c:pt idx="3">
                  <c:v>0.58716451666369496</c:v>
                </c:pt>
                <c:pt idx="4">
                  <c:v>0.56362267922944753</c:v>
                </c:pt>
                <c:pt idx="5">
                  <c:v>0.86390305576618098</c:v>
                </c:pt>
                <c:pt idx="6">
                  <c:v>0.88738917726865796</c:v>
                </c:pt>
                <c:pt idx="7">
                  <c:v>0.82984812072017555</c:v>
                </c:pt>
                <c:pt idx="8">
                  <c:v>0.95535087519175854</c:v>
                </c:pt>
                <c:pt idx="9">
                  <c:v>1.0579124757001184</c:v>
                </c:pt>
                <c:pt idx="10">
                  <c:v>1.0211865894157686</c:v>
                </c:pt>
                <c:pt idx="11">
                  <c:v>0.96860487526252059</c:v>
                </c:pt>
                <c:pt idx="12">
                  <c:v>0.8214212107723029</c:v>
                </c:pt>
                <c:pt idx="13">
                  <c:v>0.63832713434158961</c:v>
                </c:pt>
                <c:pt idx="14">
                  <c:v>0.53011465333674623</c:v>
                </c:pt>
                <c:pt idx="15">
                  <c:v>0.47782567299631984</c:v>
                </c:pt>
                <c:pt idx="16">
                  <c:v>0.45237465307617974</c:v>
                </c:pt>
                <c:pt idx="17">
                  <c:v>0.44056813399125544</c:v>
                </c:pt>
                <c:pt idx="18">
                  <c:v>0.4472507773175276</c:v>
                </c:pt>
                <c:pt idx="19">
                  <c:v>0.45141256300476418</c:v>
                </c:pt>
                <c:pt idx="20">
                  <c:v>0.48004877349965047</c:v>
                </c:pt>
                <c:pt idx="21">
                  <c:v>0.47493133215513939</c:v>
                </c:pt>
                <c:pt idx="22">
                  <c:v>0.50841767819966222</c:v>
                </c:pt>
                <c:pt idx="23">
                  <c:v>0.52127264114393579</c:v>
                </c:pt>
                <c:pt idx="24">
                  <c:v>0.53369875058459781</c:v>
                </c:pt>
                <c:pt idx="25">
                  <c:v>0.53392685616753155</c:v>
                </c:pt>
                <c:pt idx="26">
                  <c:v>0.5331923326654725</c:v>
                </c:pt>
              </c:numCache>
            </c:numRef>
          </c:val>
          <c:smooth val="0"/>
          <c:extLst>
            <c:ext xmlns:c16="http://schemas.microsoft.com/office/drawing/2014/chart" uri="{C3380CC4-5D6E-409C-BE32-E72D297353CC}">
              <c16:uniqueId val="{00000004-965F-4096-A38C-C9FA3391B83C}"/>
            </c:ext>
          </c:extLst>
        </c:ser>
        <c:ser>
          <c:idx val="5"/>
          <c:order val="5"/>
          <c:tx>
            <c:strRef>
              <c:f>REVENUE!$B$41</c:f>
              <c:strCache>
                <c:ptCount val="1"/>
                <c:pt idx="0">
                  <c:v>Inaction</c:v>
                </c:pt>
              </c:strCache>
            </c:strRef>
          </c:tx>
          <c:spPr>
            <a:ln w="28575" cap="rnd">
              <a:solidFill>
                <a:schemeClr val="accent4"/>
              </a:solidFill>
              <a:round/>
            </a:ln>
            <a:effectLst/>
          </c:spPr>
          <c:marker>
            <c:symbol val="none"/>
          </c:marker>
          <c:cat>
            <c:numRef>
              <c:f>REVENUE!$C$8:$AC$8</c:f>
              <c:numCache>
                <c:formatCode>@</c:formatCode>
                <c:ptCount val="27"/>
                <c:pt idx="0">
                  <c:v>2024</c:v>
                </c:pt>
                <c:pt idx="26">
                  <c:v>2050</c:v>
                </c:pt>
              </c:numCache>
            </c:numRef>
          </c:cat>
          <c:val>
            <c:numRef>
              <c:f>REVENUE!$C$42:$AC$42</c:f>
              <c:numCache>
                <c:formatCode>0.0</c:formatCode>
                <c:ptCount val="27"/>
                <c:pt idx="0">
                  <c:v>0.86702005195848275</c:v>
                </c:pt>
                <c:pt idx="1">
                  <c:v>0.62850184446908375</c:v>
                </c:pt>
                <c:pt idx="2">
                  <c:v>0.59765398014959537</c:v>
                </c:pt>
                <c:pt idx="3">
                  <c:v>0.59770804036092362</c:v>
                </c:pt>
                <c:pt idx="4">
                  <c:v>0.55263094501616106</c:v>
                </c:pt>
                <c:pt idx="5">
                  <c:v>0.72502613435278596</c:v>
                </c:pt>
                <c:pt idx="6">
                  <c:v>1.2587731149290298</c:v>
                </c:pt>
                <c:pt idx="7">
                  <c:v>1.2262749331830278</c:v>
                </c:pt>
                <c:pt idx="8">
                  <c:v>1.1814093703291353</c:v>
                </c:pt>
                <c:pt idx="9">
                  <c:v>1.1568810447888158</c:v>
                </c:pt>
                <c:pt idx="10">
                  <c:v>1.1268606550597213</c:v>
                </c:pt>
                <c:pt idx="11">
                  <c:v>1.0978496276980574</c:v>
                </c:pt>
                <c:pt idx="12">
                  <c:v>0.99165677193227852</c:v>
                </c:pt>
                <c:pt idx="13">
                  <c:v>0.80923717969502118</c:v>
                </c:pt>
                <c:pt idx="14">
                  <c:v>0.70875717772289071</c:v>
                </c:pt>
                <c:pt idx="15">
                  <c:v>0.64716689315890308</c:v>
                </c:pt>
                <c:pt idx="16">
                  <c:v>0.61421730818656872</c:v>
                </c:pt>
                <c:pt idx="17">
                  <c:v>0.59689583365874899</c:v>
                </c:pt>
                <c:pt idx="18">
                  <c:v>0.58106459014347944</c:v>
                </c:pt>
                <c:pt idx="19">
                  <c:v>0.58736981078883299</c:v>
                </c:pt>
                <c:pt idx="20">
                  <c:v>0.62587730138182529</c:v>
                </c:pt>
                <c:pt idx="21">
                  <c:v>0.61165846185847073</c:v>
                </c:pt>
                <c:pt idx="22">
                  <c:v>0.64745524009324518</c:v>
                </c:pt>
                <c:pt idx="23">
                  <c:v>0.67859644581078493</c:v>
                </c:pt>
                <c:pt idx="24">
                  <c:v>0.70532319205032379</c:v>
                </c:pt>
                <c:pt idx="25">
                  <c:v>0.70424754096849229</c:v>
                </c:pt>
                <c:pt idx="26">
                  <c:v>0.65658972059254528</c:v>
                </c:pt>
              </c:numCache>
            </c:numRef>
          </c:val>
          <c:smooth val="0"/>
          <c:extLst>
            <c:ext xmlns:c16="http://schemas.microsoft.com/office/drawing/2014/chart" uri="{C3380CC4-5D6E-409C-BE32-E72D297353CC}">
              <c16:uniqueId val="{0000000A-965F-4096-A38C-C9FA3391B83C}"/>
            </c:ext>
          </c:extLst>
        </c:ser>
        <c:dLbls>
          <c:showLegendKey val="0"/>
          <c:showVal val="0"/>
          <c:showCatName val="0"/>
          <c:showSerName val="0"/>
          <c:showPercent val="0"/>
          <c:showBubbleSize val="0"/>
        </c:dLbls>
        <c:marker val="1"/>
        <c:smooth val="0"/>
        <c:axId val="761100640"/>
        <c:axId val="761100160"/>
      </c:lineChart>
      <c:catAx>
        <c:axId val="761100640"/>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BT" panose="020B0402020204020303" pitchFamily="34" charset="0"/>
                <a:ea typeface="+mn-ea"/>
                <a:cs typeface="+mn-cs"/>
              </a:defRPr>
            </a:pPr>
            <a:endParaRPr lang="en-US"/>
          </a:p>
        </c:txPr>
        <c:crossAx val="761100160"/>
        <c:crosses val="autoZero"/>
        <c:auto val="1"/>
        <c:lblAlgn val="ctr"/>
        <c:lblOffset val="100"/>
        <c:noMultiLvlLbl val="0"/>
      </c:catAx>
      <c:valAx>
        <c:axId val="761100160"/>
        <c:scaling>
          <c:orientation val="minMax"/>
          <c:max val="2"/>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BT" panose="020B0402020204020303" pitchFamily="34" charset="0"/>
                <a:ea typeface="+mn-ea"/>
                <a:cs typeface="+mn-cs"/>
              </a:defRPr>
            </a:pPr>
            <a:endParaRPr lang="en-US"/>
          </a:p>
        </c:txPr>
        <c:crossAx val="761100640"/>
        <c:crosses val="autoZero"/>
        <c:crossBetween val="between"/>
        <c:majorUnit val="1"/>
      </c:valAx>
      <c:spPr>
        <a:noFill/>
        <a:ln>
          <a:noFill/>
        </a:ln>
        <a:effectLst/>
      </c:spPr>
    </c:plotArea>
    <c:legend>
      <c:legendPos val="r"/>
      <c:legendEntry>
        <c:idx val="4"/>
        <c:delete val="1"/>
      </c:legendEntry>
      <c:legendEntry>
        <c:idx val="5"/>
        <c:delete val="1"/>
      </c:legendEntry>
      <c:layout>
        <c:manualLayout>
          <c:xMode val="edge"/>
          <c:yMode val="edge"/>
          <c:x val="0.65374722552835596"/>
          <c:y val="4.4609944590259555E-2"/>
          <c:w val="0.34625277447164404"/>
          <c:h val="0.4006371761012477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Futura Lt BT" panose="020B0402020204020303"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Futura Lt BT" panose="020B0402020204020303"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1"/>
          <c:order val="0"/>
          <c:tx>
            <c:strRef>
              <c:f>EXPENDITURE!$B$11</c:f>
              <c:strCache>
                <c:ptCount val="1"/>
                <c:pt idx="0">
                  <c:v>Building upgrade supports</c:v>
                </c:pt>
              </c:strCache>
            </c:strRef>
          </c:tx>
          <c:spPr>
            <a:solidFill>
              <a:schemeClr val="accent6"/>
            </a:solidFill>
            <a:ln>
              <a:noFill/>
            </a:ln>
            <a:effectLst/>
          </c:spPr>
          <c:cat>
            <c:numRef>
              <c:f>EXPENDITURE!$C$8:$AC$8</c:f>
              <c:numCache>
                <c:formatCode>@</c:formatCode>
                <c:ptCount val="27"/>
                <c:pt idx="0">
                  <c:v>2024</c:v>
                </c:pt>
                <c:pt idx="26">
                  <c:v>2050</c:v>
                </c:pt>
              </c:numCache>
            </c:numRef>
          </c:cat>
          <c:val>
            <c:numRef>
              <c:f>EXPENDITURE!$C$11:$AC$11</c:f>
              <c:numCache>
                <c:formatCode>0.00</c:formatCode>
                <c:ptCount val="27"/>
                <c:pt idx="0">
                  <c:v>0.50661919982514692</c:v>
                </c:pt>
                <c:pt idx="1">
                  <c:v>0.53023854265585291</c:v>
                </c:pt>
                <c:pt idx="2">
                  <c:v>0.64667579336380254</c:v>
                </c:pt>
                <c:pt idx="3">
                  <c:v>0.5116652956100356</c:v>
                </c:pt>
                <c:pt idx="4">
                  <c:v>0.47714653669423374</c:v>
                </c:pt>
                <c:pt idx="5">
                  <c:v>0.48483567026960889</c:v>
                </c:pt>
                <c:pt idx="6">
                  <c:v>0.43731105238840762</c:v>
                </c:pt>
                <c:pt idx="7">
                  <c:v>0.33594347339388203</c:v>
                </c:pt>
                <c:pt idx="8">
                  <c:v>0.37034243675436368</c:v>
                </c:pt>
                <c:pt idx="9">
                  <c:v>0.33832716963879933</c:v>
                </c:pt>
                <c:pt idx="10">
                  <c:v>0.40359940099722535</c:v>
                </c:pt>
                <c:pt idx="11">
                  <c:v>0.42059239069556964</c:v>
                </c:pt>
                <c:pt idx="12">
                  <c:v>0.42851801195916206</c:v>
                </c:pt>
                <c:pt idx="13">
                  <c:v>0.41723617282693531</c:v>
                </c:pt>
                <c:pt idx="14">
                  <c:v>0.36515548646685653</c:v>
                </c:pt>
                <c:pt idx="15">
                  <c:v>0.47821320682719182</c:v>
                </c:pt>
                <c:pt idx="16">
                  <c:v>0.42305230669531496</c:v>
                </c:pt>
                <c:pt idx="17">
                  <c:v>0.35178364207406576</c:v>
                </c:pt>
                <c:pt idx="18">
                  <c:v>0.39993111480439897</c:v>
                </c:pt>
                <c:pt idx="19">
                  <c:v>0.38041385031280872</c:v>
                </c:pt>
                <c:pt idx="20">
                  <c:v>0.36197007313735974</c:v>
                </c:pt>
                <c:pt idx="21">
                  <c:v>0.37638312538764157</c:v>
                </c:pt>
                <c:pt idx="22">
                  <c:v>0.39113736759600726</c:v>
                </c:pt>
                <c:pt idx="23">
                  <c:v>0.35618238683495596</c:v>
                </c:pt>
                <c:pt idx="24">
                  <c:v>0.35053379651507</c:v>
                </c:pt>
                <c:pt idx="25">
                  <c:v>0.3999222515473842</c:v>
                </c:pt>
                <c:pt idx="26">
                  <c:v>0.3829757789961708</c:v>
                </c:pt>
              </c:numCache>
            </c:numRef>
          </c:val>
          <c:extLst>
            <c:ext xmlns:c16="http://schemas.microsoft.com/office/drawing/2014/chart" uri="{C3380CC4-5D6E-409C-BE32-E72D297353CC}">
              <c16:uniqueId val="{00000000-5AD2-40F8-99D7-BFEF63344517}"/>
            </c:ext>
          </c:extLst>
        </c:ser>
        <c:ser>
          <c:idx val="2"/>
          <c:order val="1"/>
          <c:tx>
            <c:strRef>
              <c:f>EXPENDITURE!$B$12</c:f>
              <c:strCache>
                <c:ptCount val="1"/>
                <c:pt idx="0">
                  <c:v>Electric vehicle supports</c:v>
                </c:pt>
              </c:strCache>
            </c:strRef>
          </c:tx>
          <c:spPr>
            <a:solidFill>
              <a:schemeClr val="accent2">
                <a:lumMod val="40000"/>
                <a:lumOff val="60000"/>
              </a:schemeClr>
            </a:solidFill>
            <a:ln>
              <a:noFill/>
            </a:ln>
            <a:effectLst/>
          </c:spPr>
          <c:cat>
            <c:numRef>
              <c:f>EXPENDITURE!$C$8:$AC$8</c:f>
              <c:numCache>
                <c:formatCode>@</c:formatCode>
                <c:ptCount val="27"/>
                <c:pt idx="0">
                  <c:v>2024</c:v>
                </c:pt>
                <c:pt idx="26">
                  <c:v>2050</c:v>
                </c:pt>
              </c:numCache>
            </c:numRef>
          </c:cat>
          <c:val>
            <c:numRef>
              <c:f>EXPENDITURE!$C$12:$AC$12</c:f>
              <c:numCache>
                <c:formatCode>0.00</c:formatCode>
                <c:ptCount val="27"/>
                <c:pt idx="0">
                  <c:v>1.4106771992241895E-2</c:v>
                </c:pt>
                <c:pt idx="1">
                  <c:v>6.6600907782686625E-2</c:v>
                </c:pt>
                <c:pt idx="2">
                  <c:v>6.4128049713242721E-2</c:v>
                </c:pt>
                <c:pt idx="3">
                  <c:v>0.20710710919964298</c:v>
                </c:pt>
                <c:pt idx="4">
                  <c:v>0.19567598994408908</c:v>
                </c:pt>
                <c:pt idx="5">
                  <c:v>0.38195799721710982</c:v>
                </c:pt>
                <c:pt idx="6">
                  <c:v>0.40532515563010701</c:v>
                </c:pt>
                <c:pt idx="7">
                  <c:v>0.37500787483920245</c:v>
                </c:pt>
                <c:pt idx="8">
                  <c:v>0.43877682813286739</c:v>
                </c:pt>
                <c:pt idx="9">
                  <c:v>0.16748850352075051</c:v>
                </c:pt>
                <c:pt idx="10">
                  <c:v>0.1628006233734739</c:v>
                </c:pt>
                <c:pt idx="11">
                  <c:v>0.15372128608457741</c:v>
                </c:pt>
                <c:pt idx="12">
                  <c:v>0.12562773661584503</c:v>
                </c:pt>
                <c:pt idx="13">
                  <c:v>9.2899030103720151E-2</c:v>
                </c:pt>
                <c:pt idx="14">
                  <c:v>7.4190642698478693E-2</c:v>
                </c:pt>
                <c:pt idx="15">
                  <c:v>6.469728921219349E-2</c:v>
                </c:pt>
                <c:pt idx="16">
                  <c:v>6.0594903207060728E-2</c:v>
                </c:pt>
                <c:pt idx="17">
                  <c:v>5.8751113787535544E-2</c:v>
                </c:pt>
                <c:pt idx="18">
                  <c:v>6.0418148533575224E-2</c:v>
                </c:pt>
                <c:pt idx="19">
                  <c:v>6.0823907929444157E-2</c:v>
                </c:pt>
                <c:pt idx="20">
                  <c:v>6.6031026480282071E-2</c:v>
                </c:pt>
                <c:pt idx="21">
                  <c:v>6.5854409787223039E-2</c:v>
                </c:pt>
                <c:pt idx="22">
                  <c:v>7.1935244273487589E-2</c:v>
                </c:pt>
                <c:pt idx="23">
                  <c:v>7.4406713217528925E-2</c:v>
                </c:pt>
                <c:pt idx="24">
                  <c:v>7.6665326865592076E-2</c:v>
                </c:pt>
                <c:pt idx="25">
                  <c:v>7.6371215580523538E-2</c:v>
                </c:pt>
                <c:pt idx="26">
                  <c:v>7.6844030992789331E-2</c:v>
                </c:pt>
              </c:numCache>
            </c:numRef>
          </c:val>
          <c:extLst>
            <c:ext xmlns:c16="http://schemas.microsoft.com/office/drawing/2014/chart" uri="{C3380CC4-5D6E-409C-BE32-E72D297353CC}">
              <c16:uniqueId val="{00000001-5AD2-40F8-99D7-BFEF63344517}"/>
            </c:ext>
          </c:extLst>
        </c:ser>
        <c:ser>
          <c:idx val="3"/>
          <c:order val="2"/>
          <c:tx>
            <c:strRef>
              <c:f>EXPENDITURE!$B$13</c:f>
              <c:strCache>
                <c:ptCount val="1"/>
                <c:pt idx="0">
                  <c:v>Agriculture supports</c:v>
                </c:pt>
              </c:strCache>
            </c:strRef>
          </c:tx>
          <c:spPr>
            <a:solidFill>
              <a:schemeClr val="accent1"/>
            </a:solidFill>
            <a:ln>
              <a:noFill/>
            </a:ln>
            <a:effectLst/>
          </c:spPr>
          <c:cat>
            <c:numRef>
              <c:f>EXPENDITURE!$C$8:$AC$8</c:f>
              <c:numCache>
                <c:formatCode>@</c:formatCode>
                <c:ptCount val="27"/>
                <c:pt idx="0">
                  <c:v>2024</c:v>
                </c:pt>
                <c:pt idx="26">
                  <c:v>2050</c:v>
                </c:pt>
              </c:numCache>
            </c:numRef>
          </c:cat>
          <c:val>
            <c:numRef>
              <c:f>EXPENDITURE!$C$13:$AC$13</c:f>
              <c:numCache>
                <c:formatCode>0.00</c:formatCode>
                <c:ptCount val="27"/>
                <c:pt idx="0">
                  <c:v>0</c:v>
                </c:pt>
                <c:pt idx="1">
                  <c:v>0</c:v>
                </c:pt>
                <c:pt idx="2">
                  <c:v>4.4595775023401875E-2</c:v>
                </c:pt>
                <c:pt idx="3">
                  <c:v>8.5448093577228046E-2</c:v>
                </c:pt>
                <c:pt idx="4">
                  <c:v>0.12162766132893132</c:v>
                </c:pt>
                <c:pt idx="5">
                  <c:v>0.15672422553887363</c:v>
                </c:pt>
                <c:pt idx="6">
                  <c:v>0.1860089946935283</c:v>
                </c:pt>
                <c:pt idx="7">
                  <c:v>0.19922921883218617</c:v>
                </c:pt>
                <c:pt idx="8">
                  <c:v>0.21727489117142418</c:v>
                </c:pt>
                <c:pt idx="9">
                  <c:v>0.2288508130163151</c:v>
                </c:pt>
                <c:pt idx="10">
                  <c:v>0.24006220451713717</c:v>
                </c:pt>
                <c:pt idx="11">
                  <c:v>0.25133832725668093</c:v>
                </c:pt>
                <c:pt idx="12">
                  <c:v>0.26178792028196585</c:v>
                </c:pt>
                <c:pt idx="13">
                  <c:v>0.27137143822715021</c:v>
                </c:pt>
                <c:pt idx="14">
                  <c:v>0.28038594659854937</c:v>
                </c:pt>
                <c:pt idx="15">
                  <c:v>0.28825493788054501</c:v>
                </c:pt>
                <c:pt idx="16">
                  <c:v>0.29656851418557784</c:v>
                </c:pt>
                <c:pt idx="17">
                  <c:v>0.30413217030708956</c:v>
                </c:pt>
                <c:pt idx="18">
                  <c:v>0.31056448929670877</c:v>
                </c:pt>
                <c:pt idx="19">
                  <c:v>0.31729529311493065</c:v>
                </c:pt>
                <c:pt idx="20">
                  <c:v>0.32342443685041544</c:v>
                </c:pt>
                <c:pt idx="21">
                  <c:v>0.32915581994697352</c:v>
                </c:pt>
                <c:pt idx="22">
                  <c:v>0.33456933550478629</c:v>
                </c:pt>
                <c:pt idx="23">
                  <c:v>0.33968422723604563</c:v>
                </c:pt>
                <c:pt idx="24">
                  <c:v>0.34413206447410932</c:v>
                </c:pt>
                <c:pt idx="25">
                  <c:v>0.34810258138231914</c:v>
                </c:pt>
                <c:pt idx="26">
                  <c:v>0.35205407850722725</c:v>
                </c:pt>
              </c:numCache>
            </c:numRef>
          </c:val>
          <c:extLst>
            <c:ext xmlns:c16="http://schemas.microsoft.com/office/drawing/2014/chart" uri="{C3380CC4-5D6E-409C-BE32-E72D297353CC}">
              <c16:uniqueId val="{00000002-5AD2-40F8-99D7-BFEF63344517}"/>
            </c:ext>
          </c:extLst>
        </c:ser>
        <c:ser>
          <c:idx val="4"/>
          <c:order val="3"/>
          <c:tx>
            <c:strRef>
              <c:f>EXPENDITURE!$B$14</c:f>
              <c:strCache>
                <c:ptCount val="1"/>
                <c:pt idx="0">
                  <c:v>Industry supports</c:v>
                </c:pt>
              </c:strCache>
            </c:strRef>
          </c:tx>
          <c:spPr>
            <a:solidFill>
              <a:schemeClr val="accent5"/>
            </a:solidFill>
            <a:ln>
              <a:noFill/>
            </a:ln>
            <a:effectLst/>
          </c:spPr>
          <c:cat>
            <c:numRef>
              <c:f>EXPENDITURE!$C$8:$AC$8</c:f>
              <c:numCache>
                <c:formatCode>@</c:formatCode>
                <c:ptCount val="27"/>
                <c:pt idx="0">
                  <c:v>2024</c:v>
                </c:pt>
                <c:pt idx="26">
                  <c:v>2050</c:v>
                </c:pt>
              </c:numCache>
            </c:numRef>
          </c:cat>
          <c:val>
            <c:numRef>
              <c:f>EXPENDITURE!$C$14:$AC$14</c:f>
              <c:numCache>
                <c:formatCode>0.00</c:formatCode>
                <c:ptCount val="27"/>
                <c:pt idx="0">
                  <c:v>0.4205698243245351</c:v>
                </c:pt>
                <c:pt idx="1">
                  <c:v>0.14350882770356885</c:v>
                </c:pt>
                <c:pt idx="2">
                  <c:v>0.14129089050729191</c:v>
                </c:pt>
                <c:pt idx="3">
                  <c:v>8.9418797901886879E-2</c:v>
                </c:pt>
                <c:pt idx="4">
                  <c:v>3.4063532387923479E-2</c:v>
                </c:pt>
                <c:pt idx="5">
                  <c:v>3.4545141133074525E-2</c:v>
                </c:pt>
                <c:pt idx="6">
                  <c:v>3.3703754848089781E-2</c:v>
                </c:pt>
                <c:pt idx="7">
                  <c:v>1.1020551964783833</c:v>
                </c:pt>
                <c:pt idx="8">
                  <c:v>2.9314321605434575E-2</c:v>
                </c:pt>
                <c:pt idx="9">
                  <c:v>2.8980757335000884E-2</c:v>
                </c:pt>
                <c:pt idx="10">
                  <c:v>2.8907564354204336E-2</c:v>
                </c:pt>
                <c:pt idx="11">
                  <c:v>2.8519473401690365E-2</c:v>
                </c:pt>
                <c:pt idx="12">
                  <c:v>2.8769245619455184E-2</c:v>
                </c:pt>
                <c:pt idx="13">
                  <c:v>2.7766387570204731E-2</c:v>
                </c:pt>
                <c:pt idx="14">
                  <c:v>2.7234065494822296E-2</c:v>
                </c:pt>
                <c:pt idx="15">
                  <c:v>2.6942242567808718E-2</c:v>
                </c:pt>
                <c:pt idx="16">
                  <c:v>2.6896644498947825E-2</c:v>
                </c:pt>
                <c:pt idx="17">
                  <c:v>0</c:v>
                </c:pt>
                <c:pt idx="18">
                  <c:v>0</c:v>
                </c:pt>
                <c:pt idx="19">
                  <c:v>0</c:v>
                </c:pt>
                <c:pt idx="20">
                  <c:v>0</c:v>
                </c:pt>
                <c:pt idx="21">
                  <c:v>0</c:v>
                </c:pt>
                <c:pt idx="22">
                  <c:v>0</c:v>
                </c:pt>
                <c:pt idx="23">
                  <c:v>0</c:v>
                </c:pt>
                <c:pt idx="24">
                  <c:v>0</c:v>
                </c:pt>
                <c:pt idx="25">
                  <c:v>0</c:v>
                </c:pt>
                <c:pt idx="26">
                  <c:v>0</c:v>
                </c:pt>
              </c:numCache>
            </c:numRef>
          </c:val>
          <c:extLst>
            <c:ext xmlns:c16="http://schemas.microsoft.com/office/drawing/2014/chart" uri="{C3380CC4-5D6E-409C-BE32-E72D297353CC}">
              <c16:uniqueId val="{00000003-5AD2-40F8-99D7-BFEF63344517}"/>
            </c:ext>
          </c:extLst>
        </c:ser>
        <c:ser>
          <c:idx val="6"/>
          <c:order val="4"/>
          <c:tx>
            <c:strRef>
              <c:f>EXPENDITURE!$B$15</c:f>
              <c:strCache>
                <c:ptCount val="1"/>
                <c:pt idx="0">
                  <c:v>Power sector supports</c:v>
                </c:pt>
              </c:strCache>
            </c:strRef>
          </c:tx>
          <c:spPr>
            <a:solidFill>
              <a:schemeClr val="tx2"/>
            </a:solidFill>
            <a:ln>
              <a:noFill/>
            </a:ln>
            <a:effectLst/>
          </c:spPr>
          <c:cat>
            <c:numRef>
              <c:f>EXPENDITURE!$C$8:$AC$8</c:f>
              <c:numCache>
                <c:formatCode>@</c:formatCode>
                <c:ptCount val="27"/>
                <c:pt idx="0">
                  <c:v>2024</c:v>
                </c:pt>
                <c:pt idx="26">
                  <c:v>2050</c:v>
                </c:pt>
              </c:numCache>
            </c:numRef>
          </c:cat>
          <c:val>
            <c:numRef>
              <c:f>EXPENDITURE!$C$15:$AC$15</c:f>
              <c:numCache>
                <c:formatCode>0.00</c:formatCode>
                <c:ptCount val="27"/>
                <c:pt idx="0">
                  <c:v>0</c:v>
                </c:pt>
                <c:pt idx="1">
                  <c:v>0</c:v>
                </c:pt>
                <c:pt idx="2">
                  <c:v>0.48898747512784574</c:v>
                </c:pt>
                <c:pt idx="3">
                  <c:v>0.4790917212576653</c:v>
                </c:pt>
                <c:pt idx="4">
                  <c:v>0.93497123654638026</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extLst>
            <c:ext xmlns:c16="http://schemas.microsoft.com/office/drawing/2014/chart" uri="{C3380CC4-5D6E-409C-BE32-E72D297353CC}">
              <c16:uniqueId val="{00000004-5AD2-40F8-99D7-BFEF63344517}"/>
            </c:ext>
          </c:extLst>
        </c:ser>
        <c:dLbls>
          <c:showLegendKey val="0"/>
          <c:showVal val="0"/>
          <c:showCatName val="0"/>
          <c:showSerName val="0"/>
          <c:showPercent val="0"/>
          <c:showBubbleSize val="0"/>
        </c:dLbls>
        <c:axId val="1575734432"/>
        <c:axId val="1575731552"/>
      </c:areaChart>
      <c:lineChart>
        <c:grouping val="standard"/>
        <c:varyColors val="0"/>
        <c:ser>
          <c:idx val="0"/>
          <c:order val="5"/>
          <c:tx>
            <c:v>Under existing measures</c:v>
          </c:tx>
          <c:spPr>
            <a:ln w="28575" cap="rnd">
              <a:solidFill>
                <a:schemeClr val="accent4"/>
              </a:solidFill>
              <a:round/>
            </a:ln>
            <a:effectLst/>
          </c:spPr>
          <c:marker>
            <c:symbol val="none"/>
          </c:marker>
          <c:cat>
            <c:numRef>
              <c:f>EXPENDITURE!$C$8:$AC$8</c:f>
              <c:numCache>
                <c:formatCode>@</c:formatCode>
                <c:ptCount val="27"/>
                <c:pt idx="0">
                  <c:v>2024</c:v>
                </c:pt>
                <c:pt idx="26">
                  <c:v>2050</c:v>
                </c:pt>
              </c:numCache>
            </c:numRef>
          </c:cat>
          <c:val>
            <c:numRef>
              <c:f>EXPENDITURE!$C$20:$AC$20</c:f>
              <c:numCache>
                <c:formatCode>0.00</c:formatCode>
                <c:ptCount val="27"/>
                <c:pt idx="0">
                  <c:v>0.23825391908186611</c:v>
                </c:pt>
                <c:pt idx="1">
                  <c:v>0.25259652929421206</c:v>
                </c:pt>
                <c:pt idx="2">
                  <c:v>0.2253499818405203</c:v>
                </c:pt>
                <c:pt idx="3">
                  <c:v>0.26142518760273714</c:v>
                </c:pt>
                <c:pt idx="4">
                  <c:v>0.25565413853018543</c:v>
                </c:pt>
                <c:pt idx="5">
                  <c:v>0.32666039616625231</c:v>
                </c:pt>
                <c:pt idx="6">
                  <c:v>0.40372815395883899</c:v>
                </c:pt>
                <c:pt idx="7">
                  <c:v>0.41698749778362232</c:v>
                </c:pt>
                <c:pt idx="8">
                  <c:v>0.4715839161925961</c:v>
                </c:pt>
                <c:pt idx="9">
                  <c:v>0.40893138435888982</c:v>
                </c:pt>
                <c:pt idx="10">
                  <c:v>0.44482457316748153</c:v>
                </c:pt>
                <c:pt idx="11">
                  <c:v>0.43295511199671277</c:v>
                </c:pt>
                <c:pt idx="12">
                  <c:v>0.47700003663218382</c:v>
                </c:pt>
                <c:pt idx="13">
                  <c:v>0.45277643697202147</c:v>
                </c:pt>
                <c:pt idx="14">
                  <c:v>0.41386861098570937</c:v>
                </c:pt>
                <c:pt idx="15">
                  <c:v>0.47440191681850652</c:v>
                </c:pt>
                <c:pt idx="16">
                  <c:v>0.42834469363876565</c:v>
                </c:pt>
                <c:pt idx="17">
                  <c:v>0.34833191692646592</c:v>
                </c:pt>
                <c:pt idx="18">
                  <c:v>0.39372700897647039</c:v>
                </c:pt>
                <c:pt idx="19">
                  <c:v>0.3275710270738279</c:v>
                </c:pt>
                <c:pt idx="20">
                  <c:v>0.34147272302350745</c:v>
                </c:pt>
                <c:pt idx="21">
                  <c:v>0.30412665004093953</c:v>
                </c:pt>
                <c:pt idx="22">
                  <c:v>0.29880562129291421</c:v>
                </c:pt>
                <c:pt idx="23">
                  <c:v>0.31785132406451794</c:v>
                </c:pt>
                <c:pt idx="24">
                  <c:v>0.32106031778108463</c:v>
                </c:pt>
                <c:pt idx="25">
                  <c:v>0.36870302205095951</c:v>
                </c:pt>
                <c:pt idx="26">
                  <c:v>0.35515722782295972</c:v>
                </c:pt>
              </c:numCache>
            </c:numRef>
          </c:val>
          <c:smooth val="0"/>
          <c:extLst>
            <c:ext xmlns:c16="http://schemas.microsoft.com/office/drawing/2014/chart" uri="{C3380CC4-5D6E-409C-BE32-E72D297353CC}">
              <c16:uniqueId val="{00000005-5AD2-40F8-99D7-BFEF63344517}"/>
            </c:ext>
          </c:extLst>
        </c:ser>
        <c:dLbls>
          <c:showLegendKey val="0"/>
          <c:showVal val="0"/>
          <c:showCatName val="0"/>
          <c:showSerName val="0"/>
          <c:showPercent val="0"/>
          <c:showBubbleSize val="0"/>
        </c:dLbls>
        <c:marker val="1"/>
        <c:smooth val="0"/>
        <c:axId val="1575734432"/>
        <c:axId val="1575731552"/>
      </c:lineChart>
      <c:catAx>
        <c:axId val="157573443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BT" panose="020B0402020204020303" pitchFamily="34" charset="0"/>
                <a:ea typeface="+mn-ea"/>
                <a:cs typeface="+mn-cs"/>
              </a:defRPr>
            </a:pPr>
            <a:endParaRPr lang="en-US"/>
          </a:p>
        </c:txPr>
        <c:crossAx val="1575731552"/>
        <c:crosses val="autoZero"/>
        <c:auto val="1"/>
        <c:lblAlgn val="ctr"/>
        <c:lblOffset val="100"/>
        <c:noMultiLvlLbl val="0"/>
      </c:catAx>
      <c:valAx>
        <c:axId val="1575731552"/>
        <c:scaling>
          <c:orientation val="minMax"/>
          <c:max val="2"/>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BT" panose="020B0402020204020303" pitchFamily="34" charset="0"/>
                <a:ea typeface="+mn-ea"/>
                <a:cs typeface="+mn-cs"/>
              </a:defRPr>
            </a:pPr>
            <a:endParaRPr lang="en-US"/>
          </a:p>
        </c:txPr>
        <c:crossAx val="1575734432"/>
        <c:crosses val="autoZero"/>
        <c:crossBetween val="between"/>
        <c:majorUnit val="1"/>
      </c:valAx>
      <c:spPr>
        <a:noFill/>
        <a:ln>
          <a:noFill/>
        </a:ln>
        <a:effectLst/>
      </c:spPr>
    </c:plotArea>
    <c:legend>
      <c:legendPos val="r"/>
      <c:layout>
        <c:manualLayout>
          <c:xMode val="edge"/>
          <c:yMode val="edge"/>
          <c:x val="0.63143105018437817"/>
          <c:y val="6.2279390649998302E-2"/>
          <c:w val="0.35276865885803288"/>
          <c:h val="0.9207447254411296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Futura Lt BT" panose="020B0402020204020303"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Futura Lt BT" panose="020B0402020204020303"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99737489505162E-2"/>
          <c:y val="5.1572309398416581E-2"/>
          <c:w val="0.72163471185223504"/>
          <c:h val="0.8402816283707506"/>
        </c:manualLayout>
      </c:layout>
      <c:lineChart>
        <c:grouping val="standard"/>
        <c:varyColors val="0"/>
        <c:ser>
          <c:idx val="0"/>
          <c:order val="0"/>
          <c:tx>
            <c:strRef>
              <c:f>EXPENDITURE!$B$48</c:f>
              <c:strCache>
                <c:ptCount val="1"/>
                <c:pt idx="0">
                  <c:v>Emission ceiling</c:v>
                </c:pt>
              </c:strCache>
            </c:strRef>
          </c:tx>
          <c:spPr>
            <a:ln w="28575" cap="rnd">
              <a:solidFill>
                <a:schemeClr val="accent3"/>
              </a:solidFill>
              <a:round/>
            </a:ln>
            <a:effectLst/>
          </c:spPr>
          <c:marker>
            <c:symbol val="none"/>
          </c:marker>
          <c:dLbls>
            <c:dLbl>
              <c:idx val="6"/>
              <c:layout>
                <c:manualLayout>
                  <c:x val="-4.1410891912354988E-2"/>
                  <c:y val="4.7524657626004892E-2"/>
                </c:manualLayout>
              </c:layout>
              <c:tx>
                <c:rich>
                  <a:bodyPr/>
                  <a:lstStyle/>
                  <a:p>
                    <a:r>
                      <a:rPr lang="en-US"/>
                      <a:t>-25%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637C-412D-A0AF-AB42268AC950}"/>
                </c:ext>
              </c:extLst>
            </c:dLbl>
            <c:dLbl>
              <c:idx val="16"/>
              <c:layout>
                <c:manualLayout>
                  <c:x val="-1.9325082892432326E-2"/>
                  <c:y val="4.7524657626004892E-2"/>
                </c:manualLayout>
              </c:layout>
              <c:tx>
                <c:rich>
                  <a:bodyPr/>
                  <a:lstStyle/>
                  <a:p>
                    <a:r>
                      <a:rPr lang="en-US"/>
                      <a:t>-40%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637C-412D-A0AF-AB42268AC95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Futura Lt BT" panose="020B0402020204020303"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EXPENDITURE!$C$47:$AC$47</c:f>
              <c:numCache>
                <c:formatCode>0</c:formatCode>
                <c:ptCount val="27"/>
                <c:pt idx="0">
                  <c:v>2024</c:v>
                </c:pt>
                <c:pt idx="26">
                  <c:v>2050</c:v>
                </c:pt>
              </c:numCache>
            </c:numRef>
          </c:cat>
          <c:val>
            <c:numRef>
              <c:f>EXPENDITURE!$C$48:$AC$48</c:f>
              <c:numCache>
                <c:formatCode>0.0</c:formatCode>
                <c:ptCount val="27"/>
                <c:pt idx="0">
                  <c:v>15.857600000000009</c:v>
                </c:pt>
                <c:pt idx="1">
                  <c:v>15.708000000000009</c:v>
                </c:pt>
                <c:pt idx="2">
                  <c:v>15.55840000000001</c:v>
                </c:pt>
                <c:pt idx="3">
                  <c:v>15.40880000000001</c:v>
                </c:pt>
                <c:pt idx="4">
                  <c:v>15.259200000000011</c:v>
                </c:pt>
                <c:pt idx="5">
                  <c:v>15.109600000000011</c:v>
                </c:pt>
                <c:pt idx="6">
                  <c:v>14.960000000000012</c:v>
                </c:pt>
                <c:pt idx="7">
                  <c:v>14.586000000000011</c:v>
                </c:pt>
                <c:pt idx="8">
                  <c:v>14.21200000000001</c:v>
                </c:pt>
                <c:pt idx="9">
                  <c:v>13.83800000000001</c:v>
                </c:pt>
                <c:pt idx="10">
                  <c:v>13.464000000000009</c:v>
                </c:pt>
                <c:pt idx="11">
                  <c:v>13.090000000000009</c:v>
                </c:pt>
                <c:pt idx="12">
                  <c:v>12.716000000000008</c:v>
                </c:pt>
                <c:pt idx="13">
                  <c:v>12.342000000000008</c:v>
                </c:pt>
                <c:pt idx="14">
                  <c:v>11.968000000000007</c:v>
                </c:pt>
                <c:pt idx="15">
                  <c:v>11.594000000000007</c:v>
                </c:pt>
                <c:pt idx="16">
                  <c:v>11.220000000000006</c:v>
                </c:pt>
                <c:pt idx="17">
                  <c:v>11.220000000000006</c:v>
                </c:pt>
                <c:pt idx="18">
                  <c:v>11.220000000000006</c:v>
                </c:pt>
                <c:pt idx="19">
                  <c:v>11.220000000000006</c:v>
                </c:pt>
                <c:pt idx="20">
                  <c:v>11.220000000000006</c:v>
                </c:pt>
                <c:pt idx="21">
                  <c:v>11.220000000000006</c:v>
                </c:pt>
                <c:pt idx="22">
                  <c:v>11.220000000000006</c:v>
                </c:pt>
                <c:pt idx="23">
                  <c:v>11.220000000000006</c:v>
                </c:pt>
                <c:pt idx="24">
                  <c:v>11.220000000000006</c:v>
                </c:pt>
                <c:pt idx="25">
                  <c:v>11.220000000000006</c:v>
                </c:pt>
                <c:pt idx="26">
                  <c:v>11.220000000000006</c:v>
                </c:pt>
              </c:numCache>
            </c:numRef>
          </c:val>
          <c:smooth val="0"/>
          <c:extLst>
            <c:ext xmlns:c16="http://schemas.microsoft.com/office/drawing/2014/chart" uri="{C3380CC4-5D6E-409C-BE32-E72D297353CC}">
              <c16:uniqueId val="{00000002-637C-412D-A0AF-AB42268AC950}"/>
            </c:ext>
          </c:extLst>
        </c:ser>
        <c:ser>
          <c:idx val="1"/>
          <c:order val="1"/>
          <c:tx>
            <c:strRef>
              <c:f>EXPENDITURE!$B$49</c:f>
              <c:strCache>
                <c:ptCount val="1"/>
                <c:pt idx="0">
                  <c:v>WEM</c:v>
                </c:pt>
              </c:strCache>
            </c:strRef>
          </c:tx>
          <c:spPr>
            <a:ln w="28575" cap="rnd">
              <a:solidFill>
                <a:schemeClr val="accent4"/>
              </a:solidFill>
              <a:round/>
            </a:ln>
            <a:effectLst/>
          </c:spPr>
          <c:marker>
            <c:symbol val="none"/>
          </c:marker>
          <c:cat>
            <c:numRef>
              <c:f>EXPENDITURE!$C$47:$AC$47</c:f>
              <c:numCache>
                <c:formatCode>0</c:formatCode>
                <c:ptCount val="27"/>
                <c:pt idx="0">
                  <c:v>2024</c:v>
                </c:pt>
                <c:pt idx="26">
                  <c:v>2050</c:v>
                </c:pt>
              </c:numCache>
            </c:numRef>
          </c:cat>
          <c:val>
            <c:numRef>
              <c:f>EXPENDITURE!$C$49:$AC$49</c:f>
              <c:numCache>
                <c:formatCode>0.0</c:formatCode>
                <c:ptCount val="27"/>
                <c:pt idx="0">
                  <c:v>23.069237809962537</c:v>
                </c:pt>
                <c:pt idx="1">
                  <c:v>23.178620730896654</c:v>
                </c:pt>
                <c:pt idx="2">
                  <c:v>23.379000146521328</c:v>
                </c:pt>
                <c:pt idx="3">
                  <c:v>23.243074019767342</c:v>
                </c:pt>
                <c:pt idx="4">
                  <c:v>23.187371525437872</c:v>
                </c:pt>
                <c:pt idx="5">
                  <c:v>23.149981315578945</c:v>
                </c:pt>
                <c:pt idx="6">
                  <c:v>23.120948417241664</c:v>
                </c:pt>
                <c:pt idx="7">
                  <c:v>23.146709429565554</c:v>
                </c:pt>
                <c:pt idx="8">
                  <c:v>23.148767803719061</c:v>
                </c:pt>
                <c:pt idx="9">
                  <c:v>23.229345773441491</c:v>
                </c:pt>
                <c:pt idx="10">
                  <c:v>23.270453535158232</c:v>
                </c:pt>
                <c:pt idx="11">
                  <c:v>23.320741422346305</c:v>
                </c:pt>
                <c:pt idx="12">
                  <c:v>23.363803407605772</c:v>
                </c:pt>
                <c:pt idx="13">
                  <c:v>23.407260250747658</c:v>
                </c:pt>
                <c:pt idx="14">
                  <c:v>23.450761026107344</c:v>
                </c:pt>
                <c:pt idx="15">
                  <c:v>23.504547128960358</c:v>
                </c:pt>
                <c:pt idx="16">
                  <c:v>23.551900111884137</c:v>
                </c:pt>
                <c:pt idx="17">
                  <c:v>23.598392075331592</c:v>
                </c:pt>
                <c:pt idx="18">
                  <c:v>23.658376292847471</c:v>
                </c:pt>
                <c:pt idx="19">
                  <c:v>23.718464415055259</c:v>
                </c:pt>
                <c:pt idx="20">
                  <c:v>23.775515099101924</c:v>
                </c:pt>
                <c:pt idx="21">
                  <c:v>23.836306352060035</c:v>
                </c:pt>
                <c:pt idx="22">
                  <c:v>23.896804649347803</c:v>
                </c:pt>
                <c:pt idx="23">
                  <c:v>23.957627115156214</c:v>
                </c:pt>
                <c:pt idx="24">
                  <c:v>24.01491425946719</c:v>
                </c:pt>
                <c:pt idx="25">
                  <c:v>24.075512214817369</c:v>
                </c:pt>
                <c:pt idx="26">
                  <c:v>24.136351361803428</c:v>
                </c:pt>
              </c:numCache>
            </c:numRef>
          </c:val>
          <c:smooth val="0"/>
          <c:extLst>
            <c:ext xmlns:c16="http://schemas.microsoft.com/office/drawing/2014/chart" uri="{C3380CC4-5D6E-409C-BE32-E72D297353CC}">
              <c16:uniqueId val="{00000003-637C-412D-A0AF-AB42268AC950}"/>
            </c:ext>
          </c:extLst>
        </c:ser>
        <c:dLbls>
          <c:showLegendKey val="0"/>
          <c:showVal val="0"/>
          <c:showCatName val="0"/>
          <c:showSerName val="0"/>
          <c:showPercent val="0"/>
          <c:showBubbleSize val="0"/>
        </c:dLbls>
        <c:smooth val="0"/>
        <c:axId val="732905808"/>
        <c:axId val="732904368"/>
      </c:lineChart>
      <c:catAx>
        <c:axId val="732905808"/>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BT" panose="020B0402020204020303" pitchFamily="34" charset="0"/>
                <a:ea typeface="+mn-ea"/>
                <a:cs typeface="+mn-cs"/>
              </a:defRPr>
            </a:pPr>
            <a:endParaRPr lang="en-US"/>
          </a:p>
        </c:txPr>
        <c:crossAx val="732904368"/>
        <c:crosses val="autoZero"/>
        <c:auto val="1"/>
        <c:lblAlgn val="ctr"/>
        <c:lblOffset val="100"/>
        <c:tickLblSkip val="5"/>
        <c:noMultiLvlLbl val="0"/>
      </c:catAx>
      <c:valAx>
        <c:axId val="732904368"/>
        <c:scaling>
          <c:orientation val="minMax"/>
          <c:max val="25"/>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BT" panose="020B0402020204020303" pitchFamily="34" charset="0"/>
                <a:ea typeface="+mn-ea"/>
                <a:cs typeface="+mn-cs"/>
              </a:defRPr>
            </a:pPr>
            <a:endParaRPr lang="en-US"/>
          </a:p>
        </c:txPr>
        <c:crossAx val="732905808"/>
        <c:crosses val="autoZero"/>
        <c:crossBetween val="between"/>
        <c:majorUnit val="2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Futura Lt BT" panose="020B0402020204020303" pitchFamily="34" charset="0"/>
        </a:defRPr>
      </a:pPr>
      <a:endParaRPr lang="en-U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ALL!$B$9</c:f>
              <c:strCache>
                <c:ptCount val="1"/>
                <c:pt idx="0">
                  <c:v>Macro impact</c:v>
                </c:pt>
              </c:strCache>
            </c:strRef>
          </c:tx>
          <c:spPr>
            <a:solidFill>
              <a:schemeClr val="accent1"/>
            </a:solidFill>
            <a:ln>
              <a:noFill/>
            </a:ln>
            <a:effectLst/>
          </c:spPr>
          <c:invertIfNegative val="0"/>
          <c:cat>
            <c:numRef>
              <c:f>ALL!$C$8:$AC$8</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ALL!$C$9:$AC$9</c:f>
              <c:numCache>
                <c:formatCode>0.00</c:formatCode>
                <c:ptCount val="27"/>
                <c:pt idx="0">
                  <c:v>-8.4049502489183858E-2</c:v>
                </c:pt>
                <c:pt idx="1">
                  <c:v>-0.11636136343754844</c:v>
                </c:pt>
                <c:pt idx="2">
                  <c:v>5.0166231795177429E-2</c:v>
                </c:pt>
                <c:pt idx="3">
                  <c:v>-7.8524894305303627E-2</c:v>
                </c:pt>
                <c:pt idx="4">
                  <c:v>3.1758577653739906E-4</c:v>
                </c:pt>
                <c:pt idx="5">
                  <c:v>-0.21948978514115969</c:v>
                </c:pt>
                <c:pt idx="6">
                  <c:v>-8.4929987777366156E-2</c:v>
                </c:pt>
                <c:pt idx="7">
                  <c:v>9.47388864097225E-2</c:v>
                </c:pt>
                <c:pt idx="8">
                  <c:v>-0.28398425005648442</c:v>
                </c:pt>
                <c:pt idx="9">
                  <c:v>-0.15536602560936874</c:v>
                </c:pt>
                <c:pt idx="10">
                  <c:v>-9.1016452241888146E-2</c:v>
                </c:pt>
                <c:pt idx="11">
                  <c:v>-0.1053198700535849</c:v>
                </c:pt>
                <c:pt idx="12">
                  <c:v>-0.11453490126438992</c:v>
                </c:pt>
                <c:pt idx="13">
                  <c:v>-0.12359173478198038</c:v>
                </c:pt>
                <c:pt idx="14">
                  <c:v>-0.13290664789298523</c:v>
                </c:pt>
                <c:pt idx="15">
                  <c:v>-0.1030508157979968</c:v>
                </c:pt>
                <c:pt idx="16">
                  <c:v>-0.13778707935923196</c:v>
                </c:pt>
                <c:pt idx="17">
                  <c:v>-0.14897703565357512</c:v>
                </c:pt>
                <c:pt idx="18">
                  <c:v>-0.12329481361972805</c:v>
                </c:pt>
                <c:pt idx="19">
                  <c:v>-0.1392257087442399</c:v>
                </c:pt>
                <c:pt idx="20">
                  <c:v>-0.14043408339155272</c:v>
                </c:pt>
                <c:pt idx="21">
                  <c:v>-0.13730239422978974</c:v>
                </c:pt>
                <c:pt idx="22">
                  <c:v>-0.13787282684456459</c:v>
                </c:pt>
                <c:pt idx="23">
                  <c:v>-0.14972952240708404</c:v>
                </c:pt>
                <c:pt idx="24">
                  <c:v>-0.14570809876013824</c:v>
                </c:pt>
                <c:pt idx="25">
                  <c:v>-0.13691917611255366</c:v>
                </c:pt>
                <c:pt idx="26">
                  <c:v>-0.15042713290688248</c:v>
                </c:pt>
              </c:numCache>
            </c:numRef>
          </c:val>
          <c:extLst>
            <c:ext xmlns:c16="http://schemas.microsoft.com/office/drawing/2014/chart" uri="{C3380CC4-5D6E-409C-BE32-E72D297353CC}">
              <c16:uniqueId val="{00000000-93A3-41AC-802C-E79F5B33FC45}"/>
            </c:ext>
          </c:extLst>
        </c:ser>
        <c:ser>
          <c:idx val="5"/>
          <c:order val="1"/>
          <c:tx>
            <c:strRef>
              <c:f>ALL!$B$14</c:f>
              <c:strCache>
                <c:ptCount val="1"/>
                <c:pt idx="0">
                  <c:v>Damages</c:v>
                </c:pt>
              </c:strCache>
            </c:strRef>
          </c:tx>
          <c:spPr>
            <a:solidFill>
              <a:schemeClr val="accent6">
                <a:lumMod val="60000"/>
              </a:schemeClr>
            </a:solidFill>
            <a:ln>
              <a:noFill/>
            </a:ln>
            <a:effectLst/>
          </c:spPr>
          <c:invertIfNegative val="0"/>
          <c:cat>
            <c:numRef>
              <c:f>ALL!$C$8:$AC$8</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ALL!$C$14:$AC$14</c:f>
              <c:numCache>
                <c:formatCode>0.00</c:formatCode>
                <c:ptCount val="27"/>
                <c:pt idx="0">
                  <c:v>-8.058437265388553E-3</c:v>
                </c:pt>
                <c:pt idx="1">
                  <c:v>-8.5101456333510662E-3</c:v>
                </c:pt>
                <c:pt idx="2">
                  <c:v>-8.8836924735975903E-3</c:v>
                </c:pt>
                <c:pt idx="3">
                  <c:v>-9.3987716845277975E-3</c:v>
                </c:pt>
                <c:pt idx="4">
                  <c:v>-9.824829836828532E-3</c:v>
                </c:pt>
                <c:pt idx="5">
                  <c:v>-1.0414010405000623E-2</c:v>
                </c:pt>
                <c:pt idx="6">
                  <c:v>-1.0827259323446267E-2</c:v>
                </c:pt>
                <c:pt idx="7">
                  <c:v>-1.1216731902622193E-2</c:v>
                </c:pt>
                <c:pt idx="8">
                  <c:v>-1.1944808385079761E-2</c:v>
                </c:pt>
                <c:pt idx="9">
                  <c:v>-1.2380867273919759E-2</c:v>
                </c:pt>
                <c:pt idx="10">
                  <c:v>-1.2861651309724966E-2</c:v>
                </c:pt>
                <c:pt idx="11">
                  <c:v>-1.3402421740049041E-2</c:v>
                </c:pt>
                <c:pt idx="12">
                  <c:v>-1.3949670161048203E-2</c:v>
                </c:pt>
                <c:pt idx="13">
                  <c:v>-1.4506508759160664E-2</c:v>
                </c:pt>
                <c:pt idx="14">
                  <c:v>-1.5073541559513039E-2</c:v>
                </c:pt>
                <c:pt idx="15">
                  <c:v>-1.5618968082547679E-2</c:v>
                </c:pt>
                <c:pt idx="16">
                  <c:v>-1.6226209898276379E-2</c:v>
                </c:pt>
                <c:pt idx="17">
                  <c:v>-1.6824800082553396E-2</c:v>
                </c:pt>
                <c:pt idx="18">
                  <c:v>-1.740037689359606E-2</c:v>
                </c:pt>
                <c:pt idx="19">
                  <c:v>-1.8022718806784153E-2</c:v>
                </c:pt>
                <c:pt idx="20">
                  <c:v>-1.8641606813520867E-2</c:v>
                </c:pt>
                <c:pt idx="21">
                  <c:v>-1.9265817268164058E-2</c:v>
                </c:pt>
                <c:pt idx="22">
                  <c:v>-1.990324932071777E-2</c:v>
                </c:pt>
                <c:pt idx="23">
                  <c:v>-2.0562415007060766E-2</c:v>
                </c:pt>
                <c:pt idx="24">
                  <c:v>-2.1214502972440475E-2</c:v>
                </c:pt>
                <c:pt idx="25">
                  <c:v>-2.1870521865403628E-2</c:v>
                </c:pt>
                <c:pt idx="26">
                  <c:v>-2.2561832157667022E-2</c:v>
                </c:pt>
              </c:numCache>
            </c:numRef>
          </c:val>
          <c:extLst>
            <c:ext xmlns:c16="http://schemas.microsoft.com/office/drawing/2014/chart" uri="{C3380CC4-5D6E-409C-BE32-E72D297353CC}">
              <c16:uniqueId val="{00000001-93A3-41AC-802C-E79F5B33FC45}"/>
            </c:ext>
          </c:extLst>
        </c:ser>
        <c:ser>
          <c:idx val="6"/>
          <c:order val="2"/>
          <c:tx>
            <c:strRef>
              <c:f>ALL!$B$15</c:f>
              <c:strCache>
                <c:ptCount val="1"/>
                <c:pt idx="0">
                  <c:v>Adaptation</c:v>
                </c:pt>
              </c:strCache>
            </c:strRef>
          </c:tx>
          <c:spPr>
            <a:solidFill>
              <a:schemeClr val="accent6"/>
            </a:solidFill>
            <a:ln>
              <a:noFill/>
            </a:ln>
            <a:effectLst/>
          </c:spPr>
          <c:invertIfNegative val="0"/>
          <c:cat>
            <c:numRef>
              <c:f>ALL!$C$8:$AC$8</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ALL!$C$15:$AC$15</c:f>
              <c:numCache>
                <c:formatCode>0.00</c:formatCode>
                <c:ptCount val="27"/>
                <c:pt idx="0">
                  <c:v>-4.1889053749416857E-2</c:v>
                </c:pt>
                <c:pt idx="1">
                  <c:v>-4.0664684924972216E-2</c:v>
                </c:pt>
                <c:pt idx="2">
                  <c:v>-3.9255163979436007E-2</c:v>
                </c:pt>
                <c:pt idx="3">
                  <c:v>-3.8348453892381583E-2</c:v>
                </c:pt>
                <c:pt idx="4">
                  <c:v>-3.7094538444001408E-2</c:v>
                </c:pt>
                <c:pt idx="5">
                  <c:v>-3.6530698369803834E-2</c:v>
                </c:pt>
                <c:pt idx="6">
                  <c:v>-3.5334289468043144E-2</c:v>
                </c:pt>
                <c:pt idx="7">
                  <c:v>-3.4469992973145305E-2</c:v>
                </c:pt>
                <c:pt idx="8">
                  <c:v>-3.4617916714393786E-2</c:v>
                </c:pt>
                <c:pt idx="9">
                  <c:v>-3.3881033692082244E-2</c:v>
                </c:pt>
                <c:pt idx="10">
                  <c:v>-3.327400640266228E-2</c:v>
                </c:pt>
                <c:pt idx="11">
                  <c:v>-3.282384957324077E-2</c:v>
                </c:pt>
                <c:pt idx="12">
                  <c:v>-3.2390621196087141E-2</c:v>
                </c:pt>
                <c:pt idx="13">
                  <c:v>-3.196381173977899E-2</c:v>
                </c:pt>
                <c:pt idx="14">
                  <c:v>-3.1573084506368795E-2</c:v>
                </c:pt>
                <c:pt idx="15">
                  <c:v>-3.1149147595137962E-2</c:v>
                </c:pt>
                <c:pt idx="16">
                  <c:v>-3.0858928098824661E-2</c:v>
                </c:pt>
                <c:pt idx="17">
                  <c:v>-3.0565993487353643E-2</c:v>
                </c:pt>
                <c:pt idx="18">
                  <c:v>-3.0229808042217466E-2</c:v>
                </c:pt>
                <c:pt idx="19">
                  <c:v>-2.9985285411826199E-2</c:v>
                </c:pt>
                <c:pt idx="20">
                  <c:v>-2.973821547451698E-2</c:v>
                </c:pt>
                <c:pt idx="21">
                  <c:v>-2.9503572533815223E-2</c:v>
                </c:pt>
                <c:pt idx="22">
                  <c:v>-2.9284132529985116E-2</c:v>
                </c:pt>
                <c:pt idx="23">
                  <c:v>-2.9077405378951222E-2</c:v>
                </c:pt>
                <c:pt idx="24">
                  <c:v>-2.8848793091445574E-2</c:v>
                </c:pt>
                <c:pt idx="25">
                  <c:v>-2.8612443520524573E-2</c:v>
                </c:pt>
                <c:pt idx="26">
                  <c:v>-2.8403146250212879E-2</c:v>
                </c:pt>
              </c:numCache>
            </c:numRef>
          </c:val>
          <c:extLst>
            <c:ext xmlns:c16="http://schemas.microsoft.com/office/drawing/2014/chart" uri="{C3380CC4-5D6E-409C-BE32-E72D297353CC}">
              <c16:uniqueId val="{00000002-93A3-41AC-802C-E79F5B33FC45}"/>
            </c:ext>
          </c:extLst>
        </c:ser>
        <c:ser>
          <c:idx val="3"/>
          <c:order val="3"/>
          <c:tx>
            <c:strRef>
              <c:f>ALL!$B$12</c:f>
              <c:strCache>
                <c:ptCount val="1"/>
                <c:pt idx="0">
                  <c:v>Expenditure supports</c:v>
                </c:pt>
              </c:strCache>
            </c:strRef>
          </c:tx>
          <c:spPr>
            <a:solidFill>
              <a:schemeClr val="accent2"/>
            </a:solidFill>
            <a:ln>
              <a:noFill/>
            </a:ln>
            <a:effectLst/>
          </c:spPr>
          <c:invertIfNegative val="0"/>
          <c:cat>
            <c:numRef>
              <c:f>ALL!$C$8:$AC$8</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ALL!$C$12:$AC$12</c:f>
              <c:numCache>
                <c:formatCode>0.00</c:formatCode>
                <c:ptCount val="27"/>
                <c:pt idx="0">
                  <c:v>-0.94129579614192405</c:v>
                </c:pt>
                <c:pt idx="1">
                  <c:v>-0.74034827814210824</c:v>
                </c:pt>
                <c:pt idx="2">
                  <c:v>-1.3856779837355848</c:v>
                </c:pt>
                <c:pt idx="3">
                  <c:v>-1.3727310175464591</c:v>
                </c:pt>
                <c:pt idx="4">
                  <c:v>-1.7634849569015578</c:v>
                </c:pt>
                <c:pt idx="5">
                  <c:v>-1.058063034158667</c:v>
                </c:pt>
                <c:pt idx="6">
                  <c:v>-1.0623489575601328</c:v>
                </c:pt>
                <c:pt idx="7">
                  <c:v>-2.0122357635436541</c:v>
                </c:pt>
                <c:pt idx="8">
                  <c:v>-1.0557084776640899</c:v>
                </c:pt>
                <c:pt idx="9">
                  <c:v>-0.76364724351086588</c:v>
                </c:pt>
                <c:pt idx="10">
                  <c:v>-0.83536979324204086</c:v>
                </c:pt>
                <c:pt idx="11">
                  <c:v>-0.85417147743851829</c:v>
                </c:pt>
                <c:pt idx="12">
                  <c:v>-0.8447029144764282</c:v>
                </c:pt>
                <c:pt idx="13">
                  <c:v>-0.80927302872801032</c:v>
                </c:pt>
                <c:pt idx="14">
                  <c:v>-0.74696614125870686</c:v>
                </c:pt>
                <c:pt idx="15">
                  <c:v>-0.85810767648773911</c:v>
                </c:pt>
                <c:pt idx="16">
                  <c:v>-0.80711236858690161</c:v>
                </c:pt>
                <c:pt idx="17">
                  <c:v>-0.71466692616869076</c:v>
                </c:pt>
                <c:pt idx="18">
                  <c:v>-0.77091375263468298</c:v>
                </c:pt>
                <c:pt idx="19">
                  <c:v>-0.75853305135718352</c:v>
                </c:pt>
                <c:pt idx="20">
                  <c:v>-0.75142553646805732</c:v>
                </c:pt>
                <c:pt idx="21">
                  <c:v>-0.77139335512183804</c:v>
                </c:pt>
                <c:pt idx="22">
                  <c:v>-0.79764194737428107</c:v>
                </c:pt>
                <c:pt idx="23">
                  <c:v>-0.77027332728853037</c:v>
                </c:pt>
                <c:pt idx="24">
                  <c:v>-0.77133118785477128</c:v>
                </c:pt>
                <c:pt idx="25">
                  <c:v>-0.82439604851022685</c:v>
                </c:pt>
                <c:pt idx="26">
                  <c:v>-0.81187388849618747</c:v>
                </c:pt>
              </c:numCache>
            </c:numRef>
          </c:val>
          <c:extLst>
            <c:ext xmlns:c16="http://schemas.microsoft.com/office/drawing/2014/chart" uri="{C3380CC4-5D6E-409C-BE32-E72D297353CC}">
              <c16:uniqueId val="{00000004-93A3-41AC-802C-E79F5B33FC45}"/>
            </c:ext>
          </c:extLst>
        </c:ser>
        <c:ser>
          <c:idx val="2"/>
          <c:order val="4"/>
          <c:tx>
            <c:strRef>
              <c:f>ALL!$B$11</c:f>
              <c:strCache>
                <c:ptCount val="1"/>
                <c:pt idx="0">
                  <c:v>Missed targets</c:v>
                </c:pt>
              </c:strCache>
            </c:strRef>
          </c:tx>
          <c:spPr>
            <a:solidFill>
              <a:schemeClr val="accent6"/>
            </a:solidFill>
            <a:ln>
              <a:noFill/>
            </a:ln>
            <a:effectLst/>
          </c:spPr>
          <c:invertIfNegative val="0"/>
          <c:cat>
            <c:numRef>
              <c:f>ALL!$C$8:$AC$8</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ALL!$C$11:$AC$11</c:f>
              <c:numCache>
                <c:formatCode>0.00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extLst>
            <c:ext xmlns:c16="http://schemas.microsoft.com/office/drawing/2014/chart" uri="{C3380CC4-5D6E-409C-BE32-E72D297353CC}">
              <c16:uniqueId val="{00000005-93A3-41AC-802C-E79F5B33FC45}"/>
            </c:ext>
          </c:extLst>
        </c:ser>
        <c:ser>
          <c:idx val="4"/>
          <c:order val="5"/>
          <c:tx>
            <c:strRef>
              <c:f>ALL!$B$13</c:f>
              <c:strCache>
                <c:ptCount val="1"/>
                <c:pt idx="0">
                  <c:v>Extra borrowing costs (interest)</c:v>
                </c:pt>
              </c:strCache>
            </c:strRef>
          </c:tx>
          <c:spPr>
            <a:solidFill>
              <a:schemeClr val="accent4">
                <a:lumMod val="40000"/>
                <a:lumOff val="60000"/>
              </a:schemeClr>
            </a:solidFill>
            <a:ln>
              <a:noFill/>
            </a:ln>
            <a:effectLst/>
          </c:spPr>
          <c:invertIfNegative val="0"/>
          <c:cat>
            <c:numRef>
              <c:f>ALL!$C$8:$AC$8</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ALL!$C$13:$AC$13</c:f>
              <c:numCache>
                <c:formatCode>0.00</c:formatCode>
                <c:ptCount val="27"/>
                <c:pt idx="0">
                  <c:v>0</c:v>
                </c:pt>
                <c:pt idx="1">
                  <c:v>-1.6194161847785819E-2</c:v>
                </c:pt>
                <c:pt idx="2">
                  <c:v>-1.8048671802891891E-2</c:v>
                </c:pt>
                <c:pt idx="3">
                  <c:v>-2.650780278586385E-2</c:v>
                </c:pt>
                <c:pt idx="4">
                  <c:v>-3.1103742883829319E-2</c:v>
                </c:pt>
                <c:pt idx="5">
                  <c:v>-3.9034804726460676E-2</c:v>
                </c:pt>
                <c:pt idx="6">
                  <c:v>-2.8666741189593673E-2</c:v>
                </c:pt>
                <c:pt idx="7">
                  <c:v>-2.8672892010310112E-2</c:v>
                </c:pt>
                <c:pt idx="8">
                  <c:v>-4.3768634345201833E-2</c:v>
                </c:pt>
                <c:pt idx="9">
                  <c:v>-3.3574096763471457E-2</c:v>
                </c:pt>
                <c:pt idx="10">
                  <c:v>-2.7157173047413281E-2</c:v>
                </c:pt>
                <c:pt idx="11">
                  <c:v>-2.9547446130205535E-2</c:v>
                </c:pt>
                <c:pt idx="12">
                  <c:v>-3.2189849551959547E-2</c:v>
                </c:pt>
                <c:pt idx="13">
                  <c:v>-3.5635280869852855E-2</c:v>
                </c:pt>
                <c:pt idx="14">
                  <c:v>-3.8978744603186129E-2</c:v>
                </c:pt>
                <c:pt idx="15">
                  <c:v>-4.0431365291820849E-2</c:v>
                </c:pt>
                <c:pt idx="16">
                  <c:v>-4.3056464486057114E-2</c:v>
                </c:pt>
                <c:pt idx="17">
                  <c:v>-4.3484669184187502E-2</c:v>
                </c:pt>
                <c:pt idx="18">
                  <c:v>-4.256766071003526E-2</c:v>
                </c:pt>
                <c:pt idx="19">
                  <c:v>-4.3164762600017371E-2</c:v>
                </c:pt>
                <c:pt idx="20">
                  <c:v>-4.3287203046774407E-2</c:v>
                </c:pt>
                <c:pt idx="21">
                  <c:v>-4.2841399351876523E-2</c:v>
                </c:pt>
                <c:pt idx="22">
                  <c:v>-4.3337944384128392E-2</c:v>
                </c:pt>
                <c:pt idx="23">
                  <c:v>-4.3331969162767756E-2</c:v>
                </c:pt>
                <c:pt idx="24">
                  <c:v>-4.2978136869695302E-2</c:v>
                </c:pt>
                <c:pt idx="25">
                  <c:v>-4.2796861501761575E-2</c:v>
                </c:pt>
                <c:pt idx="26">
                  <c:v>-4.3632113037995947E-2</c:v>
                </c:pt>
              </c:numCache>
            </c:numRef>
          </c:val>
          <c:extLst>
            <c:ext xmlns:c16="http://schemas.microsoft.com/office/drawing/2014/chart" uri="{C3380CC4-5D6E-409C-BE32-E72D297353CC}">
              <c16:uniqueId val="{00000006-93A3-41AC-802C-E79F5B33FC45}"/>
            </c:ext>
          </c:extLst>
        </c:ser>
        <c:ser>
          <c:idx val="7"/>
          <c:order val="6"/>
          <c:tx>
            <c:strRef>
              <c:f>ALL!$B$16</c:f>
              <c:strCache>
                <c:ptCount val="1"/>
                <c:pt idx="0">
                  <c:v>Health costs</c:v>
                </c:pt>
              </c:strCache>
            </c:strRef>
          </c:tx>
          <c:spPr>
            <a:solidFill>
              <a:schemeClr val="accent4">
                <a:lumMod val="80000"/>
                <a:lumOff val="20000"/>
              </a:schemeClr>
            </a:solidFill>
            <a:ln>
              <a:noFill/>
            </a:ln>
            <a:effectLst/>
          </c:spPr>
          <c:invertIfNegative val="0"/>
          <c:cat>
            <c:numRef>
              <c:f>ALL!$C$8:$AC$8</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ALL!$C$16:$AC$16</c:f>
              <c:numCache>
                <c:formatCode>0.00</c:formatCode>
                <c:ptCount val="27"/>
                <c:pt idx="0">
                  <c:v>0</c:v>
                </c:pt>
                <c:pt idx="1">
                  <c:v>5.79242850126384E-4</c:v>
                </c:pt>
                <c:pt idx="2">
                  <c:v>1.0313491723241211E-3</c:v>
                </c:pt>
                <c:pt idx="3">
                  <c:v>1.3171710239533512E-3</c:v>
                </c:pt>
                <c:pt idx="4">
                  <c:v>1.4540225596755369E-3</c:v>
                </c:pt>
                <c:pt idx="5">
                  <c:v>1.5046232301907591E-3</c:v>
                </c:pt>
                <c:pt idx="6">
                  <c:v>1.4169714631170622E-3</c:v>
                </c:pt>
                <c:pt idx="7">
                  <c:v>2.0969221621667672E-3</c:v>
                </c:pt>
                <c:pt idx="8">
                  <c:v>2.7701766009755988E-3</c:v>
                </c:pt>
                <c:pt idx="9">
                  <c:v>3.3090820384429434E-3</c:v>
                </c:pt>
                <c:pt idx="10">
                  <c:v>3.786837064013812E-3</c:v>
                </c:pt>
                <c:pt idx="11">
                  <c:v>4.2188386069059369E-3</c:v>
                </c:pt>
                <c:pt idx="12">
                  <c:v>4.5967205473288943E-3</c:v>
                </c:pt>
                <c:pt idx="13">
                  <c:v>4.9170609002704476E-3</c:v>
                </c:pt>
                <c:pt idx="14">
                  <c:v>5.1961105822480253E-3</c:v>
                </c:pt>
                <c:pt idx="15">
                  <c:v>5.4242935206980482E-3</c:v>
                </c:pt>
                <c:pt idx="16">
                  <c:v>5.633972367526642E-3</c:v>
                </c:pt>
                <c:pt idx="17">
                  <c:v>6.0001198298923093E-3</c:v>
                </c:pt>
                <c:pt idx="18">
                  <c:v>6.3172371946322295E-3</c:v>
                </c:pt>
                <c:pt idx="19">
                  <c:v>6.620912686195515E-3</c:v>
                </c:pt>
                <c:pt idx="20">
                  <c:v>6.8934691420417258E-3</c:v>
                </c:pt>
                <c:pt idx="21">
                  <c:v>7.140932067411193E-3</c:v>
                </c:pt>
                <c:pt idx="22">
                  <c:v>7.3633742081526945E-3</c:v>
                </c:pt>
                <c:pt idx="23">
                  <c:v>7.5573564854392794E-3</c:v>
                </c:pt>
                <c:pt idx="24">
                  <c:v>7.7187761112307539E-3</c:v>
                </c:pt>
                <c:pt idx="25">
                  <c:v>7.8519557143177897E-3</c:v>
                </c:pt>
                <c:pt idx="26">
                  <c:v>7.9661201050744753E-3</c:v>
                </c:pt>
              </c:numCache>
            </c:numRef>
          </c:val>
          <c:extLst>
            <c:ext xmlns:c16="http://schemas.microsoft.com/office/drawing/2014/chart" uri="{C3380CC4-5D6E-409C-BE32-E72D297353CC}">
              <c16:uniqueId val="{00000007-93A3-41AC-802C-E79F5B33FC45}"/>
            </c:ext>
          </c:extLst>
        </c:ser>
        <c:dLbls>
          <c:showLegendKey val="0"/>
          <c:showVal val="0"/>
          <c:showCatName val="0"/>
          <c:showSerName val="0"/>
          <c:showPercent val="0"/>
          <c:showBubbleSize val="0"/>
        </c:dLbls>
        <c:gapWidth val="50"/>
        <c:overlap val="100"/>
        <c:axId val="442406896"/>
        <c:axId val="442403536"/>
      </c:barChart>
      <c:lineChart>
        <c:grouping val="standard"/>
        <c:varyColors val="0"/>
        <c:ser>
          <c:idx val="8"/>
          <c:order val="7"/>
          <c:tx>
            <c:strRef>
              <c:f>ALL!$B$17</c:f>
              <c:strCache>
                <c:ptCount val="1"/>
              </c:strCache>
            </c:strRef>
          </c:tx>
          <c:spPr>
            <a:ln w="28575" cap="rnd">
              <a:solidFill>
                <a:schemeClr val="accent3"/>
              </a:solidFill>
              <a:round/>
            </a:ln>
            <a:effectLst/>
          </c:spPr>
          <c:marker>
            <c:symbol val="none"/>
          </c:marker>
          <c:cat>
            <c:numRef>
              <c:f>ALL!$C$8:$AC$8</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ALL!$C$54:$AC$54</c:f>
              <c:numCache>
                <c:formatCode>0.00</c:formatCode>
                <c:ptCount val="27"/>
                <c:pt idx="0">
                  <c:v>-1.0752927896459132</c:v>
                </c:pt>
                <c:pt idx="1">
                  <c:v>-0.9214993911356395</c:v>
                </c:pt>
                <c:pt idx="2">
                  <c:v>-1.4006679310240087</c:v>
                </c:pt>
                <c:pt idx="3">
                  <c:v>-1.5241937691905829</c:v>
                </c:pt>
                <c:pt idx="4">
                  <c:v>-1.8397364597300043</c:v>
                </c:pt>
                <c:pt idx="5">
                  <c:v>-1.362027709570901</c:v>
                </c:pt>
                <c:pt idx="6">
                  <c:v>-1.2206902638554651</c:v>
                </c:pt>
                <c:pt idx="7">
                  <c:v>-1.9897595718578427</c:v>
                </c:pt>
                <c:pt idx="8">
                  <c:v>-1.4272539105642739</c:v>
                </c:pt>
                <c:pt idx="9">
                  <c:v>-0.99554018481126505</c:v>
                </c:pt>
                <c:pt idx="10">
                  <c:v>-0.99589223917971581</c:v>
                </c:pt>
                <c:pt idx="11">
                  <c:v>-1.0310462263286928</c:v>
                </c:pt>
                <c:pt idx="12">
                  <c:v>-1.0331712361025842</c:v>
                </c:pt>
                <c:pt idx="13">
                  <c:v>-1.0100533039785125</c:v>
                </c:pt>
                <c:pt idx="14">
                  <c:v>-0.96030204923851192</c:v>
                </c:pt>
                <c:pt idx="15">
                  <c:v>-1.0429336797345439</c:v>
                </c:pt>
                <c:pt idx="16">
                  <c:v>-1.029407078061765</c:v>
                </c:pt>
                <c:pt idx="17">
                  <c:v>-0.94851930474646817</c:v>
                </c:pt>
                <c:pt idx="18">
                  <c:v>-0.97808917470562751</c:v>
                </c:pt>
                <c:pt idx="19">
                  <c:v>-0.98231061423385535</c:v>
                </c:pt>
                <c:pt idx="20">
                  <c:v>-0.97663317605238076</c:v>
                </c:pt>
                <c:pt idx="21">
                  <c:v>-0.9931656064380725</c:v>
                </c:pt>
                <c:pt idx="22">
                  <c:v>-1.0206767262455245</c:v>
                </c:pt>
                <c:pt idx="23">
                  <c:v>-1.0054172827589547</c:v>
                </c:pt>
                <c:pt idx="24">
                  <c:v>-1.0023619434372604</c:v>
                </c:pt>
                <c:pt idx="25">
                  <c:v>-1.0467430957961525</c:v>
                </c:pt>
                <c:pt idx="26">
                  <c:v>-1.0489319927438712</c:v>
                </c:pt>
              </c:numCache>
            </c:numRef>
          </c:val>
          <c:smooth val="0"/>
          <c:extLst>
            <c:ext xmlns:c16="http://schemas.microsoft.com/office/drawing/2014/chart" uri="{C3380CC4-5D6E-409C-BE32-E72D297353CC}">
              <c16:uniqueId val="{00000008-93A3-41AC-802C-E79F5B33FC45}"/>
            </c:ext>
          </c:extLst>
        </c:ser>
        <c:dLbls>
          <c:showLegendKey val="0"/>
          <c:showVal val="0"/>
          <c:showCatName val="0"/>
          <c:showSerName val="0"/>
          <c:showPercent val="0"/>
          <c:showBubbleSize val="0"/>
        </c:dLbls>
        <c:marker val="1"/>
        <c:smooth val="0"/>
        <c:axId val="442406896"/>
        <c:axId val="442403536"/>
      </c:lineChart>
      <c:dateAx>
        <c:axId val="442406896"/>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BT" panose="020B0402020204020303" pitchFamily="34" charset="0"/>
                <a:ea typeface="+mn-ea"/>
                <a:cs typeface="+mn-cs"/>
              </a:defRPr>
            </a:pPr>
            <a:endParaRPr lang="en-US"/>
          </a:p>
        </c:txPr>
        <c:crossAx val="442403536"/>
        <c:crosses val="autoZero"/>
        <c:auto val="0"/>
        <c:lblOffset val="100"/>
        <c:baseTimeUnit val="days"/>
        <c:majorUnit val="26"/>
        <c:majorTimeUnit val="days"/>
      </c:dateAx>
      <c:valAx>
        <c:axId val="442403536"/>
        <c:scaling>
          <c:orientation val="minMax"/>
          <c:max val="0"/>
          <c:min val="-5"/>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BT" panose="020B0402020204020303" pitchFamily="34" charset="0"/>
                <a:ea typeface="+mn-ea"/>
                <a:cs typeface="+mn-cs"/>
              </a:defRPr>
            </a:pPr>
            <a:endParaRPr lang="en-US"/>
          </a:p>
        </c:txPr>
        <c:crossAx val="442406896"/>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Futura Lt BT" panose="020B0402020204020303"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15833333333321E-2"/>
          <c:y val="6.1650029112796323E-2"/>
          <c:w val="0.74930451047651558"/>
          <c:h val="0.83021171667286342"/>
        </c:manualLayout>
      </c:layout>
      <c:barChart>
        <c:barDir val="col"/>
        <c:grouping val="clustered"/>
        <c:varyColors val="0"/>
        <c:ser>
          <c:idx val="2"/>
          <c:order val="0"/>
          <c:tx>
            <c:strRef>
              <c:f>MACRO!$C$10</c:f>
              <c:strCache>
                <c:ptCount val="1"/>
                <c:pt idx="0">
                  <c:v>Inaction</c:v>
                </c:pt>
              </c:strCache>
            </c:strRef>
          </c:tx>
          <c:spPr>
            <a:solidFill>
              <a:schemeClr val="accent4">
                <a:lumMod val="60000"/>
                <a:lumOff val="40000"/>
              </a:schemeClr>
            </a:solidFill>
            <a:ln>
              <a:noFill/>
            </a:ln>
            <a:effectLst/>
          </c:spPr>
          <c:invertIfNegative val="0"/>
          <c:cat>
            <c:numRef>
              <c:f>MACRO!$D$9:$F$9</c:f>
              <c:numCache>
                <c:formatCode>@</c:formatCode>
                <c:ptCount val="3"/>
                <c:pt idx="0">
                  <c:v>2030</c:v>
                </c:pt>
                <c:pt idx="1">
                  <c:v>2040</c:v>
                </c:pt>
                <c:pt idx="2">
                  <c:v>2050</c:v>
                </c:pt>
              </c:numCache>
            </c:numRef>
          </c:cat>
          <c:val>
            <c:numRef>
              <c:f>MACRO!$D$10:$F$10</c:f>
              <c:numCache>
                <c:formatCode>0.0</c:formatCode>
                <c:ptCount val="3"/>
                <c:pt idx="0">
                  <c:v>-4.1929999999999978</c:v>
                </c:pt>
                <c:pt idx="1">
                  <c:v>-5.9039999999999964</c:v>
                </c:pt>
                <c:pt idx="2">
                  <c:v>-7.8659999999999854</c:v>
                </c:pt>
              </c:numCache>
            </c:numRef>
          </c:val>
          <c:extLst>
            <c:ext xmlns:c16="http://schemas.microsoft.com/office/drawing/2014/chart" uri="{C3380CC4-5D6E-409C-BE32-E72D297353CC}">
              <c16:uniqueId val="{00000000-7D64-40D8-B169-62B66F90D922}"/>
            </c:ext>
          </c:extLst>
        </c:ser>
        <c:ser>
          <c:idx val="0"/>
          <c:order val="1"/>
          <c:tx>
            <c:strRef>
              <c:f>MACRO!$C$11</c:f>
              <c:strCache>
                <c:ptCount val="1"/>
                <c:pt idx="0">
                  <c:v>Climate action</c:v>
                </c:pt>
              </c:strCache>
            </c:strRef>
          </c:tx>
          <c:spPr>
            <a:solidFill>
              <a:schemeClr val="accent3"/>
            </a:solidFill>
            <a:ln>
              <a:noFill/>
            </a:ln>
            <a:effectLst/>
          </c:spPr>
          <c:invertIfNegative val="0"/>
          <c:cat>
            <c:numRef>
              <c:f>MACRO!$D$9:$F$9</c:f>
              <c:numCache>
                <c:formatCode>@</c:formatCode>
                <c:ptCount val="3"/>
                <c:pt idx="0">
                  <c:v>2030</c:v>
                </c:pt>
                <c:pt idx="1">
                  <c:v>2040</c:v>
                </c:pt>
                <c:pt idx="2">
                  <c:v>2050</c:v>
                </c:pt>
              </c:numCache>
            </c:numRef>
          </c:cat>
          <c:val>
            <c:numRef>
              <c:f>MACRO!$D$11:$F$11</c:f>
              <c:numCache>
                <c:formatCode>0.0</c:formatCode>
                <c:ptCount val="3"/>
                <c:pt idx="0">
                  <c:v>-0.492999999999995</c:v>
                </c:pt>
                <c:pt idx="1">
                  <c:v>-0.68500000000000227</c:v>
                </c:pt>
                <c:pt idx="2">
                  <c:v>-0.79300000000000637</c:v>
                </c:pt>
              </c:numCache>
            </c:numRef>
          </c:val>
          <c:extLst>
            <c:ext xmlns:c16="http://schemas.microsoft.com/office/drawing/2014/chart" uri="{C3380CC4-5D6E-409C-BE32-E72D297353CC}">
              <c16:uniqueId val="{00000001-7D64-40D8-B169-62B66F90D922}"/>
            </c:ext>
          </c:extLst>
        </c:ser>
        <c:dLbls>
          <c:showLegendKey val="0"/>
          <c:showVal val="0"/>
          <c:showCatName val="0"/>
          <c:showSerName val="0"/>
          <c:showPercent val="0"/>
          <c:showBubbleSize val="0"/>
        </c:dLbls>
        <c:gapWidth val="25"/>
        <c:overlap val="70"/>
        <c:axId val="441516880"/>
        <c:axId val="441517360"/>
      </c:barChart>
      <c:catAx>
        <c:axId val="441516880"/>
        <c:scaling>
          <c:orientation val="minMax"/>
        </c:scaling>
        <c:delete val="0"/>
        <c:axPos val="b"/>
        <c:numFmt formatCode="@"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50000"/>
                    <a:lumOff val="50000"/>
                  </a:schemeClr>
                </a:solidFill>
                <a:latin typeface="Futura Lt BT" panose="020B0402020204020303" pitchFamily="34" charset="0"/>
                <a:ea typeface="+mn-ea"/>
                <a:cs typeface="+mn-cs"/>
              </a:defRPr>
            </a:pPr>
            <a:endParaRPr lang="en-US"/>
          </a:p>
        </c:txPr>
        <c:crossAx val="441517360"/>
        <c:crosses val="autoZero"/>
        <c:auto val="1"/>
        <c:lblAlgn val="ctr"/>
        <c:lblOffset val="100"/>
        <c:noMultiLvlLbl val="0"/>
      </c:catAx>
      <c:valAx>
        <c:axId val="441517360"/>
        <c:scaling>
          <c:orientation val="minMax"/>
          <c:min val="-8"/>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50000"/>
                    <a:lumOff val="50000"/>
                  </a:schemeClr>
                </a:solidFill>
                <a:latin typeface="Futura Lt BT" panose="020B0402020204020303" pitchFamily="34" charset="0"/>
                <a:ea typeface="+mn-ea"/>
                <a:cs typeface="+mn-cs"/>
              </a:defRPr>
            </a:pPr>
            <a:endParaRPr lang="en-US"/>
          </a:p>
        </c:txPr>
        <c:crossAx val="441516880"/>
        <c:crosses val="autoZero"/>
        <c:crossBetween val="between"/>
        <c:majorUnit val="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200">
          <a:solidFill>
            <a:srgbClr val="FFF3CD"/>
          </a:solidFill>
          <a:latin typeface="Avenir Next LT Pro" panose="020B0504020202020204" pitchFamily="34" charset="0"/>
        </a:defRPr>
      </a:pPr>
      <a:endParaRPr lang="en-US"/>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spPr>
            <a:solidFill>
              <a:schemeClr val="accent2"/>
            </a:solidFill>
            <a:ln>
              <a:noFill/>
            </a:ln>
            <a:effectLst/>
          </c:spPr>
          <c:invertIfNegative val="0"/>
          <c:cat>
            <c:numRef>
              <c:f>ALL!$C$8:$AC$8</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ALL!$C$20:$AC$20</c:f>
              <c:numCache>
                <c:formatCode>0.00</c:formatCode>
                <c:ptCount val="27"/>
                <c:pt idx="0">
                  <c:v>-0.73877198589859283</c:v>
                </c:pt>
                <c:pt idx="1">
                  <c:v>-0.74535605155097917</c:v>
                </c:pt>
                <c:pt idx="2">
                  <c:v>-0.75296898043549743</c:v>
                </c:pt>
                <c:pt idx="3">
                  <c:v>-0.76130087698101068</c:v>
                </c:pt>
                <c:pt idx="4">
                  <c:v>-0.79355222102080969</c:v>
                </c:pt>
                <c:pt idx="5">
                  <c:v>-0.80513543019199574</c:v>
                </c:pt>
                <c:pt idx="6">
                  <c:v>-0.83251838368266051</c:v>
                </c:pt>
                <c:pt idx="7">
                  <c:v>-0.87618930476160684</c:v>
                </c:pt>
                <c:pt idx="8">
                  <c:v>-0.8996473609923118</c:v>
                </c:pt>
                <c:pt idx="9">
                  <c:v>-0.95659790151553559</c:v>
                </c:pt>
                <c:pt idx="10">
                  <c:v>-0.97100680834609976</c:v>
                </c:pt>
                <c:pt idx="11">
                  <c:v>-1.0162145529610593</c:v>
                </c:pt>
                <c:pt idx="12">
                  <c:v>-1.0411378986952367</c:v>
                </c:pt>
                <c:pt idx="13">
                  <c:v>-1.0918670969850626</c:v>
                </c:pt>
                <c:pt idx="14">
                  <c:v>-1.1329635340865354</c:v>
                </c:pt>
                <c:pt idx="15">
                  <c:v>-1.1513147230641496</c:v>
                </c:pt>
                <c:pt idx="16">
                  <c:v>-1.2121565954266673</c:v>
                </c:pt>
                <c:pt idx="17">
                  <c:v>-1.2590731676568974</c:v>
                </c:pt>
                <c:pt idx="18">
                  <c:v>-1.2742249621286332</c:v>
                </c:pt>
                <c:pt idx="19">
                  <c:v>-1.3378299869329882</c:v>
                </c:pt>
                <c:pt idx="20">
                  <c:v>-1.3627738898027579</c:v>
                </c:pt>
                <c:pt idx="21">
                  <c:v>-1.4149934919011986</c:v>
                </c:pt>
                <c:pt idx="22">
                  <c:v>-1.4505452948919533</c:v>
                </c:pt>
                <c:pt idx="23">
                  <c:v>-1.4880884041985489</c:v>
                </c:pt>
                <c:pt idx="24">
                  <c:v>-1.5339280141810594</c:v>
                </c:pt>
                <c:pt idx="25">
                  <c:v>-1.5679243264988447</c:v>
                </c:pt>
                <c:pt idx="26">
                  <c:v>-1.6239274979022467</c:v>
                </c:pt>
              </c:numCache>
            </c:numRef>
          </c:val>
          <c:extLst>
            <c:ext xmlns:c16="http://schemas.microsoft.com/office/drawing/2014/chart" uri="{C3380CC4-5D6E-409C-BE32-E72D297353CC}">
              <c16:uniqueId val="{00000000-A6FD-437C-8355-02CB17B1294F}"/>
            </c:ext>
          </c:extLst>
        </c:ser>
        <c:ser>
          <c:idx val="2"/>
          <c:order val="1"/>
          <c:spPr>
            <a:solidFill>
              <a:schemeClr val="accent6">
                <a:lumMod val="75000"/>
              </a:schemeClr>
            </a:solidFill>
            <a:ln>
              <a:noFill/>
            </a:ln>
            <a:effectLst/>
          </c:spPr>
          <c:invertIfNegative val="0"/>
          <c:cat>
            <c:numRef>
              <c:f>ALL!$C$8:$AC$8</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ALL!$C$25:$AC$25</c:f>
              <c:numCache>
                <c:formatCode>0.00</c:formatCode>
                <c:ptCount val="27"/>
                <c:pt idx="0">
                  <c:v>-8.0584372653885548E-3</c:v>
                </c:pt>
                <c:pt idx="1">
                  <c:v>-9.3313987364391036E-3</c:v>
                </c:pt>
                <c:pt idx="2">
                  <c:v>-1.0682486256102946E-2</c:v>
                </c:pt>
                <c:pt idx="3">
                  <c:v>-1.2093806135922383E-2</c:v>
                </c:pt>
                <c:pt idx="4">
                  <c:v>-1.3588725109189881E-2</c:v>
                </c:pt>
                <c:pt idx="5">
                  <c:v>-1.5138722178043885E-2</c:v>
                </c:pt>
                <c:pt idx="6">
                  <c:v>-1.6769039781839155E-2</c:v>
                </c:pt>
                <c:pt idx="7">
                  <c:v>-1.8484202650634711E-2</c:v>
                </c:pt>
                <c:pt idx="8">
                  <c:v>-2.0251436645654087E-2</c:v>
                </c:pt>
                <c:pt idx="9">
                  <c:v>-2.2123643914118321E-2</c:v>
                </c:pt>
                <c:pt idx="10">
                  <c:v>-2.4020404168498516E-2</c:v>
                </c:pt>
                <c:pt idx="11">
                  <c:v>-2.6022555605960358E-2</c:v>
                </c:pt>
                <c:pt idx="12">
                  <c:v>-2.8069163048866211E-2</c:v>
                </c:pt>
                <c:pt idx="13">
                  <c:v>-3.0222169795541598E-2</c:v>
                </c:pt>
                <c:pt idx="14">
                  <c:v>-3.2432779522719224E-2</c:v>
                </c:pt>
                <c:pt idx="15">
                  <c:v>-3.4676044923035776E-2</c:v>
                </c:pt>
                <c:pt idx="16">
                  <c:v>-3.7062054827842104E-2</c:v>
                </c:pt>
                <c:pt idx="17">
                  <c:v>-3.9496679886467087E-2</c:v>
                </c:pt>
                <c:pt idx="18">
                  <c:v>-4.1937880078804883E-2</c:v>
                </c:pt>
                <c:pt idx="19">
                  <c:v>-4.4549088133867792E-2</c:v>
                </c:pt>
                <c:pt idx="20">
                  <c:v>-4.7147853991032045E-2</c:v>
                </c:pt>
                <c:pt idx="21">
                  <c:v>-4.9878966685067777E-2</c:v>
                </c:pt>
                <c:pt idx="22">
                  <c:v>-5.2640834861975364E-2</c:v>
                </c:pt>
                <c:pt idx="23">
                  <c:v>-5.5476388386953866E-2</c:v>
                </c:pt>
                <c:pt idx="24">
                  <c:v>-5.8405305237005843E-2</c:v>
                </c:pt>
                <c:pt idx="25">
                  <c:v>-6.1369681324660585E-2</c:v>
                </c:pt>
                <c:pt idx="26">
                  <c:v>-6.447059825049721E-2</c:v>
                </c:pt>
              </c:numCache>
            </c:numRef>
          </c:val>
          <c:extLst>
            <c:ext xmlns:c16="http://schemas.microsoft.com/office/drawing/2014/chart" uri="{C3380CC4-5D6E-409C-BE32-E72D297353CC}">
              <c16:uniqueId val="{00000001-A6FD-437C-8355-02CB17B1294F}"/>
            </c:ext>
          </c:extLst>
        </c:ser>
        <c:ser>
          <c:idx val="4"/>
          <c:order val="2"/>
          <c:spPr>
            <a:solidFill>
              <a:schemeClr val="accent6"/>
            </a:solidFill>
            <a:ln>
              <a:noFill/>
            </a:ln>
            <a:effectLst/>
          </c:spPr>
          <c:invertIfNegative val="0"/>
          <c:cat>
            <c:numRef>
              <c:f>ALL!$C$8:$AC$8</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ALL!$C$26:$AC$26</c:f>
              <c:numCache>
                <c:formatCode>0.00</c:formatCode>
                <c:ptCount val="27"/>
                <c:pt idx="0">
                  <c:v>-4.3249742244978531E-2</c:v>
                </c:pt>
                <c:pt idx="1">
                  <c:v>-4.1931681237036132E-2</c:v>
                </c:pt>
                <c:pt idx="2">
                  <c:v>-4.0869998766542605E-2</c:v>
                </c:pt>
                <c:pt idx="3">
                  <c:v>-3.9682743684998641E-2</c:v>
                </c:pt>
                <c:pt idx="4">
                  <c:v>-3.8603899384075345E-2</c:v>
                </c:pt>
                <c:pt idx="5">
                  <c:v>-3.761678530977948E-2</c:v>
                </c:pt>
                <c:pt idx="6">
                  <c:v>-3.6686651498216344E-2</c:v>
                </c:pt>
                <c:pt idx="7">
                  <c:v>-3.6201647946617663E-2</c:v>
                </c:pt>
                <c:pt idx="8">
                  <c:v>-3.5700870817542571E-2</c:v>
                </c:pt>
                <c:pt idx="9">
                  <c:v>-3.5271247944533686E-2</c:v>
                </c:pt>
                <c:pt idx="10">
                  <c:v>-3.4780364028018949E-2</c:v>
                </c:pt>
                <c:pt idx="11">
                  <c:v>-3.4362771357421495E-2</c:v>
                </c:pt>
                <c:pt idx="12">
                  <c:v>-3.393654428012801E-2</c:v>
                </c:pt>
                <c:pt idx="13">
                  <c:v>-3.3559118059417747E-2</c:v>
                </c:pt>
                <c:pt idx="14">
                  <c:v>-3.3201716690913992E-2</c:v>
                </c:pt>
                <c:pt idx="15">
                  <c:v>-3.2837884781585842E-2</c:v>
                </c:pt>
                <c:pt idx="16">
                  <c:v>-3.2572434279187719E-2</c:v>
                </c:pt>
                <c:pt idx="17">
                  <c:v>-3.2320585584704159E-2</c:v>
                </c:pt>
                <c:pt idx="18">
                  <c:v>-3.2033283755359701E-2</c:v>
                </c:pt>
                <c:pt idx="19">
                  <c:v>-3.1848730084133671E-2</c:v>
                </c:pt>
                <c:pt idx="20">
                  <c:v>-3.1624780293098745E-2</c:v>
                </c:pt>
                <c:pt idx="21">
                  <c:v>-3.1462375684352555E-2</c:v>
                </c:pt>
                <c:pt idx="22">
                  <c:v>-3.1283611858294626E-2</c:v>
                </c:pt>
                <c:pt idx="23">
                  <c:v>-3.1102453370931597E-2</c:v>
                </c:pt>
                <c:pt idx="24">
                  <c:v>-3.0935334385816065E-2</c:v>
                </c:pt>
                <c:pt idx="25">
                  <c:v>-3.0748810673089402E-2</c:v>
                </c:pt>
                <c:pt idx="26">
                  <c:v>-3.0587516800256828E-2</c:v>
                </c:pt>
              </c:numCache>
            </c:numRef>
          </c:val>
          <c:extLst>
            <c:ext xmlns:c16="http://schemas.microsoft.com/office/drawing/2014/chart" uri="{C3380CC4-5D6E-409C-BE32-E72D297353CC}">
              <c16:uniqueId val="{00000002-A6FD-437C-8355-02CB17B1294F}"/>
            </c:ext>
          </c:extLst>
        </c:ser>
        <c:ser>
          <c:idx val="5"/>
          <c:order val="3"/>
          <c:spPr>
            <a:solidFill>
              <a:schemeClr val="accent1"/>
            </a:solidFill>
            <a:ln>
              <a:noFill/>
            </a:ln>
            <a:effectLst/>
          </c:spPr>
          <c:invertIfNegative val="0"/>
          <c:cat>
            <c:numRef>
              <c:f>ALL!$C$8:$AC$8</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ALL!$C$21:$AC$21</c:f>
              <c:numCache>
                <c:formatCode>0.00</c:formatCode>
                <c:ptCount val="27"/>
                <c:pt idx="0">
                  <c:v>0</c:v>
                </c:pt>
                <c:pt idx="1">
                  <c:v>-0.27679849963602621</c:v>
                </c:pt>
                <c:pt idx="2">
                  <c:v>-0.25976001216729427</c:v>
                </c:pt>
                <c:pt idx="3">
                  <c:v>-0.36840273054585637</c:v>
                </c:pt>
                <c:pt idx="4">
                  <c:v>-0.46871437434527907</c:v>
                </c:pt>
                <c:pt idx="5">
                  <c:v>-0.33241098654485235</c:v>
                </c:pt>
                <c:pt idx="6">
                  <c:v>0.12841244646682171</c:v>
                </c:pt>
                <c:pt idx="7">
                  <c:v>4.8608297444944881E-2</c:v>
                </c:pt>
                <c:pt idx="8">
                  <c:v>-4.6582283276969783E-2</c:v>
                </c:pt>
                <c:pt idx="9">
                  <c:v>-0.11091810145033509</c:v>
                </c:pt>
                <c:pt idx="10">
                  <c:v>-0.18118779787569705</c:v>
                </c:pt>
                <c:pt idx="11">
                  <c:v>-0.26018641828215738</c:v>
                </c:pt>
                <c:pt idx="12">
                  <c:v>-0.41822517216334232</c:v>
                </c:pt>
                <c:pt idx="13">
                  <c:v>-0.64714784739821729</c:v>
                </c:pt>
                <c:pt idx="14">
                  <c:v>-0.79309335601414421</c:v>
                </c:pt>
                <c:pt idx="15">
                  <c:v>-0.90134121496054642</c:v>
                </c:pt>
                <c:pt idx="16">
                  <c:v>-0.96562062448723918</c:v>
                </c:pt>
                <c:pt idx="17">
                  <c:v>-1.0032174111206318</c:v>
                </c:pt>
                <c:pt idx="18">
                  <c:v>-1.0386797759192417</c:v>
                </c:pt>
                <c:pt idx="19">
                  <c:v>-1.0583235282561447</c:v>
                </c:pt>
                <c:pt idx="20">
                  <c:v>-1.0512827788634997</c:v>
                </c:pt>
                <c:pt idx="21">
                  <c:v>-1.0845346019330853</c:v>
                </c:pt>
                <c:pt idx="22">
                  <c:v>-1.0684015283275725</c:v>
                </c:pt>
                <c:pt idx="23">
                  <c:v>-1.0669931950596152</c:v>
                </c:pt>
                <c:pt idx="24">
                  <c:v>-1.0569094727212989</c:v>
                </c:pt>
                <c:pt idx="25">
                  <c:v>-1.075892744555623</c:v>
                </c:pt>
                <c:pt idx="26">
                  <c:v>-1.1408415231490074</c:v>
                </c:pt>
              </c:numCache>
            </c:numRef>
          </c:val>
          <c:extLst>
            <c:ext xmlns:c16="http://schemas.microsoft.com/office/drawing/2014/chart" uri="{C3380CC4-5D6E-409C-BE32-E72D297353CC}">
              <c16:uniqueId val="{00000003-A6FD-437C-8355-02CB17B1294F}"/>
            </c:ext>
          </c:extLst>
        </c:ser>
        <c:ser>
          <c:idx val="1"/>
          <c:order val="4"/>
          <c:spPr>
            <a:solidFill>
              <a:schemeClr val="accent3"/>
            </a:solidFill>
            <a:ln>
              <a:noFill/>
            </a:ln>
            <a:effectLst/>
          </c:spPr>
          <c:invertIfNegative val="0"/>
          <c:cat>
            <c:numRef>
              <c:f>ALL!$C$8:$AC$8</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ALL!$C$23:$AC$23</c:f>
              <c:numCache>
                <c:formatCode>0.00</c:formatCode>
                <c:ptCount val="27"/>
                <c:pt idx="0">
                  <c:v>-0.23825391908186611</c:v>
                </c:pt>
                <c:pt idx="1">
                  <c:v>-0.25259652929421206</c:v>
                </c:pt>
                <c:pt idx="2">
                  <c:v>-0.2253499818405203</c:v>
                </c:pt>
                <c:pt idx="3">
                  <c:v>-0.26142518760273714</c:v>
                </c:pt>
                <c:pt idx="4">
                  <c:v>-0.25565413853018543</c:v>
                </c:pt>
                <c:pt idx="5">
                  <c:v>-0.32666039616625231</c:v>
                </c:pt>
                <c:pt idx="6">
                  <c:v>-0.40372815395883899</c:v>
                </c:pt>
                <c:pt idx="7">
                  <c:v>-0.41698749778362232</c:v>
                </c:pt>
                <c:pt idx="8">
                  <c:v>-0.4715839161925961</c:v>
                </c:pt>
                <c:pt idx="9">
                  <c:v>-0.40893138435888982</c:v>
                </c:pt>
                <c:pt idx="10">
                  <c:v>-0.44482457316748153</c:v>
                </c:pt>
                <c:pt idx="11">
                  <c:v>-0.43295511199671277</c:v>
                </c:pt>
                <c:pt idx="12">
                  <c:v>-0.47700003663218382</c:v>
                </c:pt>
                <c:pt idx="13">
                  <c:v>-0.45277643697202147</c:v>
                </c:pt>
                <c:pt idx="14">
                  <c:v>-0.41386861098570937</c:v>
                </c:pt>
                <c:pt idx="15">
                  <c:v>-0.47440191681850652</c:v>
                </c:pt>
                <c:pt idx="16">
                  <c:v>-0.42834469363876565</c:v>
                </c:pt>
                <c:pt idx="17">
                  <c:v>-0.34833191692646592</c:v>
                </c:pt>
                <c:pt idx="18">
                  <c:v>-0.39372700897647039</c:v>
                </c:pt>
                <c:pt idx="19">
                  <c:v>-0.3275710270738279</c:v>
                </c:pt>
                <c:pt idx="20">
                  <c:v>-0.34147272302350745</c:v>
                </c:pt>
                <c:pt idx="21">
                  <c:v>-0.30412665004093953</c:v>
                </c:pt>
                <c:pt idx="22">
                  <c:v>-0.29880562129291421</c:v>
                </c:pt>
                <c:pt idx="23">
                  <c:v>-0.31785132406451794</c:v>
                </c:pt>
                <c:pt idx="24">
                  <c:v>-0.32106031778108463</c:v>
                </c:pt>
                <c:pt idx="25">
                  <c:v>-0.36870302205095951</c:v>
                </c:pt>
                <c:pt idx="26">
                  <c:v>-0.35515722782295972</c:v>
                </c:pt>
              </c:numCache>
            </c:numRef>
          </c:val>
          <c:extLst>
            <c:ext xmlns:c16="http://schemas.microsoft.com/office/drawing/2014/chart" uri="{C3380CC4-5D6E-409C-BE32-E72D297353CC}">
              <c16:uniqueId val="{00000004-A6FD-437C-8355-02CB17B1294F}"/>
            </c:ext>
          </c:extLst>
        </c:ser>
        <c:ser>
          <c:idx val="6"/>
          <c:order val="5"/>
          <c:spPr>
            <a:solidFill>
              <a:schemeClr val="accent6"/>
            </a:solidFill>
            <a:ln>
              <a:noFill/>
            </a:ln>
            <a:effectLst/>
          </c:spPr>
          <c:invertIfNegative val="0"/>
          <c:cat>
            <c:numRef>
              <c:f>ALL!$C$8:$AC$8</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ALL!$C$22:$AC$22</c:f>
              <c:numCache>
                <c:formatCode>0.00</c:formatCode>
                <c:ptCount val="27"/>
                <c:pt idx="0">
                  <c:v>0</c:v>
                </c:pt>
                <c:pt idx="1">
                  <c:v>0</c:v>
                </c:pt>
                <c:pt idx="2">
                  <c:v>0</c:v>
                </c:pt>
                <c:pt idx="3">
                  <c:v>0</c:v>
                </c:pt>
                <c:pt idx="4">
                  <c:v>0</c:v>
                </c:pt>
                <c:pt idx="5">
                  <c:v>0</c:v>
                </c:pt>
                <c:pt idx="6">
                  <c:v>0</c:v>
                </c:pt>
                <c:pt idx="7">
                  <c:v>0</c:v>
                </c:pt>
                <c:pt idx="8">
                  <c:v>-0.32039983645988623</c:v>
                </c:pt>
                <c:pt idx="9">
                  <c:v>-0.3109426695958013</c:v>
                </c:pt>
                <c:pt idx="10">
                  <c:v>-0.30122634580305918</c:v>
                </c:pt>
                <c:pt idx="11">
                  <c:v>-0.29240103963218561</c:v>
                </c:pt>
                <c:pt idx="12">
                  <c:v>-0.28372883513478708</c:v>
                </c:pt>
                <c:pt idx="13">
                  <c:v>-0.60076384392699356</c:v>
                </c:pt>
                <c:pt idx="14">
                  <c:v>-0.58394594119676035</c:v>
                </c:pt>
                <c:pt idx="15">
                  <c:v>-0.56737361386599128</c:v>
                </c:pt>
                <c:pt idx="16">
                  <c:v>-0.55280849554142075</c:v>
                </c:pt>
                <c:pt idx="17">
                  <c:v>-0.53873617425579468</c:v>
                </c:pt>
                <c:pt idx="18">
                  <c:v>-0.78910490702459934</c:v>
                </c:pt>
                <c:pt idx="19">
                  <c:v>-0.77044840795804959</c:v>
                </c:pt>
                <c:pt idx="20">
                  <c:v>-0.75128433490408619</c:v>
                </c:pt>
                <c:pt idx="21">
                  <c:v>-0.73404342545868984</c:v>
                </c:pt>
                <c:pt idx="22">
                  <c:v>-0.71688250209282167</c:v>
                </c:pt>
                <c:pt idx="23">
                  <c:v>-0.90731663162072795</c:v>
                </c:pt>
                <c:pt idx="24">
                  <c:v>-0.88668110062229843</c:v>
                </c:pt>
                <c:pt idx="25">
                  <c:v>-0.86613783696397628</c:v>
                </c:pt>
                <c:pt idx="26">
                  <c:v>-0.84695626527812595</c:v>
                </c:pt>
              </c:numCache>
            </c:numRef>
          </c:val>
          <c:extLst>
            <c:ext xmlns:c16="http://schemas.microsoft.com/office/drawing/2014/chart" uri="{C3380CC4-5D6E-409C-BE32-E72D297353CC}">
              <c16:uniqueId val="{00000005-A6FD-437C-8355-02CB17B1294F}"/>
            </c:ext>
          </c:extLst>
        </c:ser>
        <c:ser>
          <c:idx val="3"/>
          <c:order val="6"/>
          <c:spPr>
            <a:solidFill>
              <a:schemeClr val="accent4">
                <a:lumMod val="40000"/>
                <a:lumOff val="60000"/>
              </a:schemeClr>
            </a:solidFill>
            <a:ln>
              <a:noFill/>
            </a:ln>
            <a:effectLst/>
          </c:spPr>
          <c:invertIfNegative val="0"/>
          <c:cat>
            <c:numRef>
              <c:f>ALL!$C$8:$AC$8</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ALL!$C$24:$AC$24</c:f>
              <c:numCache>
                <c:formatCode>0.00</c:formatCode>
                <c:ptCount val="27"/>
                <c:pt idx="0">
                  <c:v>0</c:v>
                </c:pt>
                <c:pt idx="1">
                  <c:v>-1.9033474355732126E-2</c:v>
                </c:pt>
                <c:pt idx="2">
                  <c:v>-2.1586440044688359E-2</c:v>
                </c:pt>
                <c:pt idx="3">
                  <c:v>-2.0713390943269964E-2</c:v>
                </c:pt>
                <c:pt idx="4">
                  <c:v>-2.3181670566889509E-2</c:v>
                </c:pt>
                <c:pt idx="5">
                  <c:v>-2.5290804401656798E-2</c:v>
                </c:pt>
                <c:pt idx="6">
                  <c:v>-2.4575882769293161E-2</c:v>
                </c:pt>
                <c:pt idx="7">
                  <c:v>-1.9417116188535612E-2</c:v>
                </c:pt>
                <c:pt idx="8">
                  <c:v>-2.167843412378094E-2</c:v>
                </c:pt>
                <c:pt idx="9">
                  <c:v>-2.9550972660442001E-2</c:v>
                </c:pt>
                <c:pt idx="10">
                  <c:v>-3.0429413709553477E-2</c:v>
                </c:pt>
                <c:pt idx="11">
                  <c:v>-3.2324632997254098E-2</c:v>
                </c:pt>
                <c:pt idx="12">
                  <c:v>-3.4084365193722245E-2</c:v>
                </c:pt>
                <c:pt idx="13">
                  <c:v>-3.7669832915978085E-2</c:v>
                </c:pt>
                <c:pt idx="14">
                  <c:v>-4.6824821378726317E-2</c:v>
                </c:pt>
                <c:pt idx="15">
                  <c:v>-4.902069152222515E-2</c:v>
                </c:pt>
                <c:pt idx="16">
                  <c:v>-5.1956253829414732E-2</c:v>
                </c:pt>
                <c:pt idx="17">
                  <c:v>-5.3183645363802316E-2</c:v>
                </c:pt>
                <c:pt idx="18">
                  <c:v>-5.3144965633691928E-2</c:v>
                </c:pt>
                <c:pt idx="19">
                  <c:v>-5.8882107238531399E-2</c:v>
                </c:pt>
                <c:pt idx="20">
                  <c:v>-5.9002744584605131E-2</c:v>
                </c:pt>
                <c:pt idx="21">
                  <c:v>-5.9464746234777002E-2</c:v>
                </c:pt>
                <c:pt idx="22">
                  <c:v>-6.0130515087108496E-2</c:v>
                </c:pt>
                <c:pt idx="23">
                  <c:v>-6.0259838925546587E-2</c:v>
                </c:pt>
                <c:pt idx="24">
                  <c:v>-6.4347713765810138E-2</c:v>
                </c:pt>
                <c:pt idx="25">
                  <c:v>-6.4812336430064482E-2</c:v>
                </c:pt>
                <c:pt idx="26">
                  <c:v>-6.6323945648529364E-2</c:v>
                </c:pt>
              </c:numCache>
            </c:numRef>
          </c:val>
          <c:extLst>
            <c:ext xmlns:c16="http://schemas.microsoft.com/office/drawing/2014/chart" uri="{C3380CC4-5D6E-409C-BE32-E72D297353CC}">
              <c16:uniqueId val="{00000006-A6FD-437C-8355-02CB17B1294F}"/>
            </c:ext>
          </c:extLst>
        </c:ser>
        <c:ser>
          <c:idx val="7"/>
          <c:order val="7"/>
          <c:spPr>
            <a:solidFill>
              <a:schemeClr val="accent4">
                <a:lumMod val="80000"/>
                <a:lumOff val="20000"/>
              </a:schemeClr>
            </a:solidFill>
            <a:ln>
              <a:noFill/>
            </a:ln>
            <a:effectLst/>
          </c:spPr>
          <c:invertIfNegative val="0"/>
          <c:cat>
            <c:numRef>
              <c:f>ALL!$C$8:$AC$8</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ALL!$C$27:$AC$27</c:f>
              <c:numCache>
                <c:formatCode>0.00</c:formatCode>
                <c:ptCount val="27"/>
                <c:pt idx="0">
                  <c:v>0</c:v>
                </c:pt>
                <c:pt idx="1">
                  <c:v>-1.2264819515864422E-3</c:v>
                </c:pt>
                <c:pt idx="2">
                  <c:v>-2.3941792170884347E-3</c:v>
                </c:pt>
                <c:pt idx="3">
                  <c:v>-3.5857692960623222E-3</c:v>
                </c:pt>
                <c:pt idx="4">
                  <c:v>-4.7776350419276364E-3</c:v>
                </c:pt>
                <c:pt idx="5">
                  <c:v>-5.9619832069595993E-3</c:v>
                </c:pt>
                <c:pt idx="6">
                  <c:v>-7.147898480968291E-3</c:v>
                </c:pt>
                <c:pt idx="7">
                  <c:v>-8.1415212012560956E-3</c:v>
                </c:pt>
                <c:pt idx="8">
                  <c:v>-9.1262199529046784E-3</c:v>
                </c:pt>
                <c:pt idx="9">
                  <c:v>-1.0125784302221302E-2</c:v>
                </c:pt>
                <c:pt idx="10">
                  <c:v>-1.1103603366841883E-2</c:v>
                </c:pt>
                <c:pt idx="11">
                  <c:v>-1.2097028590591466E-2</c:v>
                </c:pt>
                <c:pt idx="12">
                  <c:v>-1.3077855008973438E-2</c:v>
                </c:pt>
                <c:pt idx="13">
                  <c:v>-1.4074917718260664E-2</c:v>
                </c:pt>
                <c:pt idx="14">
                  <c:v>-1.506578419571717E-2</c:v>
                </c:pt>
                <c:pt idx="15">
                  <c:v>-1.6038862528752595E-2</c:v>
                </c:pt>
                <c:pt idx="16">
                  <c:v>-1.7045245453549296E-2</c:v>
                </c:pt>
                <c:pt idx="17">
                  <c:v>-1.784307258714115E-2</c:v>
                </c:pt>
                <c:pt idx="18">
                  <c:v>-1.8612351167063158E-2</c:v>
                </c:pt>
                <c:pt idx="19">
                  <c:v>-1.9425753112039014E-2</c:v>
                </c:pt>
                <c:pt idx="20">
                  <c:v>-2.0202851662961346E-2</c:v>
                </c:pt>
                <c:pt idx="21">
                  <c:v>-2.1006644945082243E-2</c:v>
                </c:pt>
                <c:pt idx="22">
                  <c:v>-2.1793654201676404E-2</c:v>
                </c:pt>
                <c:pt idx="23">
                  <c:v>-2.2582374747891203E-2</c:v>
                </c:pt>
                <c:pt idx="24">
                  <c:v>-2.3380420262432172E-2</c:v>
                </c:pt>
                <c:pt idx="25">
                  <c:v>-2.4164846580683977E-2</c:v>
                </c:pt>
                <c:pt idx="26">
                  <c:v>-2.4975427445924913E-2</c:v>
                </c:pt>
              </c:numCache>
            </c:numRef>
          </c:val>
          <c:extLst>
            <c:ext xmlns:c16="http://schemas.microsoft.com/office/drawing/2014/chart" uri="{C3380CC4-5D6E-409C-BE32-E72D297353CC}">
              <c16:uniqueId val="{00000007-A6FD-437C-8355-02CB17B1294F}"/>
            </c:ext>
          </c:extLst>
        </c:ser>
        <c:dLbls>
          <c:showLegendKey val="0"/>
          <c:showVal val="0"/>
          <c:showCatName val="0"/>
          <c:showSerName val="0"/>
          <c:showPercent val="0"/>
          <c:showBubbleSize val="0"/>
        </c:dLbls>
        <c:gapWidth val="50"/>
        <c:overlap val="100"/>
        <c:axId val="442406896"/>
        <c:axId val="442403536"/>
      </c:barChart>
      <c:lineChart>
        <c:grouping val="standard"/>
        <c:varyColors val="0"/>
        <c:ser>
          <c:idx val="8"/>
          <c:order val="8"/>
          <c:spPr>
            <a:ln w="28575" cap="rnd">
              <a:solidFill>
                <a:schemeClr val="accent4"/>
              </a:solidFill>
              <a:round/>
            </a:ln>
            <a:effectLst/>
          </c:spPr>
          <c:marker>
            <c:symbol val="none"/>
          </c:marker>
          <c:val>
            <c:numRef>
              <c:f>ALL!$C$28:$AC$28</c:f>
              <c:numCache>
                <c:formatCode>0.00</c:formatCode>
                <c:ptCount val="27"/>
                <c:pt idx="0">
                  <c:v>-1.028334084490826</c:v>
                </c:pt>
                <c:pt idx="1">
                  <c:v>-1.3462741167620111</c:v>
                </c:pt>
                <c:pt idx="2">
                  <c:v>-1.3136120787277343</c:v>
                </c:pt>
                <c:pt idx="3">
                  <c:v>-1.4672045051898577</c:v>
                </c:pt>
                <c:pt idx="4">
                  <c:v>-1.5980726639983567</c:v>
                </c:pt>
                <c:pt idx="5">
                  <c:v>-1.5482151079995401</c:v>
                </c:pt>
                <c:pt idx="6">
                  <c:v>-1.1930135637049948</c:v>
                </c:pt>
                <c:pt idx="7">
                  <c:v>-1.3268129930873285</c:v>
                </c:pt>
                <c:pt idx="8">
                  <c:v>-1.8249703584616463</c:v>
                </c:pt>
                <c:pt idx="9">
                  <c:v>-1.8844617057418769</c:v>
                </c:pt>
                <c:pt idx="10">
                  <c:v>-1.9985793104652507</c:v>
                </c:pt>
                <c:pt idx="11">
                  <c:v>-2.1065641114233427</c:v>
                </c:pt>
                <c:pt idx="12">
                  <c:v>-2.32925987015724</c:v>
                </c:pt>
                <c:pt idx="13">
                  <c:v>-2.9080812637714932</c:v>
                </c:pt>
                <c:pt idx="14">
                  <c:v>-3.0513965440712263</c:v>
                </c:pt>
                <c:pt idx="15">
                  <c:v>-3.2270049524647928</c:v>
                </c:pt>
                <c:pt idx="16">
                  <c:v>-3.2975663974840872</c:v>
                </c:pt>
                <c:pt idx="17">
                  <c:v>-3.2922026533819042</c:v>
                </c:pt>
                <c:pt idx="18">
                  <c:v>-3.6414651346838642</c:v>
                </c:pt>
                <c:pt idx="19">
                  <c:v>-3.6488786287895825</c:v>
                </c:pt>
                <c:pt idx="20">
                  <c:v>-3.6647919571255487</c:v>
                </c:pt>
                <c:pt idx="21">
                  <c:v>-3.6995109028831923</c:v>
                </c:pt>
                <c:pt idx="22">
                  <c:v>-3.7004835626143167</c:v>
                </c:pt>
                <c:pt idx="23">
                  <c:v>-3.9496706103747337</c:v>
                </c:pt>
                <c:pt idx="24">
                  <c:v>-3.9756476789568054</c:v>
                </c:pt>
                <c:pt idx="25">
                  <c:v>-4.0597536050779013</c:v>
                </c:pt>
                <c:pt idx="26">
                  <c:v>-4.1532400022975482</c:v>
                </c:pt>
              </c:numCache>
            </c:numRef>
          </c:val>
          <c:smooth val="0"/>
          <c:extLst>
            <c:ext xmlns:c16="http://schemas.microsoft.com/office/drawing/2014/chart" uri="{C3380CC4-5D6E-409C-BE32-E72D297353CC}">
              <c16:uniqueId val="{00000008-A6FD-437C-8355-02CB17B1294F}"/>
            </c:ext>
          </c:extLst>
        </c:ser>
        <c:dLbls>
          <c:showLegendKey val="0"/>
          <c:showVal val="0"/>
          <c:showCatName val="0"/>
          <c:showSerName val="0"/>
          <c:showPercent val="0"/>
          <c:showBubbleSize val="0"/>
        </c:dLbls>
        <c:marker val="1"/>
        <c:smooth val="0"/>
        <c:axId val="442406896"/>
        <c:axId val="442403536"/>
      </c:lineChart>
      <c:dateAx>
        <c:axId val="442406896"/>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BT" panose="020B0402020204020303" pitchFamily="34" charset="0"/>
                <a:ea typeface="+mn-ea"/>
                <a:cs typeface="+mn-cs"/>
              </a:defRPr>
            </a:pPr>
            <a:endParaRPr lang="en-US"/>
          </a:p>
        </c:txPr>
        <c:crossAx val="442403536"/>
        <c:crosses val="autoZero"/>
        <c:auto val="0"/>
        <c:lblOffset val="100"/>
        <c:baseTimeUnit val="days"/>
        <c:majorUnit val="26"/>
        <c:majorTimeUnit val="days"/>
      </c:dateAx>
      <c:valAx>
        <c:axId val="442403536"/>
        <c:scaling>
          <c:orientation val="minMax"/>
          <c:max val="0"/>
          <c:min val="-5"/>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BT" panose="020B0402020204020303" pitchFamily="34" charset="0"/>
                <a:ea typeface="+mn-ea"/>
                <a:cs typeface="+mn-cs"/>
              </a:defRPr>
            </a:pPr>
            <a:endParaRPr lang="en-US"/>
          </a:p>
        </c:txPr>
        <c:crossAx val="442406896"/>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Futura Lt BT" panose="020B0402020204020303" pitchFamily="34"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666059862207774E-2"/>
          <c:y val="0.11683423529713509"/>
          <c:w val="0.69063927857881735"/>
          <c:h val="0.83340101624104801"/>
        </c:manualLayout>
      </c:layout>
      <c:barChart>
        <c:barDir val="col"/>
        <c:grouping val="stacked"/>
        <c:varyColors val="0"/>
        <c:ser>
          <c:idx val="0"/>
          <c:order val="0"/>
          <c:tx>
            <c:strRef>
              <c:f>ALL!$B$62</c:f>
              <c:strCache>
                <c:ptCount val="1"/>
                <c:pt idx="0">
                  <c:v>Macro impact</c:v>
                </c:pt>
              </c:strCache>
            </c:strRef>
          </c:tx>
          <c:spPr>
            <a:solidFill>
              <a:schemeClr val="accent1"/>
            </a:solidFill>
            <a:ln>
              <a:noFill/>
            </a:ln>
            <a:effectLst/>
          </c:spPr>
          <c:invertIfNegative val="0"/>
          <c:cat>
            <c:strRef>
              <c:f>ALL!$C$61:$E$61</c:f>
              <c:strCache>
                <c:ptCount val="3"/>
                <c:pt idx="0">
                  <c:v>Action</c:v>
                </c:pt>
                <c:pt idx="1">
                  <c:v>Inaction</c:v>
                </c:pt>
                <c:pt idx="2">
                  <c:v>Uncoordinated action</c:v>
                </c:pt>
              </c:strCache>
            </c:strRef>
          </c:cat>
          <c:val>
            <c:numRef>
              <c:f>ALL!$C$62:$E$62</c:f>
              <c:numCache>
                <c:formatCode>0.0000</c:formatCode>
                <c:ptCount val="3"/>
                <c:pt idx="0">
                  <c:v>-0.11580682131881645</c:v>
                </c:pt>
                <c:pt idx="1">
                  <c:v>-1.1443152282096545</c:v>
                </c:pt>
                <c:pt idx="2">
                  <c:v>-1.1443152282096545</c:v>
                </c:pt>
              </c:numCache>
            </c:numRef>
          </c:val>
          <c:extLst>
            <c:ext xmlns:c16="http://schemas.microsoft.com/office/drawing/2014/chart" uri="{C3380CC4-5D6E-409C-BE32-E72D297353CC}">
              <c16:uniqueId val="{00000000-0346-41C8-A10C-46AF88319FC4}"/>
            </c:ext>
          </c:extLst>
        </c:ser>
        <c:ser>
          <c:idx val="5"/>
          <c:order val="1"/>
          <c:tx>
            <c:strRef>
              <c:f>ALL!$B$67</c:f>
              <c:strCache>
                <c:ptCount val="1"/>
                <c:pt idx="0">
                  <c:v>Damages</c:v>
                </c:pt>
              </c:strCache>
            </c:strRef>
          </c:tx>
          <c:spPr>
            <a:solidFill>
              <a:schemeClr val="accent6"/>
            </a:solidFill>
            <a:ln>
              <a:noFill/>
            </a:ln>
            <a:effectLst/>
          </c:spPr>
          <c:invertIfNegative val="0"/>
          <c:cat>
            <c:strRef>
              <c:f>ALL!$C$61:$E$61</c:f>
              <c:strCache>
                <c:ptCount val="3"/>
                <c:pt idx="0">
                  <c:v>Action</c:v>
                </c:pt>
                <c:pt idx="1">
                  <c:v>Inaction</c:v>
                </c:pt>
                <c:pt idx="2">
                  <c:v>Uncoordinated action</c:v>
                </c:pt>
              </c:strCache>
            </c:strRef>
          </c:cat>
          <c:val>
            <c:numRef>
              <c:f>ALL!$C$67:$E$67</c:f>
              <c:numCache>
                <c:formatCode>0.0000</c:formatCode>
                <c:ptCount val="3"/>
                <c:pt idx="0">
                  <c:v>-1.5311911359330029E-2</c:v>
                </c:pt>
                <c:pt idx="1">
                  <c:v>-3.4280420456012067E-2</c:v>
                </c:pt>
                <c:pt idx="2">
                  <c:v>-3.4280420456012067E-2</c:v>
                </c:pt>
              </c:numCache>
            </c:numRef>
          </c:val>
          <c:extLst>
            <c:ext xmlns:c16="http://schemas.microsoft.com/office/drawing/2014/chart" uri="{C3380CC4-5D6E-409C-BE32-E72D297353CC}">
              <c16:uniqueId val="{00000001-0346-41C8-A10C-46AF88319FC4}"/>
            </c:ext>
          </c:extLst>
        </c:ser>
        <c:ser>
          <c:idx val="6"/>
          <c:order val="2"/>
          <c:tx>
            <c:v>Defences costs</c:v>
          </c:tx>
          <c:spPr>
            <a:solidFill>
              <a:schemeClr val="accent1">
                <a:lumMod val="60000"/>
              </a:schemeClr>
            </a:solidFill>
            <a:ln>
              <a:noFill/>
            </a:ln>
            <a:effectLst/>
          </c:spPr>
          <c:invertIfNegative val="0"/>
          <c:cat>
            <c:strRef>
              <c:f>ALL!$C$61:$E$61</c:f>
              <c:strCache>
                <c:ptCount val="3"/>
                <c:pt idx="0">
                  <c:v>Action</c:v>
                </c:pt>
                <c:pt idx="1">
                  <c:v>Inaction</c:v>
                </c:pt>
                <c:pt idx="2">
                  <c:v>Uncoordinated action</c:v>
                </c:pt>
              </c:strCache>
            </c:strRef>
          </c:cat>
          <c:val>
            <c:numRef>
              <c:f>ALL!$C$68:$E$68</c:f>
              <c:numCache>
                <c:formatCode>0.0000</c:formatCode>
                <c:ptCount val="3"/>
                <c:pt idx="0">
                  <c:v>-3.2312573294649469E-2</c:v>
                </c:pt>
                <c:pt idx="1">
                  <c:v>-3.3993286452760701E-2</c:v>
                </c:pt>
                <c:pt idx="2">
                  <c:v>-3.3993286452760701E-2</c:v>
                </c:pt>
              </c:numCache>
            </c:numRef>
          </c:val>
          <c:extLst>
            <c:ext xmlns:c16="http://schemas.microsoft.com/office/drawing/2014/chart" uri="{C3380CC4-5D6E-409C-BE32-E72D297353CC}">
              <c16:uniqueId val="{00000002-0346-41C8-A10C-46AF88319FC4}"/>
            </c:ext>
          </c:extLst>
        </c:ser>
        <c:ser>
          <c:idx val="3"/>
          <c:order val="3"/>
          <c:tx>
            <c:strRef>
              <c:f>ALL!$B$65</c:f>
              <c:strCache>
                <c:ptCount val="1"/>
                <c:pt idx="0">
                  <c:v>Expenditure supports</c:v>
                </c:pt>
              </c:strCache>
            </c:strRef>
          </c:tx>
          <c:spPr>
            <a:solidFill>
              <a:schemeClr val="accent6">
                <a:lumMod val="75000"/>
              </a:schemeClr>
            </a:solidFill>
            <a:ln>
              <a:noFill/>
            </a:ln>
            <a:effectLst/>
          </c:spPr>
          <c:invertIfNegative val="0"/>
          <c:cat>
            <c:strRef>
              <c:f>ALL!$C$61:$E$61</c:f>
              <c:strCache>
                <c:ptCount val="3"/>
                <c:pt idx="0">
                  <c:v>Action</c:v>
                </c:pt>
                <c:pt idx="1">
                  <c:v>Inaction</c:v>
                </c:pt>
                <c:pt idx="2">
                  <c:v>Uncoordinated action</c:v>
                </c:pt>
              </c:strCache>
            </c:strRef>
          </c:cat>
          <c:val>
            <c:numRef>
              <c:f>ALL!$C$65:$E$65</c:f>
              <c:numCache>
                <c:formatCode>0.0000</c:formatCode>
                <c:ptCount val="3"/>
                <c:pt idx="0">
                  <c:v>-0.95888199424455223</c:v>
                </c:pt>
                <c:pt idx="1">
                  <c:v>-0.37085195502794682</c:v>
                </c:pt>
                <c:pt idx="2">
                  <c:v>-0.95888199424455223</c:v>
                </c:pt>
              </c:numCache>
            </c:numRef>
          </c:val>
          <c:extLst>
            <c:ext xmlns:c16="http://schemas.microsoft.com/office/drawing/2014/chart" uri="{C3380CC4-5D6E-409C-BE32-E72D297353CC}">
              <c16:uniqueId val="{00000003-0346-41C8-A10C-46AF88319FC4}"/>
            </c:ext>
          </c:extLst>
        </c:ser>
        <c:ser>
          <c:idx val="2"/>
          <c:order val="4"/>
          <c:tx>
            <c:v>Legislated EU target costs</c:v>
          </c:tx>
          <c:spPr>
            <a:solidFill>
              <a:schemeClr val="accent4"/>
            </a:solidFill>
            <a:ln>
              <a:noFill/>
            </a:ln>
            <a:effectLst/>
          </c:spPr>
          <c:invertIfNegative val="0"/>
          <c:cat>
            <c:strRef>
              <c:f>ALL!$C$61:$E$61</c:f>
              <c:strCache>
                <c:ptCount val="3"/>
                <c:pt idx="0">
                  <c:v>Action</c:v>
                </c:pt>
                <c:pt idx="1">
                  <c:v>Inaction</c:v>
                </c:pt>
                <c:pt idx="2">
                  <c:v>Uncoordinated action</c:v>
                </c:pt>
              </c:strCache>
            </c:strRef>
          </c:cat>
          <c:val>
            <c:numRef>
              <c:f>ALL!$C$64:$E$64</c:f>
              <c:numCache>
                <c:formatCode>0.0000</c:formatCode>
                <c:ptCount val="3"/>
                <c:pt idx="0">
                  <c:v>0</c:v>
                </c:pt>
                <c:pt idx="1">
                  <c:v>-0.46484728829344218</c:v>
                </c:pt>
                <c:pt idx="2">
                  <c:v>0</c:v>
                </c:pt>
              </c:numCache>
            </c:numRef>
          </c:val>
          <c:extLst>
            <c:ext xmlns:c16="http://schemas.microsoft.com/office/drawing/2014/chart" uri="{C3380CC4-5D6E-409C-BE32-E72D297353CC}">
              <c16:uniqueId val="{00000004-0346-41C8-A10C-46AF88319FC4}"/>
            </c:ext>
          </c:extLst>
        </c:ser>
        <c:ser>
          <c:idx val="4"/>
          <c:order val="5"/>
          <c:tx>
            <c:v>Additional interest costs</c:v>
          </c:tx>
          <c:spPr>
            <a:solidFill>
              <a:schemeClr val="accent2"/>
            </a:solidFill>
            <a:ln>
              <a:noFill/>
            </a:ln>
            <a:effectLst/>
          </c:spPr>
          <c:invertIfNegative val="0"/>
          <c:cat>
            <c:strRef>
              <c:f>ALL!$C$61:$E$61</c:f>
              <c:strCache>
                <c:ptCount val="3"/>
                <c:pt idx="0">
                  <c:v>Action</c:v>
                </c:pt>
                <c:pt idx="1">
                  <c:v>Inaction</c:v>
                </c:pt>
                <c:pt idx="2">
                  <c:v>Uncoordinated action</c:v>
                </c:pt>
              </c:strCache>
            </c:strRef>
          </c:cat>
          <c:val>
            <c:numRef>
              <c:f>ALL!$C$66:$E$66</c:f>
              <c:numCache>
                <c:formatCode>0.0000</c:formatCode>
                <c:ptCount val="3"/>
                <c:pt idx="0">
                  <c:v>-3.7111857213494318E-2</c:v>
                </c:pt>
                <c:pt idx="1">
                  <c:v>-4.2714291286315896E-2</c:v>
                </c:pt>
                <c:pt idx="2">
                  <c:v>-4.2714291286315896E-2</c:v>
                </c:pt>
              </c:numCache>
            </c:numRef>
          </c:val>
          <c:extLst>
            <c:ext xmlns:c16="http://schemas.microsoft.com/office/drawing/2014/chart" uri="{C3380CC4-5D6E-409C-BE32-E72D297353CC}">
              <c16:uniqueId val="{00000005-0346-41C8-A10C-46AF88319FC4}"/>
            </c:ext>
          </c:extLst>
        </c:ser>
        <c:dLbls>
          <c:showLegendKey val="0"/>
          <c:showVal val="0"/>
          <c:showCatName val="0"/>
          <c:showSerName val="0"/>
          <c:showPercent val="0"/>
          <c:showBubbleSize val="0"/>
        </c:dLbls>
        <c:gapWidth val="50"/>
        <c:overlap val="100"/>
        <c:axId val="1591823280"/>
        <c:axId val="1591824240"/>
      </c:barChart>
      <c:catAx>
        <c:axId val="1591823280"/>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Futura Lt BT" panose="020B0402020204020303" pitchFamily="34" charset="0"/>
                <a:ea typeface="+mn-ea"/>
                <a:cs typeface="+mn-cs"/>
              </a:defRPr>
            </a:pPr>
            <a:endParaRPr lang="en-US"/>
          </a:p>
        </c:txPr>
        <c:crossAx val="1591824240"/>
        <c:crosses val="autoZero"/>
        <c:auto val="1"/>
        <c:lblAlgn val="ctr"/>
        <c:lblOffset val="100"/>
        <c:noMultiLvlLbl val="0"/>
      </c:catAx>
      <c:valAx>
        <c:axId val="1591824240"/>
        <c:scaling>
          <c:orientation val="minMax"/>
          <c:max val="0.2"/>
          <c:min val="-2.5"/>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BT" panose="020B0402020204020303" pitchFamily="34" charset="0"/>
                <a:ea typeface="+mn-ea"/>
                <a:cs typeface="+mn-cs"/>
              </a:defRPr>
            </a:pPr>
            <a:endParaRPr lang="en-US"/>
          </a:p>
        </c:txPr>
        <c:crossAx val="1591823280"/>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Futura Lt BT" panose="020B0402020204020303" pitchFamily="34" charset="0"/>
        </a:defRPr>
      </a:pPr>
      <a:endParaRPr lang="en-US"/>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193091221484741E-2"/>
          <c:y val="5.0808314087759814E-2"/>
          <c:w val="0.60023304231013075"/>
          <c:h val="0.84811569216261717"/>
        </c:manualLayout>
      </c:layout>
      <c:areaChart>
        <c:grouping val="stacked"/>
        <c:varyColors val="0"/>
        <c:ser>
          <c:idx val="0"/>
          <c:order val="1"/>
          <c:tx>
            <c:strRef>
              <c:f>ALL!$B$51</c:f>
              <c:strCache>
                <c:ptCount val="1"/>
                <c:pt idx="0">
                  <c:v>Inaction (median damage)</c:v>
                </c:pt>
              </c:strCache>
            </c:strRef>
          </c:tx>
          <c:spPr>
            <a:noFill/>
            <a:ln>
              <a:noFill/>
            </a:ln>
            <a:effectLst/>
          </c:spPr>
          <c:cat>
            <c:numRef>
              <c:f>ALL!$C$8:$AC$8</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ALL!$C$51:$AC$51</c:f>
              <c:numCache>
                <c:formatCode>0.00</c:formatCode>
                <c:ptCount val="27"/>
                <c:pt idx="0">
                  <c:v>-0.36475516001279079</c:v>
                </c:pt>
                <c:pt idx="1">
                  <c:v>-0.65077846522132921</c:v>
                </c:pt>
                <c:pt idx="2">
                  <c:v>-0.62300569767330183</c:v>
                </c:pt>
                <c:pt idx="3">
                  <c:v>-0.75619337304207379</c:v>
                </c:pt>
                <c:pt idx="4">
                  <c:v>-0.8635327677634248</c:v>
                </c:pt>
                <c:pt idx="5">
                  <c:v>-0.79476437037912551</c:v>
                </c:pt>
                <c:pt idx="6">
                  <c:v>-0.43005678191860092</c:v>
                </c:pt>
                <c:pt idx="7">
                  <c:v>-0.53478955920443261</c:v>
                </c:pt>
                <c:pt idx="8">
                  <c:v>-0.98894309682860093</c:v>
                </c:pt>
                <c:pt idx="9">
                  <c:v>-1.0188972999150436</c:v>
                </c:pt>
                <c:pt idx="10">
                  <c:v>-1.101852216658576</c:v>
                </c:pt>
                <c:pt idx="11">
                  <c:v>-1.1765648723228626</c:v>
                </c:pt>
                <c:pt idx="12">
                  <c:v>-1.3608743846821263</c:v>
                </c:pt>
                <c:pt idx="13">
                  <c:v>-1.8821165784066307</c:v>
                </c:pt>
                <c:pt idx="14">
                  <c:v>-1.98705990089535</c:v>
                </c:pt>
                <c:pt idx="15">
                  <c:v>-2.123114309911152</c:v>
                </c:pt>
                <c:pt idx="16">
                  <c:v>-2.1565061059510167</c:v>
                </c:pt>
                <c:pt idx="17">
                  <c:v>-2.1181490368272167</c:v>
                </c:pt>
                <c:pt idx="18">
                  <c:v>-2.41594721690368</c:v>
                </c:pt>
                <c:pt idx="19">
                  <c:v>-2.3876879171517214</c:v>
                </c:pt>
                <c:pt idx="20">
                  <c:v>-2.3693569290268641</c:v>
                </c:pt>
                <c:pt idx="21">
                  <c:v>-2.3667862479146011</c:v>
                </c:pt>
                <c:pt idx="22">
                  <c:v>-2.3332881879491199</c:v>
                </c:pt>
                <c:pt idx="23">
                  <c:v>-2.5315439926831642</c:v>
                </c:pt>
                <c:pt idx="24">
                  <c:v>-2.5202702855744787</c:v>
                </c:pt>
                <c:pt idx="25">
                  <c:v>-2.5634999536459429</c:v>
                </c:pt>
                <c:pt idx="26">
                  <c:v>-2.6136025486776644</c:v>
                </c:pt>
              </c:numCache>
            </c:numRef>
          </c:val>
          <c:extLst>
            <c:ext xmlns:c16="http://schemas.microsoft.com/office/drawing/2014/chart" uri="{C3380CC4-5D6E-409C-BE32-E72D297353CC}">
              <c16:uniqueId val="{00000000-CB9F-4ED8-A509-200CE5047B20}"/>
            </c:ext>
          </c:extLst>
        </c:ser>
        <c:ser>
          <c:idx val="4"/>
          <c:order val="4"/>
          <c:tx>
            <c:strRef>
              <c:f>ALL!$B$55</c:f>
              <c:strCache>
                <c:ptCount val="1"/>
              </c:strCache>
            </c:strRef>
          </c:tx>
          <c:spPr>
            <a:solidFill>
              <a:schemeClr val="accent4">
                <a:lumMod val="40000"/>
                <a:lumOff val="60000"/>
              </a:schemeClr>
            </a:solidFill>
            <a:ln>
              <a:noFill/>
            </a:ln>
            <a:effectLst/>
          </c:spPr>
          <c:cat>
            <c:numRef>
              <c:f>ALL!$C$8:$AC$8</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ALL!$C$55:$AC$55</c:f>
              <c:numCache>
                <c:formatCode>0.00</c:formatCode>
                <c:ptCount val="27"/>
                <c:pt idx="0">
                  <c:v>-0.66357892447803524</c:v>
                </c:pt>
                <c:pt idx="1">
                  <c:v>-0.69549565154068194</c:v>
                </c:pt>
                <c:pt idx="2">
                  <c:v>-0.69060638105443251</c:v>
                </c:pt>
                <c:pt idx="3">
                  <c:v>-0.71101113214778366</c:v>
                </c:pt>
                <c:pt idx="4">
                  <c:v>-0.73453989623493166</c:v>
                </c:pt>
                <c:pt idx="5">
                  <c:v>-0.75345073762041481</c:v>
                </c:pt>
                <c:pt idx="6">
                  <c:v>-0.76295678178639381</c:v>
                </c:pt>
                <c:pt idx="7">
                  <c:v>-0.79202343388289587</c:v>
                </c:pt>
                <c:pt idx="8">
                  <c:v>-0.83602726163304519</c:v>
                </c:pt>
                <c:pt idx="9">
                  <c:v>-0.86556440582683347</c:v>
                </c:pt>
                <c:pt idx="10">
                  <c:v>-0.89672709380667426</c:v>
                </c:pt>
                <c:pt idx="11">
                  <c:v>-0.9299992391004801</c:v>
                </c:pt>
                <c:pt idx="12">
                  <c:v>-0.96838548547511372</c:v>
                </c:pt>
                <c:pt idx="13">
                  <c:v>-1.0259646853648621</c:v>
                </c:pt>
                <c:pt idx="14">
                  <c:v>-1.0643366431758763</c:v>
                </c:pt>
                <c:pt idx="15">
                  <c:v>-1.1038906425536412</c:v>
                </c:pt>
                <c:pt idx="16">
                  <c:v>-1.1410602915330705</c:v>
                </c:pt>
                <c:pt idx="17">
                  <c:v>-1.1740536165546875</c:v>
                </c:pt>
                <c:pt idx="18">
                  <c:v>-1.2255179177801843</c:v>
                </c:pt>
                <c:pt idx="19">
                  <c:v>-1.2611907116378611</c:v>
                </c:pt>
                <c:pt idx="20">
                  <c:v>-1.2954350280986842</c:v>
                </c:pt>
                <c:pt idx="21">
                  <c:v>-1.3327246549685916</c:v>
                </c:pt>
                <c:pt idx="22">
                  <c:v>-1.3671953746651964</c:v>
                </c:pt>
                <c:pt idx="23">
                  <c:v>-1.418126617691569</c:v>
                </c:pt>
                <c:pt idx="24">
                  <c:v>-1.4553773933823271</c:v>
                </c:pt>
                <c:pt idx="25">
                  <c:v>-1.4962536514319584</c:v>
                </c:pt>
                <c:pt idx="26">
                  <c:v>-1.5396374536198829</c:v>
                </c:pt>
              </c:numCache>
            </c:numRef>
          </c:val>
          <c:extLst>
            <c:ext xmlns:c16="http://schemas.microsoft.com/office/drawing/2014/chart" uri="{C3380CC4-5D6E-409C-BE32-E72D297353CC}">
              <c16:uniqueId val="{00000001-CB9F-4ED8-A509-200CE5047B20}"/>
            </c:ext>
          </c:extLst>
        </c:ser>
        <c:dLbls>
          <c:showLegendKey val="0"/>
          <c:showVal val="0"/>
          <c:showCatName val="0"/>
          <c:showSerName val="0"/>
          <c:showPercent val="0"/>
          <c:showBubbleSize val="0"/>
        </c:dLbls>
        <c:axId val="1395817408"/>
        <c:axId val="1395821728"/>
      </c:areaChart>
      <c:lineChart>
        <c:grouping val="standard"/>
        <c:varyColors val="0"/>
        <c:ser>
          <c:idx val="1"/>
          <c:order val="0"/>
          <c:tx>
            <c:strRef>
              <c:f>ALL!$B$52</c:f>
              <c:strCache>
                <c:ptCount val="1"/>
                <c:pt idx="0">
                  <c:v>Inaction (high damage)</c:v>
                </c:pt>
              </c:strCache>
            </c:strRef>
          </c:tx>
          <c:spPr>
            <a:ln w="28575" cap="rnd">
              <a:solidFill>
                <a:schemeClr val="accent4">
                  <a:lumMod val="60000"/>
                  <a:lumOff val="40000"/>
                </a:schemeClr>
              </a:solidFill>
              <a:round/>
            </a:ln>
            <a:effectLst/>
          </c:spPr>
          <c:marker>
            <c:symbol val="none"/>
          </c:marker>
          <c:dPt>
            <c:idx val="26"/>
            <c:marker>
              <c:symbol val="circle"/>
              <c:size val="5"/>
              <c:spPr>
                <a:solidFill>
                  <a:schemeClr val="accent4">
                    <a:lumMod val="60000"/>
                    <a:lumOff val="40000"/>
                  </a:schemeClr>
                </a:solidFill>
                <a:ln w="9525">
                  <a:noFill/>
                </a:ln>
                <a:effectLst/>
              </c:spPr>
            </c:marker>
            <c:bubble3D val="0"/>
            <c:extLst>
              <c:ext xmlns:c16="http://schemas.microsoft.com/office/drawing/2014/chart" uri="{C3380CC4-5D6E-409C-BE32-E72D297353CC}">
                <c16:uniqueId val="{00000002-CB9F-4ED8-A509-200CE5047B20}"/>
              </c:ext>
            </c:extLst>
          </c:dPt>
          <c:dLbls>
            <c:dLbl>
              <c:idx val="26"/>
              <c:layout>
                <c:manualLayout>
                  <c:x val="-6.0093219768475495E-2"/>
                  <c:y val="3.56586943512906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B9F-4ED8-A509-200CE5047B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4"/>
                    </a:solidFill>
                    <a:latin typeface="Futura Lt BT" panose="020B0402020204020303"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ALL!$C$8:$AC$8</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ALL!$C$52:$AC$52</c:f>
              <c:numCache>
                <c:formatCode>0.00</c:formatCode>
                <c:ptCount val="27"/>
                <c:pt idx="0">
                  <c:v>-1.028334084490826</c:v>
                </c:pt>
                <c:pt idx="1">
                  <c:v>-1.3462741167620111</c:v>
                </c:pt>
                <c:pt idx="2">
                  <c:v>-1.3136120787277343</c:v>
                </c:pt>
                <c:pt idx="3">
                  <c:v>-1.4672045051898575</c:v>
                </c:pt>
                <c:pt idx="4">
                  <c:v>-1.5980726639983565</c:v>
                </c:pt>
                <c:pt idx="5">
                  <c:v>-1.5482151079995403</c:v>
                </c:pt>
                <c:pt idx="6">
                  <c:v>-1.1930135637049948</c:v>
                </c:pt>
                <c:pt idx="7">
                  <c:v>-1.3268129930873285</c:v>
                </c:pt>
                <c:pt idx="8">
                  <c:v>-1.8249703584616461</c:v>
                </c:pt>
                <c:pt idx="9">
                  <c:v>-1.8844617057418771</c:v>
                </c:pt>
                <c:pt idx="10">
                  <c:v>-1.9985793104652503</c:v>
                </c:pt>
                <c:pt idx="11">
                  <c:v>-2.1065641114233427</c:v>
                </c:pt>
                <c:pt idx="12">
                  <c:v>-2.32925987015724</c:v>
                </c:pt>
                <c:pt idx="13">
                  <c:v>-2.9080812637714928</c:v>
                </c:pt>
                <c:pt idx="14">
                  <c:v>-3.0513965440712263</c:v>
                </c:pt>
                <c:pt idx="15">
                  <c:v>-3.2270049524647932</c:v>
                </c:pt>
                <c:pt idx="16">
                  <c:v>-3.2975663974840872</c:v>
                </c:pt>
                <c:pt idx="17">
                  <c:v>-3.2922026533819042</c:v>
                </c:pt>
                <c:pt idx="18">
                  <c:v>-3.6414651346838642</c:v>
                </c:pt>
                <c:pt idx="19">
                  <c:v>-3.6488786287895825</c:v>
                </c:pt>
                <c:pt idx="20">
                  <c:v>-3.6647919571255483</c:v>
                </c:pt>
                <c:pt idx="21">
                  <c:v>-3.6995109028831927</c:v>
                </c:pt>
                <c:pt idx="22">
                  <c:v>-3.7004835626143162</c:v>
                </c:pt>
                <c:pt idx="23">
                  <c:v>-3.9496706103747332</c:v>
                </c:pt>
                <c:pt idx="24">
                  <c:v>-3.9756476789568058</c:v>
                </c:pt>
                <c:pt idx="25">
                  <c:v>-4.0597536050779013</c:v>
                </c:pt>
                <c:pt idx="26">
                  <c:v>-4.1532400022975473</c:v>
                </c:pt>
              </c:numCache>
            </c:numRef>
          </c:val>
          <c:smooth val="0"/>
          <c:extLst>
            <c:ext xmlns:c16="http://schemas.microsoft.com/office/drawing/2014/chart" uri="{C3380CC4-5D6E-409C-BE32-E72D297353CC}">
              <c16:uniqueId val="{00000003-CB9F-4ED8-A509-200CE5047B20}"/>
            </c:ext>
          </c:extLst>
        </c:ser>
        <c:ser>
          <c:idx val="2"/>
          <c:order val="2"/>
          <c:tx>
            <c:strRef>
              <c:f>ALL!$B$53</c:f>
              <c:strCache>
                <c:ptCount val="1"/>
                <c:pt idx="0">
                  <c:v>Climate action</c:v>
                </c:pt>
              </c:strCache>
            </c:strRef>
          </c:tx>
          <c:spPr>
            <a:ln w="28575" cap="rnd">
              <a:solidFill>
                <a:schemeClr val="accent3"/>
              </a:solidFill>
              <a:round/>
            </a:ln>
            <a:effectLst/>
          </c:spPr>
          <c:marker>
            <c:symbol val="none"/>
          </c:marker>
          <c:dPt>
            <c:idx val="26"/>
            <c:marker>
              <c:symbol val="circle"/>
              <c:size val="5"/>
              <c:spPr>
                <a:solidFill>
                  <a:schemeClr val="accent3"/>
                </a:solidFill>
                <a:ln w="9525">
                  <a:noFill/>
                </a:ln>
                <a:effectLst/>
              </c:spPr>
            </c:marker>
            <c:bubble3D val="0"/>
            <c:extLst>
              <c:ext xmlns:c16="http://schemas.microsoft.com/office/drawing/2014/chart" uri="{C3380CC4-5D6E-409C-BE32-E72D297353CC}">
                <c16:uniqueId val="{00000004-CB9F-4ED8-A509-200CE5047B20}"/>
              </c:ext>
            </c:extLst>
          </c:dPt>
          <c:dLbls>
            <c:dLbl>
              <c:idx val="26"/>
              <c:layout>
                <c:manualLayout>
                  <c:x val="-5.189868980004702E-2"/>
                  <c:y val="4.9030704733024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B9F-4ED8-A509-200CE5047B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3"/>
                    </a:solidFill>
                    <a:latin typeface="Futura Lt BT" panose="020B0402020204020303"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ALL!$C$8:$AC$8</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ALL!$C$53:$AC$53</c:f>
              <c:numCache>
                <c:formatCode>0.00</c:formatCode>
                <c:ptCount val="27"/>
                <c:pt idx="0">
                  <c:v>-1.0752927896459132</c:v>
                </c:pt>
                <c:pt idx="1">
                  <c:v>-1.1921755490867991</c:v>
                </c:pt>
                <c:pt idx="2">
                  <c:v>-1.7386352979504329</c:v>
                </c:pt>
                <c:pt idx="3">
                  <c:v>-2.053942270419471</c:v>
                </c:pt>
                <c:pt idx="4">
                  <c:v>-2.5372249089318801</c:v>
                </c:pt>
                <c:pt idx="5">
                  <c:v>-1.893276080155551</c:v>
                </c:pt>
                <c:pt idx="6">
                  <c:v>-1.8782531267062221</c:v>
                </c:pt>
                <c:pt idx="7">
                  <c:v>-2.7907022274303537</c:v>
                </c:pt>
                <c:pt idx="8">
                  <c:v>-2.1833997787446529</c:v>
                </c:pt>
                <c:pt idx="9">
                  <c:v>-1.7647217731908482</c:v>
                </c:pt>
                <c:pt idx="10">
                  <c:v>-1.9095068196027449</c:v>
                </c:pt>
                <c:pt idx="11">
                  <c:v>-2.0785864496370765</c:v>
                </c:pt>
                <c:pt idx="12">
                  <c:v>-2.3004437468836429</c:v>
                </c:pt>
                <c:pt idx="13">
                  <c:v>-2.5142928965155456</c:v>
                </c:pt>
                <c:pt idx="14">
                  <c:v>-2.6125430005427646</c:v>
                </c:pt>
                <c:pt idx="15">
                  <c:v>-2.7740025571642564</c:v>
                </c:pt>
                <c:pt idx="16">
                  <c:v>-2.8005239531717239</c:v>
                </c:pt>
                <c:pt idx="17">
                  <c:v>-2.7451998224188348</c:v>
                </c:pt>
                <c:pt idx="18">
                  <c:v>-2.7771826526925172</c:v>
                </c:pt>
                <c:pt idx="19">
                  <c:v>-2.7837146606520888</c:v>
                </c:pt>
                <c:pt idx="20">
                  <c:v>-2.7538331014070581</c:v>
                </c:pt>
                <c:pt idx="21">
                  <c:v>-2.7835310335985937</c:v>
                </c:pt>
                <c:pt idx="22">
                  <c:v>-2.7818017426553787</c:v>
                </c:pt>
                <c:pt idx="23">
                  <c:v>-2.7591174178374351</c:v>
                </c:pt>
                <c:pt idx="24">
                  <c:v>-2.7477309783724091</c:v>
                </c:pt>
                <c:pt idx="25">
                  <c:v>-2.7984252284610731</c:v>
                </c:pt>
                <c:pt idx="26" formatCode="0.0">
                  <c:v>-2.8030347122939752</c:v>
                </c:pt>
              </c:numCache>
            </c:numRef>
          </c:val>
          <c:smooth val="0"/>
          <c:extLst>
            <c:ext xmlns:c16="http://schemas.microsoft.com/office/drawing/2014/chart" uri="{C3380CC4-5D6E-409C-BE32-E72D297353CC}">
              <c16:uniqueId val="{00000005-CB9F-4ED8-A509-200CE5047B20}"/>
            </c:ext>
          </c:extLst>
        </c:ser>
        <c:ser>
          <c:idx val="3"/>
          <c:order val="3"/>
          <c:tx>
            <c:strRef>
              <c:f>ALL!$B$54</c:f>
              <c:strCache>
                <c:ptCount val="1"/>
                <c:pt idx="0">
                  <c:v>Climate action - revenue</c:v>
                </c:pt>
              </c:strCache>
            </c:strRef>
          </c:tx>
          <c:spPr>
            <a:ln w="28575" cap="rnd">
              <a:solidFill>
                <a:schemeClr val="accent3"/>
              </a:solidFill>
              <a:prstDash val="dash"/>
              <a:round/>
            </a:ln>
            <a:effectLst/>
          </c:spPr>
          <c:marker>
            <c:symbol val="none"/>
          </c:marker>
          <c:cat>
            <c:numRef>
              <c:f>ALL!$C$8:$AC$8</c:f>
              <c:numCache>
                <c:formatCode>General</c:formatCode>
                <c:ptCount val="2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ALL!$C$54:$AC$54</c:f>
              <c:numCache>
                <c:formatCode>0.00</c:formatCode>
                <c:ptCount val="27"/>
                <c:pt idx="0">
                  <c:v>-1.0752927896459132</c:v>
                </c:pt>
                <c:pt idx="1">
                  <c:v>-0.9214993911356395</c:v>
                </c:pt>
                <c:pt idx="2">
                  <c:v>-1.4006679310240087</c:v>
                </c:pt>
                <c:pt idx="3">
                  <c:v>-1.5241937691905829</c:v>
                </c:pt>
                <c:pt idx="4">
                  <c:v>-1.8397364597300043</c:v>
                </c:pt>
                <c:pt idx="5">
                  <c:v>-1.362027709570901</c:v>
                </c:pt>
                <c:pt idx="6">
                  <c:v>-1.2206902638554651</c:v>
                </c:pt>
                <c:pt idx="7">
                  <c:v>-1.9897595718578427</c:v>
                </c:pt>
                <c:pt idx="8">
                  <c:v>-1.4272539105642739</c:v>
                </c:pt>
                <c:pt idx="9">
                  <c:v>-0.99554018481126505</c:v>
                </c:pt>
                <c:pt idx="10">
                  <c:v>-0.99589223917971581</c:v>
                </c:pt>
                <c:pt idx="11">
                  <c:v>-1.0310462263286928</c:v>
                </c:pt>
                <c:pt idx="12">
                  <c:v>-1.0331712361025842</c:v>
                </c:pt>
                <c:pt idx="13">
                  <c:v>-1.0100533039785125</c:v>
                </c:pt>
                <c:pt idx="14">
                  <c:v>-0.96030204923851192</c:v>
                </c:pt>
                <c:pt idx="15">
                  <c:v>-1.0429336797345439</c:v>
                </c:pt>
                <c:pt idx="16">
                  <c:v>-1.029407078061765</c:v>
                </c:pt>
                <c:pt idx="17">
                  <c:v>-0.94851930474646817</c:v>
                </c:pt>
                <c:pt idx="18">
                  <c:v>-0.97808917470562751</c:v>
                </c:pt>
                <c:pt idx="19">
                  <c:v>-0.98231061423385535</c:v>
                </c:pt>
                <c:pt idx="20">
                  <c:v>-0.97663317605238076</c:v>
                </c:pt>
                <c:pt idx="21">
                  <c:v>-0.9931656064380725</c:v>
                </c:pt>
                <c:pt idx="22">
                  <c:v>-1.0206767262455245</c:v>
                </c:pt>
                <c:pt idx="23">
                  <c:v>-1.0054172827589547</c:v>
                </c:pt>
                <c:pt idx="24">
                  <c:v>-1.0023619434372604</c:v>
                </c:pt>
                <c:pt idx="25">
                  <c:v>-1.0467430957961525</c:v>
                </c:pt>
                <c:pt idx="26">
                  <c:v>-1.0489319927438712</c:v>
                </c:pt>
              </c:numCache>
            </c:numRef>
          </c:val>
          <c:smooth val="0"/>
          <c:extLst>
            <c:ext xmlns:c16="http://schemas.microsoft.com/office/drawing/2014/chart" uri="{C3380CC4-5D6E-409C-BE32-E72D297353CC}">
              <c16:uniqueId val="{00000006-CB9F-4ED8-A509-200CE5047B20}"/>
            </c:ext>
          </c:extLst>
        </c:ser>
        <c:dLbls>
          <c:showLegendKey val="0"/>
          <c:showVal val="0"/>
          <c:showCatName val="0"/>
          <c:showSerName val="0"/>
          <c:showPercent val="0"/>
          <c:showBubbleSize val="0"/>
        </c:dLbls>
        <c:marker val="1"/>
        <c:smooth val="0"/>
        <c:axId val="1395817408"/>
        <c:axId val="1395821728"/>
      </c:lineChart>
      <c:dateAx>
        <c:axId val="1395817408"/>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BT" panose="020B0402020204020303" pitchFamily="34" charset="0"/>
                <a:ea typeface="+mn-ea"/>
                <a:cs typeface="+mn-cs"/>
              </a:defRPr>
            </a:pPr>
            <a:endParaRPr lang="en-US"/>
          </a:p>
        </c:txPr>
        <c:crossAx val="1395821728"/>
        <c:crosses val="autoZero"/>
        <c:auto val="0"/>
        <c:lblOffset val="100"/>
        <c:baseTimeUnit val="days"/>
        <c:majorUnit val="26"/>
        <c:majorTimeUnit val="days"/>
      </c:dateAx>
      <c:valAx>
        <c:axId val="1395821728"/>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BT" panose="020B0402020204020303" pitchFamily="34" charset="0"/>
                <a:ea typeface="+mn-ea"/>
                <a:cs typeface="+mn-cs"/>
              </a:defRPr>
            </a:pPr>
            <a:endParaRPr lang="en-US"/>
          </a:p>
        </c:txPr>
        <c:crossAx val="1395817408"/>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Futura Lt BT" panose="020B0402020204020303" pitchFamily="34" charset="0"/>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3274333970745249E-2"/>
          <c:y val="4.0127673215395697E-2"/>
          <c:w val="0.86773102010367453"/>
          <c:h val="0.85555175671979511"/>
        </c:manualLayout>
      </c:layout>
      <c:barChart>
        <c:barDir val="col"/>
        <c:grouping val="clustered"/>
        <c:varyColors val="0"/>
        <c:ser>
          <c:idx val="0"/>
          <c:order val="0"/>
          <c:tx>
            <c:strRef>
              <c:f>MACRO!$D$37</c:f>
              <c:strCache>
                <c:ptCount val="1"/>
                <c:pt idx="0">
                  <c:v>BAU2</c:v>
                </c:pt>
              </c:strCache>
            </c:strRef>
          </c:tx>
          <c:spPr>
            <a:solidFill>
              <a:schemeClr val="accent1"/>
            </a:solidFill>
            <a:ln>
              <a:noFill/>
            </a:ln>
            <a:effectLst/>
          </c:spPr>
          <c:invertIfNegative val="0"/>
          <c:cat>
            <c:strRef>
              <c:f>MACRO!$B$38:$B$75</c:f>
              <c:strCache>
                <c:ptCount val="38"/>
                <c:pt idx="0">
                  <c:v>CR</c:v>
                </c:pt>
                <c:pt idx="1">
                  <c:v>CO</c:v>
                </c:pt>
                <c:pt idx="2">
                  <c:v>MX</c:v>
                </c:pt>
                <c:pt idx="3">
                  <c:v>IL</c:v>
                </c:pt>
                <c:pt idx="4">
                  <c:v>PT</c:v>
                </c:pt>
                <c:pt idx="5">
                  <c:v>GR</c:v>
                </c:pt>
                <c:pt idx="6">
                  <c:v>TR</c:v>
                </c:pt>
                <c:pt idx="7">
                  <c:v>AU</c:v>
                </c:pt>
                <c:pt idx="8">
                  <c:v>CL</c:v>
                </c:pt>
                <c:pt idx="9">
                  <c:v>ES</c:v>
                </c:pt>
                <c:pt idx="10">
                  <c:v>JP</c:v>
                </c:pt>
                <c:pt idx="11">
                  <c:v>NZ</c:v>
                </c:pt>
                <c:pt idx="12">
                  <c:v>HU</c:v>
                </c:pt>
                <c:pt idx="13">
                  <c:v>US</c:v>
                </c:pt>
                <c:pt idx="14">
                  <c:v>IT</c:v>
                </c:pt>
                <c:pt idx="15">
                  <c:v>KR</c:v>
                </c:pt>
                <c:pt idx="16">
                  <c:v>FR</c:v>
                </c:pt>
                <c:pt idx="17">
                  <c:v>PL</c:v>
                </c:pt>
                <c:pt idx="18">
                  <c:v>BE</c:v>
                </c:pt>
                <c:pt idx="19">
                  <c:v>UK</c:v>
                </c:pt>
                <c:pt idx="20">
                  <c:v>SK</c:v>
                </c:pt>
                <c:pt idx="21">
                  <c:v>NL</c:v>
                </c:pt>
                <c:pt idx="22">
                  <c:v>CZ</c:v>
                </c:pt>
                <c:pt idx="23">
                  <c:v>SI</c:v>
                </c:pt>
                <c:pt idx="24">
                  <c:v>LV</c:v>
                </c:pt>
                <c:pt idx="25">
                  <c:v>DE</c:v>
                </c:pt>
                <c:pt idx="26">
                  <c:v>LT</c:v>
                </c:pt>
                <c:pt idx="27">
                  <c:v>IE</c:v>
                </c:pt>
                <c:pt idx="28">
                  <c:v>DK</c:v>
                </c:pt>
                <c:pt idx="29">
                  <c:v>EE</c:v>
                </c:pt>
                <c:pt idx="30">
                  <c:v>AT</c:v>
                </c:pt>
                <c:pt idx="31">
                  <c:v>SE</c:v>
                </c:pt>
                <c:pt idx="32">
                  <c:v>CA</c:v>
                </c:pt>
                <c:pt idx="33">
                  <c:v>LU</c:v>
                </c:pt>
                <c:pt idx="34">
                  <c:v>NO</c:v>
                </c:pt>
                <c:pt idx="35">
                  <c:v>FI</c:v>
                </c:pt>
                <c:pt idx="36">
                  <c:v>CH</c:v>
                </c:pt>
                <c:pt idx="37">
                  <c:v>IS</c:v>
                </c:pt>
              </c:strCache>
            </c:strRef>
          </c:cat>
          <c:val>
            <c:numRef>
              <c:f>MACRO!$D$38:$D$75</c:f>
              <c:numCache>
                <c:formatCode>0.0</c:formatCode>
                <c:ptCount val="38"/>
                <c:pt idx="0">
                  <c:v>-15.874999999999995</c:v>
                </c:pt>
                <c:pt idx="1">
                  <c:v>-15.781999999999996</c:v>
                </c:pt>
                <c:pt idx="2">
                  <c:v>-14.384000000000007</c:v>
                </c:pt>
                <c:pt idx="3">
                  <c:v>-13.502999999999998</c:v>
                </c:pt>
                <c:pt idx="4">
                  <c:v>-11.644000000000009</c:v>
                </c:pt>
                <c:pt idx="5">
                  <c:v>-11.585999999999997</c:v>
                </c:pt>
                <c:pt idx="6">
                  <c:v>-11.212</c:v>
                </c:pt>
                <c:pt idx="7">
                  <c:v>-10.956999999999983</c:v>
                </c:pt>
                <c:pt idx="8">
                  <c:v>-10.894000000000004</c:v>
                </c:pt>
                <c:pt idx="9">
                  <c:v>-10.848000000000003</c:v>
                </c:pt>
                <c:pt idx="10">
                  <c:v>-10.521999999999998</c:v>
                </c:pt>
                <c:pt idx="11">
                  <c:v>-10.121000000000002</c:v>
                </c:pt>
                <c:pt idx="12">
                  <c:v>-9.7770000000000135</c:v>
                </c:pt>
                <c:pt idx="13">
                  <c:v>-9.7279999999999927</c:v>
                </c:pt>
                <c:pt idx="14">
                  <c:v>-9.6990000000000123</c:v>
                </c:pt>
                <c:pt idx="15">
                  <c:v>-9.4289999999999985</c:v>
                </c:pt>
                <c:pt idx="16">
                  <c:v>-9.2089999999999996</c:v>
                </c:pt>
                <c:pt idx="17">
                  <c:v>-9.0189999999999984</c:v>
                </c:pt>
                <c:pt idx="18">
                  <c:v>-8.8859999999999939</c:v>
                </c:pt>
                <c:pt idx="19">
                  <c:v>-8.838000000000001</c:v>
                </c:pt>
                <c:pt idx="20">
                  <c:v>-8.777000000000001</c:v>
                </c:pt>
                <c:pt idx="21">
                  <c:v>-8.5929999999999946</c:v>
                </c:pt>
                <c:pt idx="22">
                  <c:v>-8.3699999999999992</c:v>
                </c:pt>
                <c:pt idx="23">
                  <c:v>-8.3649999999999896</c:v>
                </c:pt>
                <c:pt idx="24">
                  <c:v>-8.3180000000000032</c:v>
                </c:pt>
                <c:pt idx="25">
                  <c:v>-8.2679999999999865</c:v>
                </c:pt>
                <c:pt idx="26">
                  <c:v>-8.2489999999999952</c:v>
                </c:pt>
                <c:pt idx="27">
                  <c:v>-7.8660000000000068</c:v>
                </c:pt>
                <c:pt idx="28">
                  <c:v>-7.7639999999999931</c:v>
                </c:pt>
                <c:pt idx="29">
                  <c:v>-7.5810000000000155</c:v>
                </c:pt>
                <c:pt idx="30">
                  <c:v>-7.3309999999999986</c:v>
                </c:pt>
                <c:pt idx="31">
                  <c:v>-6.9500000000000011</c:v>
                </c:pt>
                <c:pt idx="32">
                  <c:v>-6.8289999999999846</c:v>
                </c:pt>
                <c:pt idx="33">
                  <c:v>-6.8029999999999919</c:v>
                </c:pt>
                <c:pt idx="34">
                  <c:v>-6.5699999999999985</c:v>
                </c:pt>
                <c:pt idx="35">
                  <c:v>-6.4069999999999965</c:v>
                </c:pt>
                <c:pt idx="36">
                  <c:v>-6.0649999999999871</c:v>
                </c:pt>
                <c:pt idx="37">
                  <c:v>-5.6110000000000104</c:v>
                </c:pt>
              </c:numCache>
            </c:numRef>
          </c:val>
          <c:extLst>
            <c:ext xmlns:c16="http://schemas.microsoft.com/office/drawing/2014/chart" uri="{C3380CC4-5D6E-409C-BE32-E72D297353CC}">
              <c16:uniqueId val="{00000000-45E2-4D2E-B60B-806B44359CEA}"/>
            </c:ext>
          </c:extLst>
        </c:ser>
        <c:ser>
          <c:idx val="4"/>
          <c:order val="1"/>
          <c:tx>
            <c:strRef>
              <c:f>MACRO!$H$37</c:f>
              <c:strCache>
                <c:ptCount val="1"/>
                <c:pt idx="0">
                  <c:v>ET3</c:v>
                </c:pt>
              </c:strCache>
            </c:strRef>
          </c:tx>
          <c:spPr>
            <a:solidFill>
              <a:schemeClr val="accent1">
                <a:lumMod val="60000"/>
                <a:lumOff val="40000"/>
              </a:schemeClr>
            </a:solidFill>
            <a:ln>
              <a:noFill/>
            </a:ln>
            <a:effectLst/>
          </c:spPr>
          <c:invertIfNegative val="0"/>
          <c:cat>
            <c:strRef>
              <c:f>MACRO!$B$38:$B$75</c:f>
              <c:strCache>
                <c:ptCount val="38"/>
                <c:pt idx="0">
                  <c:v>CR</c:v>
                </c:pt>
                <c:pt idx="1">
                  <c:v>CO</c:v>
                </c:pt>
                <c:pt idx="2">
                  <c:v>MX</c:v>
                </c:pt>
                <c:pt idx="3">
                  <c:v>IL</c:v>
                </c:pt>
                <c:pt idx="4">
                  <c:v>PT</c:v>
                </c:pt>
                <c:pt idx="5">
                  <c:v>GR</c:v>
                </c:pt>
                <c:pt idx="6">
                  <c:v>TR</c:v>
                </c:pt>
                <c:pt idx="7">
                  <c:v>AU</c:v>
                </c:pt>
                <c:pt idx="8">
                  <c:v>CL</c:v>
                </c:pt>
                <c:pt idx="9">
                  <c:v>ES</c:v>
                </c:pt>
                <c:pt idx="10">
                  <c:v>JP</c:v>
                </c:pt>
                <c:pt idx="11">
                  <c:v>NZ</c:v>
                </c:pt>
                <c:pt idx="12">
                  <c:v>HU</c:v>
                </c:pt>
                <c:pt idx="13">
                  <c:v>US</c:v>
                </c:pt>
                <c:pt idx="14">
                  <c:v>IT</c:v>
                </c:pt>
                <c:pt idx="15">
                  <c:v>KR</c:v>
                </c:pt>
                <c:pt idx="16">
                  <c:v>FR</c:v>
                </c:pt>
                <c:pt idx="17">
                  <c:v>PL</c:v>
                </c:pt>
                <c:pt idx="18">
                  <c:v>BE</c:v>
                </c:pt>
                <c:pt idx="19">
                  <c:v>UK</c:v>
                </c:pt>
                <c:pt idx="20">
                  <c:v>SK</c:v>
                </c:pt>
                <c:pt idx="21">
                  <c:v>NL</c:v>
                </c:pt>
                <c:pt idx="22">
                  <c:v>CZ</c:v>
                </c:pt>
                <c:pt idx="23">
                  <c:v>SI</c:v>
                </c:pt>
                <c:pt idx="24">
                  <c:v>LV</c:v>
                </c:pt>
                <c:pt idx="25">
                  <c:v>DE</c:v>
                </c:pt>
                <c:pt idx="26">
                  <c:v>LT</c:v>
                </c:pt>
                <c:pt idx="27">
                  <c:v>IE</c:v>
                </c:pt>
                <c:pt idx="28">
                  <c:v>DK</c:v>
                </c:pt>
                <c:pt idx="29">
                  <c:v>EE</c:v>
                </c:pt>
                <c:pt idx="30">
                  <c:v>AT</c:v>
                </c:pt>
                <c:pt idx="31">
                  <c:v>SE</c:v>
                </c:pt>
                <c:pt idx="32">
                  <c:v>CA</c:v>
                </c:pt>
                <c:pt idx="33">
                  <c:v>LU</c:v>
                </c:pt>
                <c:pt idx="34">
                  <c:v>NO</c:v>
                </c:pt>
                <c:pt idx="35">
                  <c:v>FI</c:v>
                </c:pt>
                <c:pt idx="36">
                  <c:v>CH</c:v>
                </c:pt>
                <c:pt idx="37">
                  <c:v>IS</c:v>
                </c:pt>
              </c:strCache>
            </c:strRef>
          </c:cat>
          <c:val>
            <c:numRef>
              <c:f>MACRO!$H$38:$H$75</c:f>
              <c:numCache>
                <c:formatCode>0.0</c:formatCode>
                <c:ptCount val="38"/>
                <c:pt idx="0">
                  <c:v>-13.596999999999982</c:v>
                </c:pt>
                <c:pt idx="1">
                  <c:v>-13.517999999999997</c:v>
                </c:pt>
                <c:pt idx="2">
                  <c:v>-12.321000000000005</c:v>
                </c:pt>
                <c:pt idx="3">
                  <c:v>-11.56600000000001</c:v>
                </c:pt>
                <c:pt idx="4">
                  <c:v>-9.9740000000000055</c:v>
                </c:pt>
                <c:pt idx="5">
                  <c:v>-9.9240000000000101</c:v>
                </c:pt>
                <c:pt idx="6">
                  <c:v>-9.6029999999999944</c:v>
                </c:pt>
                <c:pt idx="7">
                  <c:v>-9.3850000000000104</c:v>
                </c:pt>
                <c:pt idx="8">
                  <c:v>-9.3309999999999995</c:v>
                </c:pt>
                <c:pt idx="9">
                  <c:v>-9.2920000000000122</c:v>
                </c:pt>
                <c:pt idx="10">
                  <c:v>-9.0119999999999969</c:v>
                </c:pt>
                <c:pt idx="11">
                  <c:v>-8.669000000000004</c:v>
                </c:pt>
                <c:pt idx="12">
                  <c:v>-8.3740000000000041</c:v>
                </c:pt>
                <c:pt idx="13">
                  <c:v>-8.333000000000002</c:v>
                </c:pt>
                <c:pt idx="14">
                  <c:v>-8.3080000000000034</c:v>
                </c:pt>
                <c:pt idx="15">
                  <c:v>-8.0759999999999934</c:v>
                </c:pt>
                <c:pt idx="16">
                  <c:v>-7.8880000000000061</c:v>
                </c:pt>
                <c:pt idx="17">
                  <c:v>-7.7249999999999925</c:v>
                </c:pt>
                <c:pt idx="18">
                  <c:v>-7.6110000000000007</c:v>
                </c:pt>
                <c:pt idx="19">
                  <c:v>-7.5699999999999985</c:v>
                </c:pt>
                <c:pt idx="20">
                  <c:v>-7.5179999999999918</c:v>
                </c:pt>
                <c:pt idx="21">
                  <c:v>-7.3599999999999994</c:v>
                </c:pt>
                <c:pt idx="22">
                  <c:v>-7.1699999999999982</c:v>
                </c:pt>
                <c:pt idx="23">
                  <c:v>-7.1650000000000098</c:v>
                </c:pt>
                <c:pt idx="24">
                  <c:v>-7.1250000000000036</c:v>
                </c:pt>
                <c:pt idx="25">
                  <c:v>-7.0819999999999883</c:v>
                </c:pt>
                <c:pt idx="26">
                  <c:v>-7.0659999999999945</c:v>
                </c:pt>
                <c:pt idx="27">
                  <c:v>-6.7379999999999995</c:v>
                </c:pt>
                <c:pt idx="28">
                  <c:v>-6.65</c:v>
                </c:pt>
                <c:pt idx="29">
                  <c:v>-6.4929999999999932</c:v>
                </c:pt>
                <c:pt idx="30">
                  <c:v>-6.2789999999999901</c:v>
                </c:pt>
                <c:pt idx="31">
                  <c:v>-5.9530000000000083</c:v>
                </c:pt>
                <c:pt idx="32">
                  <c:v>-5.8490000000000038</c:v>
                </c:pt>
                <c:pt idx="33">
                  <c:v>-5.8269999999999822</c:v>
                </c:pt>
                <c:pt idx="34">
                  <c:v>-5.6269999999999936</c:v>
                </c:pt>
                <c:pt idx="35">
                  <c:v>-5.4879999999999924</c:v>
                </c:pt>
                <c:pt idx="36">
                  <c:v>-5.1949999999999941</c:v>
                </c:pt>
                <c:pt idx="37">
                  <c:v>-4.8059999999999992</c:v>
                </c:pt>
              </c:numCache>
            </c:numRef>
          </c:val>
          <c:extLst>
            <c:ext xmlns:c16="http://schemas.microsoft.com/office/drawing/2014/chart" uri="{C3380CC4-5D6E-409C-BE32-E72D297353CC}">
              <c16:uniqueId val="{00000001-45E2-4D2E-B60B-806B44359CEA}"/>
            </c:ext>
          </c:extLst>
        </c:ser>
        <c:ser>
          <c:idx val="1"/>
          <c:order val="2"/>
          <c:tx>
            <c:strRef>
              <c:f>MACRO!$E$37</c:f>
              <c:strCache>
                <c:ptCount val="1"/>
                <c:pt idx="0">
                  <c:v>BAU1</c:v>
                </c:pt>
              </c:strCache>
            </c:strRef>
          </c:tx>
          <c:spPr>
            <a:solidFill>
              <a:schemeClr val="accent2"/>
            </a:solidFill>
            <a:ln>
              <a:noFill/>
            </a:ln>
            <a:effectLst/>
          </c:spPr>
          <c:invertIfNegative val="0"/>
          <c:cat>
            <c:strRef>
              <c:f>MACRO!$B$38:$B$75</c:f>
              <c:strCache>
                <c:ptCount val="38"/>
                <c:pt idx="0">
                  <c:v>CR</c:v>
                </c:pt>
                <c:pt idx="1">
                  <c:v>CO</c:v>
                </c:pt>
                <c:pt idx="2">
                  <c:v>MX</c:v>
                </c:pt>
                <c:pt idx="3">
                  <c:v>IL</c:v>
                </c:pt>
                <c:pt idx="4">
                  <c:v>PT</c:v>
                </c:pt>
                <c:pt idx="5">
                  <c:v>GR</c:v>
                </c:pt>
                <c:pt idx="6">
                  <c:v>TR</c:v>
                </c:pt>
                <c:pt idx="7">
                  <c:v>AU</c:v>
                </c:pt>
                <c:pt idx="8">
                  <c:v>CL</c:v>
                </c:pt>
                <c:pt idx="9">
                  <c:v>ES</c:v>
                </c:pt>
                <c:pt idx="10">
                  <c:v>JP</c:v>
                </c:pt>
                <c:pt idx="11">
                  <c:v>NZ</c:v>
                </c:pt>
                <c:pt idx="12">
                  <c:v>HU</c:v>
                </c:pt>
                <c:pt idx="13">
                  <c:v>US</c:v>
                </c:pt>
                <c:pt idx="14">
                  <c:v>IT</c:v>
                </c:pt>
                <c:pt idx="15">
                  <c:v>KR</c:v>
                </c:pt>
                <c:pt idx="16">
                  <c:v>FR</c:v>
                </c:pt>
                <c:pt idx="17">
                  <c:v>PL</c:v>
                </c:pt>
                <c:pt idx="18">
                  <c:v>BE</c:v>
                </c:pt>
                <c:pt idx="19">
                  <c:v>UK</c:v>
                </c:pt>
                <c:pt idx="20">
                  <c:v>SK</c:v>
                </c:pt>
                <c:pt idx="21">
                  <c:v>NL</c:v>
                </c:pt>
                <c:pt idx="22">
                  <c:v>CZ</c:v>
                </c:pt>
                <c:pt idx="23">
                  <c:v>SI</c:v>
                </c:pt>
                <c:pt idx="24">
                  <c:v>LV</c:v>
                </c:pt>
                <c:pt idx="25">
                  <c:v>DE</c:v>
                </c:pt>
                <c:pt idx="26">
                  <c:v>LT</c:v>
                </c:pt>
                <c:pt idx="27">
                  <c:v>IE</c:v>
                </c:pt>
                <c:pt idx="28">
                  <c:v>DK</c:v>
                </c:pt>
                <c:pt idx="29">
                  <c:v>EE</c:v>
                </c:pt>
                <c:pt idx="30">
                  <c:v>AT</c:v>
                </c:pt>
                <c:pt idx="31">
                  <c:v>SE</c:v>
                </c:pt>
                <c:pt idx="32">
                  <c:v>CA</c:v>
                </c:pt>
                <c:pt idx="33">
                  <c:v>LU</c:v>
                </c:pt>
                <c:pt idx="34">
                  <c:v>NO</c:v>
                </c:pt>
                <c:pt idx="35">
                  <c:v>FI</c:v>
                </c:pt>
                <c:pt idx="36">
                  <c:v>CH</c:v>
                </c:pt>
                <c:pt idx="37">
                  <c:v>IS</c:v>
                </c:pt>
              </c:strCache>
            </c:strRef>
          </c:cat>
          <c:val>
            <c:numRef>
              <c:f>MACRO!$E$38:$E$75</c:f>
              <c:numCache>
                <c:formatCode>0.0</c:formatCode>
                <c:ptCount val="38"/>
                <c:pt idx="0">
                  <c:v>-3.8880000000000026</c:v>
                </c:pt>
                <c:pt idx="1">
                  <c:v>-3.8539999999999908</c:v>
                </c:pt>
                <c:pt idx="2">
                  <c:v>-3.33699999999999</c:v>
                </c:pt>
                <c:pt idx="3">
                  <c:v>-3.0109999999999859</c:v>
                </c:pt>
                <c:pt idx="4">
                  <c:v>-2.3230000000000084</c:v>
                </c:pt>
                <c:pt idx="5">
                  <c:v>-2.3019999999999929</c:v>
                </c:pt>
                <c:pt idx="6">
                  <c:v>-2.1630000000000038</c:v>
                </c:pt>
                <c:pt idx="7">
                  <c:v>-2.0689999999999986</c:v>
                </c:pt>
                <c:pt idx="8">
                  <c:v>-2.0460000000000034</c:v>
                </c:pt>
                <c:pt idx="9">
                  <c:v>-2.0289999999999919</c:v>
                </c:pt>
                <c:pt idx="10">
                  <c:v>-1.9079999999999875</c:v>
                </c:pt>
                <c:pt idx="11">
                  <c:v>-1.760000000000006</c:v>
                </c:pt>
                <c:pt idx="12">
                  <c:v>-1.6329999999999845</c:v>
                </c:pt>
                <c:pt idx="13">
                  <c:v>-1.6149999999999998</c:v>
                </c:pt>
                <c:pt idx="14">
                  <c:v>-1.6040000000000054</c:v>
                </c:pt>
                <c:pt idx="15">
                  <c:v>-1.5040000000000053</c:v>
                </c:pt>
                <c:pt idx="16">
                  <c:v>-1.4219999999999899</c:v>
                </c:pt>
                <c:pt idx="17">
                  <c:v>-1.3520000000000088</c:v>
                </c:pt>
                <c:pt idx="18">
                  <c:v>-1.3029999999999875</c:v>
                </c:pt>
                <c:pt idx="19">
                  <c:v>-1.2849999999999806</c:v>
                </c:pt>
                <c:pt idx="20">
                  <c:v>-1.263000000000003</c:v>
                </c:pt>
                <c:pt idx="21">
                  <c:v>-1.1949999999999794</c:v>
                </c:pt>
                <c:pt idx="22">
                  <c:v>-1.1119999999999797</c:v>
                </c:pt>
                <c:pt idx="23">
                  <c:v>-1.1099999999999888</c:v>
                </c:pt>
                <c:pt idx="24">
                  <c:v>-1.0930000000000106</c:v>
                </c:pt>
                <c:pt idx="25">
                  <c:v>-1.0750000000000148</c:v>
                </c:pt>
                <c:pt idx="26">
                  <c:v>-1.0680000000000023</c:v>
                </c:pt>
                <c:pt idx="27">
                  <c:v>-0.92599999999999349</c:v>
                </c:pt>
                <c:pt idx="28">
                  <c:v>-0.8879999999999999</c:v>
                </c:pt>
                <c:pt idx="29">
                  <c:v>-0.81999999999999851</c:v>
                </c:pt>
                <c:pt idx="30">
                  <c:v>-0.72799999999999532</c:v>
                </c:pt>
                <c:pt idx="31">
                  <c:v>-0.58699999999999308</c:v>
                </c:pt>
                <c:pt idx="32">
                  <c:v>-0.54200000000000914</c:v>
                </c:pt>
                <c:pt idx="33">
                  <c:v>-0.53299999999998349</c:v>
                </c:pt>
                <c:pt idx="34">
                  <c:v>-0.44600000000001305</c:v>
                </c:pt>
                <c:pt idx="35">
                  <c:v>-0.38599999999999746</c:v>
                </c:pt>
                <c:pt idx="36">
                  <c:v>-0.26000000000000467</c:v>
                </c:pt>
                <c:pt idx="37">
                  <c:v>-9.200000000000319E-2</c:v>
                </c:pt>
              </c:numCache>
            </c:numRef>
          </c:val>
          <c:extLst>
            <c:ext xmlns:c16="http://schemas.microsoft.com/office/drawing/2014/chart" uri="{C3380CC4-5D6E-409C-BE32-E72D297353CC}">
              <c16:uniqueId val="{00000002-45E2-4D2E-B60B-806B44359CEA}"/>
            </c:ext>
          </c:extLst>
        </c:ser>
        <c:ser>
          <c:idx val="2"/>
          <c:order val="3"/>
          <c:tx>
            <c:strRef>
              <c:f>MACRO!$F$37</c:f>
              <c:strCache>
                <c:ptCount val="1"/>
                <c:pt idx="0">
                  <c:v>ET2</c:v>
                </c:pt>
              </c:strCache>
            </c:strRef>
          </c:tx>
          <c:spPr>
            <a:solidFill>
              <a:schemeClr val="accent2">
                <a:lumMod val="40000"/>
                <a:lumOff val="60000"/>
              </a:schemeClr>
            </a:solidFill>
            <a:ln>
              <a:noFill/>
            </a:ln>
            <a:effectLst/>
          </c:spPr>
          <c:invertIfNegative val="0"/>
          <c:cat>
            <c:strRef>
              <c:f>MACRO!$B$38:$B$75</c:f>
              <c:strCache>
                <c:ptCount val="38"/>
                <c:pt idx="0">
                  <c:v>CR</c:v>
                </c:pt>
                <c:pt idx="1">
                  <c:v>CO</c:v>
                </c:pt>
                <c:pt idx="2">
                  <c:v>MX</c:v>
                </c:pt>
                <c:pt idx="3">
                  <c:v>IL</c:v>
                </c:pt>
                <c:pt idx="4">
                  <c:v>PT</c:v>
                </c:pt>
                <c:pt idx="5">
                  <c:v>GR</c:v>
                </c:pt>
                <c:pt idx="6">
                  <c:v>TR</c:v>
                </c:pt>
                <c:pt idx="7">
                  <c:v>AU</c:v>
                </c:pt>
                <c:pt idx="8">
                  <c:v>CL</c:v>
                </c:pt>
                <c:pt idx="9">
                  <c:v>ES</c:v>
                </c:pt>
                <c:pt idx="10">
                  <c:v>JP</c:v>
                </c:pt>
                <c:pt idx="11">
                  <c:v>NZ</c:v>
                </c:pt>
                <c:pt idx="12">
                  <c:v>HU</c:v>
                </c:pt>
                <c:pt idx="13">
                  <c:v>US</c:v>
                </c:pt>
                <c:pt idx="14">
                  <c:v>IT</c:v>
                </c:pt>
                <c:pt idx="15">
                  <c:v>KR</c:v>
                </c:pt>
                <c:pt idx="16">
                  <c:v>FR</c:v>
                </c:pt>
                <c:pt idx="17">
                  <c:v>PL</c:v>
                </c:pt>
                <c:pt idx="18">
                  <c:v>BE</c:v>
                </c:pt>
                <c:pt idx="19">
                  <c:v>UK</c:v>
                </c:pt>
                <c:pt idx="20">
                  <c:v>SK</c:v>
                </c:pt>
                <c:pt idx="21">
                  <c:v>NL</c:v>
                </c:pt>
                <c:pt idx="22">
                  <c:v>CZ</c:v>
                </c:pt>
                <c:pt idx="23">
                  <c:v>SI</c:v>
                </c:pt>
                <c:pt idx="24">
                  <c:v>LV</c:v>
                </c:pt>
                <c:pt idx="25">
                  <c:v>DE</c:v>
                </c:pt>
                <c:pt idx="26">
                  <c:v>LT</c:v>
                </c:pt>
                <c:pt idx="27">
                  <c:v>IE</c:v>
                </c:pt>
                <c:pt idx="28">
                  <c:v>DK</c:v>
                </c:pt>
                <c:pt idx="29">
                  <c:v>EE</c:v>
                </c:pt>
                <c:pt idx="30">
                  <c:v>AT</c:v>
                </c:pt>
                <c:pt idx="31">
                  <c:v>SE</c:v>
                </c:pt>
                <c:pt idx="32">
                  <c:v>CA</c:v>
                </c:pt>
                <c:pt idx="33">
                  <c:v>LU</c:v>
                </c:pt>
                <c:pt idx="34">
                  <c:v>NO</c:v>
                </c:pt>
                <c:pt idx="35">
                  <c:v>FI</c:v>
                </c:pt>
                <c:pt idx="36">
                  <c:v>CH</c:v>
                </c:pt>
                <c:pt idx="37">
                  <c:v>IS</c:v>
                </c:pt>
              </c:strCache>
            </c:strRef>
          </c:cat>
          <c:val>
            <c:numRef>
              <c:f>MACRO!$F$38:$F$75</c:f>
              <c:numCache>
                <c:formatCode>0.0</c:formatCode>
                <c:ptCount val="38"/>
                <c:pt idx="0">
                  <c:v>-3.328999999999982</c:v>
                </c:pt>
                <c:pt idx="1">
                  <c:v>-3.2999999999999918</c:v>
                </c:pt>
                <c:pt idx="2">
                  <c:v>-2.8569999999999873</c:v>
                </c:pt>
                <c:pt idx="3">
                  <c:v>-2.5780000000000025</c:v>
                </c:pt>
                <c:pt idx="4">
                  <c:v>-1.9889999999999963</c:v>
                </c:pt>
                <c:pt idx="5">
                  <c:v>-1.9710000000000005</c:v>
                </c:pt>
                <c:pt idx="6">
                  <c:v>-1.8519999999999981</c:v>
                </c:pt>
                <c:pt idx="7">
                  <c:v>-1.7720000000000069</c:v>
                </c:pt>
                <c:pt idx="8">
                  <c:v>-1.7510000000000137</c:v>
                </c:pt>
                <c:pt idx="9">
                  <c:v>-1.7369999999999886</c:v>
                </c:pt>
                <c:pt idx="10">
                  <c:v>-1.6340000000000021</c:v>
                </c:pt>
                <c:pt idx="11">
                  <c:v>-1.5070000000000139</c:v>
                </c:pt>
                <c:pt idx="12">
                  <c:v>-1.3979999999999992</c:v>
                </c:pt>
                <c:pt idx="13">
                  <c:v>-1.3820000000000054</c:v>
                </c:pt>
                <c:pt idx="14">
                  <c:v>-1.373000000000002</c:v>
                </c:pt>
                <c:pt idx="15">
                  <c:v>-1.2870000000000048</c:v>
                </c:pt>
                <c:pt idx="16">
                  <c:v>-1.218000000000008</c:v>
                </c:pt>
                <c:pt idx="17">
                  <c:v>-1.1579999999999924</c:v>
                </c:pt>
                <c:pt idx="18">
                  <c:v>-1.1159999999999948</c:v>
                </c:pt>
                <c:pt idx="19">
                  <c:v>-1.0999999999999899</c:v>
                </c:pt>
                <c:pt idx="20">
                  <c:v>-1.0809999999999986</c:v>
                </c:pt>
                <c:pt idx="21">
                  <c:v>-1.022999999999985</c:v>
                </c:pt>
                <c:pt idx="22">
                  <c:v>-0.9520000000000084</c:v>
                </c:pt>
                <c:pt idx="23">
                  <c:v>-0.95099999999999074</c:v>
                </c:pt>
                <c:pt idx="24">
                  <c:v>-0.9360000000000146</c:v>
                </c:pt>
                <c:pt idx="25">
                  <c:v>-0.9200000000000208</c:v>
                </c:pt>
                <c:pt idx="26">
                  <c:v>-0.9139999999999926</c:v>
                </c:pt>
                <c:pt idx="27">
                  <c:v>-0.79299999999999926</c:v>
                </c:pt>
                <c:pt idx="28">
                  <c:v>-0.76000000000000512</c:v>
                </c:pt>
                <c:pt idx="29">
                  <c:v>-0.70200000000000262</c:v>
                </c:pt>
                <c:pt idx="30">
                  <c:v>-0.62300000000000688</c:v>
                </c:pt>
                <c:pt idx="31">
                  <c:v>-0.50299999999999789</c:v>
                </c:pt>
                <c:pt idx="32">
                  <c:v>-0.46399999999999775</c:v>
                </c:pt>
                <c:pt idx="33">
                  <c:v>-0.45600000000001195</c:v>
                </c:pt>
                <c:pt idx="34">
                  <c:v>-0.38200000000000456</c:v>
                </c:pt>
                <c:pt idx="35">
                  <c:v>-0.33100000000001462</c:v>
                </c:pt>
                <c:pt idx="36">
                  <c:v>-0.22199999999999998</c:v>
                </c:pt>
                <c:pt idx="37">
                  <c:v>-7.8999999999984638E-2</c:v>
                </c:pt>
              </c:numCache>
            </c:numRef>
          </c:val>
          <c:extLst>
            <c:ext xmlns:c16="http://schemas.microsoft.com/office/drawing/2014/chart" uri="{C3380CC4-5D6E-409C-BE32-E72D297353CC}">
              <c16:uniqueId val="{00000003-45E2-4D2E-B60B-806B44359CEA}"/>
            </c:ext>
          </c:extLst>
        </c:ser>
        <c:dLbls>
          <c:showLegendKey val="0"/>
          <c:showVal val="0"/>
          <c:showCatName val="0"/>
          <c:showSerName val="0"/>
          <c:showPercent val="0"/>
          <c:showBubbleSize val="0"/>
        </c:dLbls>
        <c:gapWidth val="20"/>
        <c:overlap val="80"/>
        <c:axId val="1683283744"/>
        <c:axId val="1683284224"/>
      </c:barChart>
      <c:catAx>
        <c:axId val="168328374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Futura Lt BT" panose="020B0402020204020303" pitchFamily="34" charset="0"/>
                <a:ea typeface="+mn-ea"/>
                <a:cs typeface="+mn-cs"/>
              </a:defRPr>
            </a:pPr>
            <a:endParaRPr lang="en-US"/>
          </a:p>
        </c:txPr>
        <c:crossAx val="1683284224"/>
        <c:crosses val="autoZero"/>
        <c:auto val="1"/>
        <c:lblAlgn val="ctr"/>
        <c:lblOffset val="100"/>
        <c:noMultiLvlLbl val="0"/>
      </c:catAx>
      <c:valAx>
        <c:axId val="1683284224"/>
        <c:scaling>
          <c:orientation val="minMax"/>
          <c:min val="-2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BT" panose="020B0402020204020303" pitchFamily="34" charset="0"/>
                <a:ea typeface="+mn-ea"/>
                <a:cs typeface="+mn-cs"/>
              </a:defRPr>
            </a:pPr>
            <a:endParaRPr lang="en-US"/>
          </a:p>
        </c:txPr>
        <c:crossAx val="1683283744"/>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Futura Lt BT" panose="020B0402020204020303"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354995150339475"/>
          <c:y val="5.7591623036649213E-2"/>
          <c:w val="0.81377303588748784"/>
          <c:h val="0.8216399389866843"/>
        </c:manualLayout>
      </c:layout>
      <c:barChart>
        <c:barDir val="col"/>
        <c:grouping val="stacked"/>
        <c:varyColors val="0"/>
        <c:ser>
          <c:idx val="0"/>
          <c:order val="0"/>
          <c:tx>
            <c:strRef>
              <c:f>WEATHER!$B$9</c:f>
              <c:strCache>
                <c:ptCount val="1"/>
                <c:pt idx="0">
                  <c:v>Floods</c:v>
                </c:pt>
              </c:strCache>
            </c:strRef>
          </c:tx>
          <c:spPr>
            <a:solidFill>
              <a:schemeClr val="accent1"/>
            </a:solidFill>
            <a:ln>
              <a:noFill/>
            </a:ln>
            <a:effectLst/>
          </c:spPr>
          <c:invertIfNegative val="0"/>
          <c:dPt>
            <c:idx val="3"/>
            <c:invertIfNegative val="0"/>
            <c:bubble3D val="0"/>
            <c:spPr>
              <a:solidFill>
                <a:schemeClr val="accent3"/>
              </a:solidFill>
              <a:ln>
                <a:noFill/>
              </a:ln>
              <a:effectLst/>
            </c:spPr>
            <c:extLst>
              <c:ext xmlns:c16="http://schemas.microsoft.com/office/drawing/2014/chart" uri="{C3380CC4-5D6E-409C-BE32-E72D297353CC}">
                <c16:uniqueId val="{00000003-74CF-44A4-BF5F-147C30DFF783}"/>
              </c:ext>
            </c:extLst>
          </c:dPt>
          <c:dPt>
            <c:idx val="4"/>
            <c:invertIfNegative val="0"/>
            <c:bubble3D val="0"/>
            <c:spPr>
              <a:solidFill>
                <a:schemeClr val="accent4"/>
              </a:solidFill>
              <a:ln>
                <a:noFill/>
              </a:ln>
              <a:effectLst/>
            </c:spPr>
            <c:extLst>
              <c:ext xmlns:c16="http://schemas.microsoft.com/office/drawing/2014/chart" uri="{C3380CC4-5D6E-409C-BE32-E72D297353CC}">
                <c16:uniqueId val="{00000005-74CF-44A4-BF5F-147C30DFF783}"/>
              </c:ext>
            </c:extLst>
          </c:dPt>
          <c:dLbls>
            <c:dLbl>
              <c:idx val="0"/>
              <c:tx>
                <c:rich>
                  <a:bodyPr/>
                  <a:lstStyle/>
                  <a:p>
                    <a:r>
                      <a:rPr lang="en-US"/>
                      <a:t>1/25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74CF-44A4-BF5F-147C30DFF783}"/>
                </c:ext>
              </c:extLst>
            </c:dLbl>
            <c:dLbl>
              <c:idx val="3"/>
              <c:tx>
                <c:rich>
                  <a:bodyPr/>
                  <a:lstStyle/>
                  <a:p>
                    <a:r>
                      <a:rPr lang="en-US"/>
                      <a:t>1/18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74CF-44A4-BF5F-147C30DFF783}"/>
                </c:ext>
              </c:extLst>
            </c:dLbl>
            <c:dLbl>
              <c:idx val="4"/>
              <c:tx>
                <c:rich>
                  <a:bodyPr/>
                  <a:lstStyle/>
                  <a:p>
                    <a:r>
                      <a:rPr lang="en-US"/>
                      <a:t>1/6</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74CF-44A4-BF5F-147C30DFF78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Futura Lt BT" panose="020B0402020204020303"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WEATHER!$C$8:$G$8</c:f>
              <c:strCache>
                <c:ptCount val="5"/>
                <c:pt idx="0">
                  <c:v>2024</c:v>
                </c:pt>
                <c:pt idx="4">
                  <c:v>2050</c:v>
                </c:pt>
              </c:strCache>
            </c:strRef>
          </c:cat>
          <c:val>
            <c:numRef>
              <c:f>WEATHER!$C$9:$G$9</c:f>
              <c:numCache>
                <c:formatCode>0.00</c:formatCode>
                <c:ptCount val="5"/>
                <c:pt idx="0">
                  <c:v>0.04</c:v>
                </c:pt>
                <c:pt idx="3">
                  <c:v>5.2000000000000005E-2</c:v>
                </c:pt>
                <c:pt idx="4">
                  <c:v>0.16</c:v>
                </c:pt>
              </c:numCache>
            </c:numRef>
          </c:val>
          <c:extLst>
            <c:ext xmlns:c16="http://schemas.microsoft.com/office/drawing/2014/chart" uri="{C3380CC4-5D6E-409C-BE32-E72D297353CC}">
              <c16:uniqueId val="{00000008-74CF-44A4-BF5F-147C30DFF783}"/>
            </c:ext>
          </c:extLst>
        </c:ser>
        <c:ser>
          <c:idx val="1"/>
          <c:order val="1"/>
          <c:tx>
            <c:strRef>
              <c:f>WEATHER!$B$10</c:f>
              <c:strCache>
                <c:ptCount val="1"/>
                <c:pt idx="0">
                  <c:v>Storms</c:v>
                </c:pt>
              </c:strCache>
            </c:strRef>
          </c:tx>
          <c:spPr>
            <a:solidFill>
              <a:schemeClr val="accent1">
                <a:lumMod val="20000"/>
                <a:lumOff val="80000"/>
              </a:schemeClr>
            </a:solidFill>
            <a:ln>
              <a:noFill/>
            </a:ln>
            <a:effectLst/>
          </c:spPr>
          <c:invertIfNegative val="0"/>
          <c:dPt>
            <c:idx val="3"/>
            <c:invertIfNegative val="0"/>
            <c:bubble3D val="0"/>
            <c:spPr>
              <a:solidFill>
                <a:schemeClr val="accent3">
                  <a:lumMod val="40000"/>
                  <a:lumOff val="60000"/>
                </a:schemeClr>
              </a:solidFill>
              <a:ln>
                <a:noFill/>
              </a:ln>
              <a:effectLst/>
            </c:spPr>
            <c:extLst>
              <c:ext xmlns:c16="http://schemas.microsoft.com/office/drawing/2014/chart" uri="{C3380CC4-5D6E-409C-BE32-E72D297353CC}">
                <c16:uniqueId val="{0000000C-74CF-44A4-BF5F-147C30DFF783}"/>
              </c:ext>
            </c:extLst>
          </c:dPt>
          <c:dPt>
            <c:idx val="4"/>
            <c:invertIfNegative val="0"/>
            <c:bubble3D val="0"/>
            <c:spPr>
              <a:solidFill>
                <a:schemeClr val="accent4">
                  <a:lumMod val="40000"/>
                  <a:lumOff val="60000"/>
                </a:schemeClr>
              </a:solidFill>
              <a:ln>
                <a:noFill/>
              </a:ln>
              <a:effectLst/>
            </c:spPr>
            <c:extLst>
              <c:ext xmlns:c16="http://schemas.microsoft.com/office/drawing/2014/chart" uri="{C3380CC4-5D6E-409C-BE32-E72D297353CC}">
                <c16:uniqueId val="{0000000E-74CF-44A4-BF5F-147C30DFF783}"/>
              </c:ext>
            </c:extLst>
          </c:dPt>
          <c:dLbls>
            <c:dLbl>
              <c:idx val="0"/>
              <c:tx>
                <c:rich>
                  <a:bodyPr/>
                  <a:lstStyle/>
                  <a:p>
                    <a:r>
                      <a:rPr lang="en-US"/>
                      <a:t>1/25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74CF-44A4-BF5F-147C30DFF783}"/>
                </c:ext>
              </c:extLst>
            </c:dLbl>
            <c:dLbl>
              <c:idx val="3"/>
              <c:tx>
                <c:rich>
                  <a:bodyPr/>
                  <a:lstStyle/>
                  <a:p>
                    <a:r>
                      <a:rPr lang="en-US"/>
                      <a:t>1/20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74CF-44A4-BF5F-147C30DFF783}"/>
                </c:ext>
              </c:extLst>
            </c:dLbl>
            <c:dLbl>
              <c:idx val="4"/>
              <c:tx>
                <c:rich>
                  <a:bodyPr/>
                  <a:lstStyle/>
                  <a:p>
                    <a:r>
                      <a:rPr lang="en-US"/>
                      <a:t>1/6</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74CF-44A4-BF5F-147C30DFF78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Futura Lt BT" panose="020B0402020204020303"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WEATHER!$C$8:$G$8</c:f>
              <c:strCache>
                <c:ptCount val="5"/>
                <c:pt idx="0">
                  <c:v>2024</c:v>
                </c:pt>
                <c:pt idx="4">
                  <c:v>2050</c:v>
                </c:pt>
              </c:strCache>
            </c:strRef>
          </c:cat>
          <c:val>
            <c:numRef>
              <c:f>WEATHER!$C$10:$G$10</c:f>
              <c:numCache>
                <c:formatCode>0.00</c:formatCode>
                <c:ptCount val="5"/>
                <c:pt idx="0">
                  <c:v>0.04</c:v>
                </c:pt>
                <c:pt idx="3">
                  <c:v>0.06</c:v>
                </c:pt>
                <c:pt idx="4">
                  <c:v>0.16</c:v>
                </c:pt>
              </c:numCache>
            </c:numRef>
          </c:val>
          <c:extLst>
            <c:ext xmlns:c16="http://schemas.microsoft.com/office/drawing/2014/chart" uri="{C3380CC4-5D6E-409C-BE32-E72D297353CC}">
              <c16:uniqueId val="{00000011-74CF-44A4-BF5F-147C30DFF783}"/>
            </c:ext>
          </c:extLst>
        </c:ser>
        <c:dLbls>
          <c:showLegendKey val="0"/>
          <c:showVal val="0"/>
          <c:showCatName val="0"/>
          <c:showSerName val="0"/>
          <c:showPercent val="0"/>
          <c:showBubbleSize val="0"/>
        </c:dLbls>
        <c:gapWidth val="12"/>
        <c:overlap val="100"/>
        <c:axId val="1446544176"/>
        <c:axId val="1446548496"/>
      </c:barChart>
      <c:catAx>
        <c:axId val="1446544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BT" panose="020B0402020204020303" pitchFamily="34" charset="0"/>
                <a:ea typeface="+mn-ea"/>
                <a:cs typeface="+mn-cs"/>
              </a:defRPr>
            </a:pPr>
            <a:endParaRPr lang="en-US"/>
          </a:p>
        </c:txPr>
        <c:crossAx val="1446548496"/>
        <c:crosses val="autoZero"/>
        <c:auto val="1"/>
        <c:lblAlgn val="ctr"/>
        <c:lblOffset val="100"/>
        <c:noMultiLvlLbl val="0"/>
      </c:catAx>
      <c:valAx>
        <c:axId val="1446548496"/>
        <c:scaling>
          <c:orientation val="minMax"/>
          <c:max val="0.4"/>
        </c:scaling>
        <c:delete val="1"/>
        <c:axPos val="l"/>
        <c:numFmt formatCode="0.00" sourceLinked="1"/>
        <c:majorTickMark val="none"/>
        <c:minorTickMark val="none"/>
        <c:tickLblPos val="nextTo"/>
        <c:crossAx val="1446544176"/>
        <c:crosses val="autoZero"/>
        <c:crossBetween val="between"/>
        <c:majorUnit val="0.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Futura Lt BT" panose="020B0402020204020303" pitchFamily="34" charset="0"/>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0"/>
          <c:tx>
            <c:v>Series 3</c:v>
          </c:tx>
          <c:spPr>
            <a:solidFill>
              <a:schemeClr val="accent2"/>
            </a:solidFill>
            <a:ln>
              <a:noFill/>
            </a:ln>
            <a:effectLst/>
          </c:spPr>
          <c:invertIfNegative val="0"/>
          <c:cat>
            <c:numRef>
              <c:f>WEATHER!$A$31:$A$64</c:f>
              <c:numCache>
                <c:formatCode>General</c:formatCode>
                <c:ptCount val="34"/>
                <c:pt idx="0">
                  <c:v>1997</c:v>
                </c:pt>
                <c:pt idx="28">
                  <c:v>2025</c:v>
                </c:pt>
                <c:pt idx="33">
                  <c:v>2030</c:v>
                </c:pt>
              </c:numCache>
            </c:numRef>
          </c:cat>
          <c:val>
            <c:numRef>
              <c:f>WEATHER!$C$31:$C$64</c:f>
              <c:numCache>
                <c:formatCode>0.0</c:formatCode>
                <c:ptCount val="34"/>
                <c:pt idx="0">
                  <c:v>0.38300000000000001</c:v>
                </c:pt>
                <c:pt idx="1">
                  <c:v>7.2080000000000002</c:v>
                </c:pt>
                <c:pt idx="2">
                  <c:v>0</c:v>
                </c:pt>
                <c:pt idx="3">
                  <c:v>8.5</c:v>
                </c:pt>
                <c:pt idx="4">
                  <c:v>2.2709999999999999</c:v>
                </c:pt>
                <c:pt idx="5">
                  <c:v>0</c:v>
                </c:pt>
                <c:pt idx="6">
                  <c:v>8.8450000000000006</c:v>
                </c:pt>
                <c:pt idx="7">
                  <c:v>0.6</c:v>
                </c:pt>
                <c:pt idx="8">
                  <c:v>0.34</c:v>
                </c:pt>
                <c:pt idx="9">
                  <c:v>45.7</c:v>
                </c:pt>
                <c:pt idx="10">
                  <c:v>0</c:v>
                </c:pt>
                <c:pt idx="11">
                  <c:v>15.2</c:v>
                </c:pt>
                <c:pt idx="12">
                  <c:v>8.0250000000000004</c:v>
                </c:pt>
                <c:pt idx="13">
                  <c:v>0.4</c:v>
                </c:pt>
                <c:pt idx="14">
                  <c:v>58.5</c:v>
                </c:pt>
                <c:pt idx="15">
                  <c:v>36.1</c:v>
                </c:pt>
                <c:pt idx="16">
                  <c:v>56</c:v>
                </c:pt>
                <c:pt idx="17">
                  <c:v>8</c:v>
                </c:pt>
                <c:pt idx="18">
                  <c:v>0</c:v>
                </c:pt>
                <c:pt idx="19">
                  <c:v>46.8</c:v>
                </c:pt>
                <c:pt idx="20">
                  <c:v>9.6</c:v>
                </c:pt>
                <c:pt idx="21">
                  <c:v>43.369</c:v>
                </c:pt>
                <c:pt idx="22">
                  <c:v>57.3</c:v>
                </c:pt>
                <c:pt idx="23">
                  <c:v>32.5</c:v>
                </c:pt>
                <c:pt idx="24">
                  <c:v>71</c:v>
                </c:pt>
                <c:pt idx="25">
                  <c:v>37.799999999999997</c:v>
                </c:pt>
                <c:pt idx="26">
                  <c:v>21.9</c:v>
                </c:pt>
                <c:pt idx="27">
                  <c:v>0</c:v>
                </c:pt>
                <c:pt idx="28">
                  <c:v>4.7</c:v>
                </c:pt>
              </c:numCache>
            </c:numRef>
          </c:val>
          <c:extLst>
            <c:ext xmlns:c16="http://schemas.microsoft.com/office/drawing/2014/chart" uri="{C3380CC4-5D6E-409C-BE32-E72D297353CC}">
              <c16:uniqueId val="{00000002-B1A0-4AD4-8D9B-FFB3973A7CBB}"/>
            </c:ext>
          </c:extLst>
        </c:ser>
        <c:ser>
          <c:idx val="1"/>
          <c:order val="1"/>
          <c:spPr>
            <a:solidFill>
              <a:schemeClr val="accent1"/>
            </a:solidFill>
            <a:ln>
              <a:noFill/>
            </a:ln>
            <a:effectLst/>
          </c:spPr>
          <c:invertIfNegative val="0"/>
          <c:cat>
            <c:numRef>
              <c:f>WEATHER!$A$31:$A$64</c:f>
              <c:numCache>
                <c:formatCode>General</c:formatCode>
                <c:ptCount val="34"/>
                <c:pt idx="0">
                  <c:v>1997</c:v>
                </c:pt>
                <c:pt idx="28">
                  <c:v>2025</c:v>
                </c:pt>
                <c:pt idx="33">
                  <c:v>2030</c:v>
                </c:pt>
              </c:numCache>
            </c:numRef>
          </c:cat>
          <c:val>
            <c:numRef>
              <c:f>WEATHER!$D$31:$D$64</c:f>
              <c:numCache>
                <c:formatCode>0.0</c:formatCode>
                <c:ptCount val="34"/>
                <c:pt idx="29">
                  <c:v>141.6</c:v>
                </c:pt>
                <c:pt idx="30">
                  <c:v>141.6</c:v>
                </c:pt>
                <c:pt idx="31">
                  <c:v>141.6</c:v>
                </c:pt>
                <c:pt idx="32">
                  <c:v>141.6</c:v>
                </c:pt>
                <c:pt idx="33">
                  <c:v>141.6</c:v>
                </c:pt>
              </c:numCache>
            </c:numRef>
          </c:val>
          <c:extLst>
            <c:ext xmlns:c16="http://schemas.microsoft.com/office/drawing/2014/chart" uri="{C3380CC4-5D6E-409C-BE32-E72D297353CC}">
              <c16:uniqueId val="{00000000-B1A0-4AD4-8D9B-FFB3973A7CBB}"/>
            </c:ext>
          </c:extLst>
        </c:ser>
        <c:dLbls>
          <c:showLegendKey val="0"/>
          <c:showVal val="0"/>
          <c:showCatName val="0"/>
          <c:showSerName val="0"/>
          <c:showPercent val="0"/>
          <c:showBubbleSize val="0"/>
        </c:dLbls>
        <c:gapWidth val="10"/>
        <c:axId val="166325727"/>
        <c:axId val="166326207"/>
      </c:barChart>
      <c:catAx>
        <c:axId val="1663257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BT" panose="020B0402020204020303" pitchFamily="34" charset="0"/>
                <a:ea typeface="+mn-ea"/>
                <a:cs typeface="+mn-cs"/>
              </a:defRPr>
            </a:pPr>
            <a:endParaRPr lang="en-US"/>
          </a:p>
        </c:txPr>
        <c:crossAx val="166326207"/>
        <c:crosses val="autoZero"/>
        <c:auto val="1"/>
        <c:lblAlgn val="ctr"/>
        <c:lblOffset val="100"/>
        <c:tickLblSkip val="11"/>
        <c:noMultiLvlLbl val="0"/>
      </c:catAx>
      <c:valAx>
        <c:axId val="166326207"/>
        <c:scaling>
          <c:orientation val="minMax"/>
          <c:max val="15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BT" panose="020B0402020204020303" pitchFamily="34" charset="0"/>
                <a:ea typeface="+mn-ea"/>
                <a:cs typeface="+mn-cs"/>
              </a:defRPr>
            </a:pPr>
            <a:endParaRPr lang="en-US"/>
          </a:p>
        </c:txPr>
        <c:crossAx val="166325727"/>
        <c:crosses val="autoZero"/>
        <c:crossBetween val="between"/>
        <c:majorUnit val="15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Futura Lt BT" panose="020B0402020204020303" pitchFamily="34" charset="0"/>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2"/>
          <c:order val="0"/>
          <c:spPr>
            <a:noFill/>
            <a:ln>
              <a:noFill/>
            </a:ln>
            <a:effectLst/>
          </c:spPr>
          <c:cat>
            <c:numRef>
              <c:f>HEALTH!$B$9:$B$40</c:f>
              <c:numCache>
                <c:formatCode>General</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HEALTH!$J$9:$J$40</c:f>
              <c:numCache>
                <c:formatCode>0.00</c:formatCode>
                <c:ptCount val="32"/>
                <c:pt idx="0">
                  <c:v>552.91099526015</c:v>
                </c:pt>
                <c:pt idx="1">
                  <c:v>641.74272087329996</c:v>
                </c:pt>
                <c:pt idx="2">
                  <c:v>693.60562589670997</c:v>
                </c:pt>
                <c:pt idx="3">
                  <c:v>719.49604372582996</c:v>
                </c:pt>
                <c:pt idx="4">
                  <c:v>664.30603465663</c:v>
                </c:pt>
                <c:pt idx="5">
                  <c:v>603.29795529994999</c:v>
                </c:pt>
                <c:pt idx="6">
                  <c:v>653.48257856568</c:v>
                </c:pt>
                <c:pt idx="7">
                  <c:v>688.44284993196004</c:v>
                </c:pt>
                <c:pt idx="8">
                  <c:v>724.21607852718</c:v>
                </c:pt>
                <c:pt idx="9">
                  <c:v>730.10511649020998</c:v>
                </c:pt>
                <c:pt idx="10">
                  <c:v>678.56228068696998</c:v>
                </c:pt>
                <c:pt idx="11">
                  <c:v>628.42191358100001</c:v>
                </c:pt>
                <c:pt idx="12">
                  <c:v>598.227482468689</c:v>
                </c:pt>
                <c:pt idx="13">
                  <c:v>554.80258119171003</c:v>
                </c:pt>
                <c:pt idx="14">
                  <c:v>513.64224659447996</c:v>
                </c:pt>
                <c:pt idx="15">
                  <c:v>465.81602240132997</c:v>
                </c:pt>
                <c:pt idx="16">
                  <c:v>438.473116387049</c:v>
                </c:pt>
                <c:pt idx="17">
                  <c:v>405.55388852942002</c:v>
                </c:pt>
                <c:pt idx="18">
                  <c:v>370.95960607449001</c:v>
                </c:pt>
                <c:pt idx="19">
                  <c:v>344.19045864892001</c:v>
                </c:pt>
                <c:pt idx="20">
                  <c:v>302.72376416911999</c:v>
                </c:pt>
                <c:pt idx="21">
                  <c:v>291.39534053175998</c:v>
                </c:pt>
                <c:pt idx="22">
                  <c:v>272.46392346121002</c:v>
                </c:pt>
                <c:pt idx="23">
                  <c:v>252.62085573230999</c:v>
                </c:pt>
                <c:pt idx="24">
                  <c:v>224.04952548537901</c:v>
                </c:pt>
                <c:pt idx="25">
                  <c:v>206.01772826537999</c:v>
                </c:pt>
                <c:pt idx="26">
                  <c:v>192.36554372822999</c:v>
                </c:pt>
                <c:pt idx="27">
                  <c:v>171.88992697546001</c:v>
                </c:pt>
                <c:pt idx="28">
                  <c:v>156.81511555902</c:v>
                </c:pt>
                <c:pt idx="29">
                  <c:v>148.11086529586899</c:v>
                </c:pt>
                <c:pt idx="30">
                  <c:v>148.93427506410899</c:v>
                </c:pt>
                <c:pt idx="31">
                  <c:v>131.12719550374999</c:v>
                </c:pt>
              </c:numCache>
            </c:numRef>
          </c:val>
          <c:extLst>
            <c:ext xmlns:c16="http://schemas.microsoft.com/office/drawing/2014/chart" uri="{C3380CC4-5D6E-409C-BE32-E72D297353CC}">
              <c16:uniqueId val="{00000002-6460-477B-9804-C4202001623F}"/>
            </c:ext>
          </c:extLst>
        </c:ser>
        <c:ser>
          <c:idx val="5"/>
          <c:order val="2"/>
          <c:spPr>
            <a:solidFill>
              <a:schemeClr val="accent1">
                <a:lumMod val="20000"/>
                <a:lumOff val="80000"/>
              </a:schemeClr>
            </a:solidFill>
            <a:ln w="25400">
              <a:noFill/>
            </a:ln>
            <a:effectLst/>
          </c:spPr>
          <c:cat>
            <c:numRef>
              <c:f>HEALTH!$B$9:$B$40</c:f>
              <c:numCache>
                <c:formatCode>General</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HEALTH!$M$9:$M$40</c:f>
              <c:numCache>
                <c:formatCode>0.00</c:formatCode>
                <c:ptCount val="32"/>
                <c:pt idx="0">
                  <c:v>1596.57217986007</c:v>
                </c:pt>
                <c:pt idx="1">
                  <c:v>1328.78093299277</c:v>
                </c:pt>
                <c:pt idx="2">
                  <c:v>1085.2251515108501</c:v>
                </c:pt>
                <c:pt idx="3">
                  <c:v>1008.3327135139301</c:v>
                </c:pt>
                <c:pt idx="4">
                  <c:v>1093.1223449358999</c:v>
                </c:pt>
                <c:pt idx="5">
                  <c:v>1173.8707278156301</c:v>
                </c:pt>
                <c:pt idx="6">
                  <c:v>932.46402375015998</c:v>
                </c:pt>
                <c:pt idx="7">
                  <c:v>739.96536414593004</c:v>
                </c:pt>
                <c:pt idx="8">
                  <c:v>605.48105721090008</c:v>
                </c:pt>
                <c:pt idx="9">
                  <c:v>534.46874504070013</c:v>
                </c:pt>
                <c:pt idx="10">
                  <c:v>495.37092431899998</c:v>
                </c:pt>
                <c:pt idx="11">
                  <c:v>445.64168175162001</c:v>
                </c:pt>
                <c:pt idx="12">
                  <c:v>413.66383745814096</c:v>
                </c:pt>
                <c:pt idx="13">
                  <c:v>396.47435425484991</c:v>
                </c:pt>
                <c:pt idx="14">
                  <c:v>388.9816937823</c:v>
                </c:pt>
                <c:pt idx="15">
                  <c:v>371.80815498493905</c:v>
                </c:pt>
                <c:pt idx="16">
                  <c:v>345.76700986153003</c:v>
                </c:pt>
                <c:pt idx="17">
                  <c:v>324.01471970332994</c:v>
                </c:pt>
                <c:pt idx="18">
                  <c:v>309.41934825139003</c:v>
                </c:pt>
                <c:pt idx="19">
                  <c:v>303.81244802524003</c:v>
                </c:pt>
                <c:pt idx="20">
                  <c:v>283.03893179045002</c:v>
                </c:pt>
                <c:pt idx="21">
                  <c:v>274.44347208539</c:v>
                </c:pt>
                <c:pt idx="22">
                  <c:v>265.40816477785995</c:v>
                </c:pt>
                <c:pt idx="23">
                  <c:v>255.18149639479</c:v>
                </c:pt>
                <c:pt idx="24">
                  <c:v>253.32521099351098</c:v>
                </c:pt>
                <c:pt idx="25">
                  <c:v>260.79291590163996</c:v>
                </c:pt>
                <c:pt idx="26">
                  <c:v>256.72929281330005</c:v>
                </c:pt>
                <c:pt idx="27">
                  <c:v>253.12946492186899</c:v>
                </c:pt>
                <c:pt idx="28">
                  <c:v>257.47316931302998</c:v>
                </c:pt>
                <c:pt idx="29">
                  <c:v>263.19834704341099</c:v>
                </c:pt>
                <c:pt idx="30">
                  <c:v>254.18146403005102</c:v>
                </c:pt>
                <c:pt idx="31">
                  <c:v>237.02083753454002</c:v>
                </c:pt>
              </c:numCache>
            </c:numRef>
          </c:val>
          <c:extLst>
            <c:ext xmlns:c16="http://schemas.microsoft.com/office/drawing/2014/chart" uri="{C3380CC4-5D6E-409C-BE32-E72D297353CC}">
              <c16:uniqueId val="{00000003-6460-477B-9804-C4202001623F}"/>
            </c:ext>
          </c:extLst>
        </c:ser>
        <c:dLbls>
          <c:showLegendKey val="0"/>
          <c:showVal val="0"/>
          <c:showCatName val="0"/>
          <c:showSerName val="0"/>
          <c:showPercent val="0"/>
          <c:showBubbleSize val="0"/>
        </c:dLbls>
        <c:axId val="270478032"/>
        <c:axId val="270478992"/>
      </c:areaChart>
      <c:lineChart>
        <c:grouping val="standard"/>
        <c:varyColors val="0"/>
        <c:ser>
          <c:idx val="3"/>
          <c:order val="1"/>
          <c:spPr>
            <a:ln w="28575" cap="rnd">
              <a:solidFill>
                <a:schemeClr val="accent1"/>
              </a:solidFill>
              <a:round/>
            </a:ln>
            <a:effectLst/>
          </c:spPr>
          <c:marker>
            <c:symbol val="none"/>
          </c:marker>
          <c:cat>
            <c:numRef>
              <c:f>HEALTH!$B$9:$B$40</c:f>
              <c:numCache>
                <c:formatCode>General</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HEALTH!$K$9:$K$40</c:f>
              <c:numCache>
                <c:formatCode>0.00</c:formatCode>
                <c:ptCount val="32"/>
                <c:pt idx="0">
                  <c:v>1291.20470400097</c:v>
                </c:pt>
                <c:pt idx="1">
                  <c:v>1251.57218505622</c:v>
                </c:pt>
                <c:pt idx="2">
                  <c:v>1215.26790303195</c:v>
                </c:pt>
                <c:pt idx="3">
                  <c:v>1209.3945512139701</c:v>
                </c:pt>
                <c:pt idx="4">
                  <c:v>1173.9663417368299</c:v>
                </c:pt>
                <c:pt idx="5">
                  <c:v>1164.2406729593699</c:v>
                </c:pt>
                <c:pt idx="6">
                  <c:v>1109.45006153179</c:v>
                </c:pt>
                <c:pt idx="7">
                  <c:v>1057.00085415119</c:v>
                </c:pt>
                <c:pt idx="8">
                  <c:v>1021.70451604856</c:v>
                </c:pt>
                <c:pt idx="9">
                  <c:v>987.75979974213999</c:v>
                </c:pt>
                <c:pt idx="10">
                  <c:v>918.66645324321996</c:v>
                </c:pt>
                <c:pt idx="11">
                  <c:v>840.32415909019903</c:v>
                </c:pt>
                <c:pt idx="12">
                  <c:v>791.69320024114995</c:v>
                </c:pt>
                <c:pt idx="13">
                  <c:v>741.46104152307998</c:v>
                </c:pt>
                <c:pt idx="14">
                  <c:v>695.73935535461999</c:v>
                </c:pt>
                <c:pt idx="15">
                  <c:v>643.46451739480005</c:v>
                </c:pt>
                <c:pt idx="16">
                  <c:v>604.45290606769902</c:v>
                </c:pt>
                <c:pt idx="17">
                  <c:v>561.91913866893003</c:v>
                </c:pt>
                <c:pt idx="18">
                  <c:v>522.95056602503996</c:v>
                </c:pt>
                <c:pt idx="19">
                  <c:v>491.53234209975898</c:v>
                </c:pt>
                <c:pt idx="20">
                  <c:v>441.90851258601998</c:v>
                </c:pt>
                <c:pt idx="21">
                  <c:v>427.16283864843899</c:v>
                </c:pt>
                <c:pt idx="22">
                  <c:v>402.61321089387002</c:v>
                </c:pt>
                <c:pt idx="23">
                  <c:v>378.100536561029</c:v>
                </c:pt>
                <c:pt idx="24">
                  <c:v>346.63556067387998</c:v>
                </c:pt>
                <c:pt idx="25">
                  <c:v>331.45454821205999</c:v>
                </c:pt>
                <c:pt idx="26">
                  <c:v>315.74079168988999</c:v>
                </c:pt>
                <c:pt idx="27">
                  <c:v>291.04760204726</c:v>
                </c:pt>
                <c:pt idx="28">
                  <c:v>277.031494902399</c:v>
                </c:pt>
                <c:pt idx="29">
                  <c:v>269.58118437624</c:v>
                </c:pt>
                <c:pt idx="30">
                  <c:v>270.71096708981997</c:v>
                </c:pt>
                <c:pt idx="31">
                  <c:v>242.63063823567899</c:v>
                </c:pt>
              </c:numCache>
            </c:numRef>
          </c:val>
          <c:smooth val="0"/>
          <c:extLst>
            <c:ext xmlns:c16="http://schemas.microsoft.com/office/drawing/2014/chart" uri="{C3380CC4-5D6E-409C-BE32-E72D297353CC}">
              <c16:uniqueId val="{00000008-6460-477B-9804-C4202001623F}"/>
            </c:ext>
          </c:extLst>
        </c:ser>
        <c:dLbls>
          <c:showLegendKey val="0"/>
          <c:showVal val="0"/>
          <c:showCatName val="0"/>
          <c:showSerName val="0"/>
          <c:showPercent val="0"/>
          <c:showBubbleSize val="0"/>
        </c:dLbls>
        <c:marker val="1"/>
        <c:smooth val="0"/>
        <c:axId val="270478032"/>
        <c:axId val="270478992"/>
      </c:lineChart>
      <c:dateAx>
        <c:axId val="270478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Futura Lt BT" panose="020B0402020204020303" pitchFamily="34" charset="0"/>
                <a:ea typeface="+mn-ea"/>
                <a:cs typeface="+mn-cs"/>
              </a:defRPr>
            </a:pPr>
            <a:endParaRPr lang="en-US"/>
          </a:p>
        </c:txPr>
        <c:crossAx val="270478992"/>
        <c:crosses val="autoZero"/>
        <c:auto val="0"/>
        <c:lblOffset val="100"/>
        <c:baseTimeUnit val="days"/>
        <c:majorUnit val="10"/>
        <c:majorTimeUnit val="days"/>
      </c:dateAx>
      <c:valAx>
        <c:axId val="270478992"/>
        <c:scaling>
          <c:orientation val="minMax"/>
          <c:max val="210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BT" panose="020B0402020204020303" pitchFamily="34" charset="0"/>
                <a:ea typeface="+mn-ea"/>
                <a:cs typeface="+mn-cs"/>
              </a:defRPr>
            </a:pPr>
            <a:endParaRPr lang="en-US"/>
          </a:p>
        </c:txPr>
        <c:crossAx val="270478032"/>
        <c:crosses val="autoZero"/>
        <c:crossBetween val="between"/>
        <c:majorUnit val="7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Futura Lt BT" panose="020B0402020204020303"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2"/>
          <c:order val="0"/>
          <c:spPr>
            <a:noFill/>
            <a:ln w="25400">
              <a:noFill/>
            </a:ln>
            <a:effectLst/>
          </c:spPr>
          <c:cat>
            <c:numRef>
              <c:f>HEALTH!$B$9:$B$40</c:f>
              <c:numCache>
                <c:formatCode>General</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HEALTH!$F$9:$F$40</c:f>
              <c:numCache>
                <c:formatCode>0.00</c:formatCode>
                <c:ptCount val="32"/>
                <c:pt idx="0">
                  <c:v>612.10241961222005</c:v>
                </c:pt>
                <c:pt idx="1">
                  <c:v>636.77848331845996</c:v>
                </c:pt>
                <c:pt idx="2">
                  <c:v>629.549696616299</c:v>
                </c:pt>
                <c:pt idx="3">
                  <c:v>655.31338279599004</c:v>
                </c:pt>
                <c:pt idx="4">
                  <c:v>612.73817605747001</c:v>
                </c:pt>
                <c:pt idx="5">
                  <c:v>576.53884131186999</c:v>
                </c:pt>
                <c:pt idx="6">
                  <c:v>623.41936458397004</c:v>
                </c:pt>
                <c:pt idx="7">
                  <c:v>534.21183376084002</c:v>
                </c:pt>
                <c:pt idx="8">
                  <c:v>537.97715975842004</c:v>
                </c:pt>
                <c:pt idx="9">
                  <c:v>540.69579954958999</c:v>
                </c:pt>
                <c:pt idx="10">
                  <c:v>523.97293976103902</c:v>
                </c:pt>
                <c:pt idx="11">
                  <c:v>472.10599083962899</c:v>
                </c:pt>
                <c:pt idx="12">
                  <c:v>422.62184557114</c:v>
                </c:pt>
                <c:pt idx="13">
                  <c:v>397.39225976902998</c:v>
                </c:pt>
                <c:pt idx="14">
                  <c:v>377.38594162874</c:v>
                </c:pt>
                <c:pt idx="15">
                  <c:v>345.21029154361003</c:v>
                </c:pt>
                <c:pt idx="16">
                  <c:v>320.52107043301999</c:v>
                </c:pt>
                <c:pt idx="17">
                  <c:v>289.75675212472999</c:v>
                </c:pt>
                <c:pt idx="18">
                  <c:v>307.50684312243999</c:v>
                </c:pt>
                <c:pt idx="19">
                  <c:v>299.78468483597999</c:v>
                </c:pt>
                <c:pt idx="20">
                  <c:v>300.910835183399</c:v>
                </c:pt>
                <c:pt idx="21">
                  <c:v>270.66078571911999</c:v>
                </c:pt>
                <c:pt idx="22">
                  <c:v>289.10663142241998</c:v>
                </c:pt>
                <c:pt idx="23">
                  <c:v>284.73036341508998</c:v>
                </c:pt>
                <c:pt idx="24">
                  <c:v>264.13022204648001</c:v>
                </c:pt>
                <c:pt idx="25">
                  <c:v>298.82277916311</c:v>
                </c:pt>
                <c:pt idx="26">
                  <c:v>296.50699990974999</c:v>
                </c:pt>
                <c:pt idx="27">
                  <c:v>276.82947622053001</c:v>
                </c:pt>
                <c:pt idx="28">
                  <c:v>283.68141590931998</c:v>
                </c:pt>
                <c:pt idx="29">
                  <c:v>281.88588186576999</c:v>
                </c:pt>
                <c:pt idx="30">
                  <c:v>260.47416935413997</c:v>
                </c:pt>
                <c:pt idx="31">
                  <c:v>232.11503391501</c:v>
                </c:pt>
              </c:numCache>
            </c:numRef>
          </c:val>
          <c:extLst>
            <c:ext xmlns:c16="http://schemas.microsoft.com/office/drawing/2014/chart" uri="{C3380CC4-5D6E-409C-BE32-E72D297353CC}">
              <c16:uniqueId val="{00000000-12B0-416F-973E-1915F13D68DF}"/>
            </c:ext>
          </c:extLst>
        </c:ser>
        <c:ser>
          <c:idx val="5"/>
          <c:order val="2"/>
          <c:spPr>
            <a:solidFill>
              <a:schemeClr val="accent1">
                <a:lumMod val="20000"/>
                <a:lumOff val="80000"/>
              </a:schemeClr>
            </a:solidFill>
            <a:ln w="25400">
              <a:noFill/>
            </a:ln>
            <a:effectLst/>
          </c:spPr>
          <c:cat>
            <c:numRef>
              <c:f>HEALTH!$B$9:$B$40</c:f>
              <c:numCache>
                <c:formatCode>General</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HEALTH!$I$9:$I$40</c:f>
              <c:numCache>
                <c:formatCode>0.00</c:formatCode>
                <c:ptCount val="32"/>
                <c:pt idx="0">
                  <c:v>114.15327673962997</c:v>
                </c:pt>
                <c:pt idx="1">
                  <c:v>118.73050453994006</c:v>
                </c:pt>
                <c:pt idx="2">
                  <c:v>115.12471708288001</c:v>
                </c:pt>
                <c:pt idx="3">
                  <c:v>117.49288405665993</c:v>
                </c:pt>
                <c:pt idx="4">
                  <c:v>114.48462168730998</c:v>
                </c:pt>
                <c:pt idx="5">
                  <c:v>114.69766537300006</c:v>
                </c:pt>
                <c:pt idx="6">
                  <c:v>121.92736899482998</c:v>
                </c:pt>
                <c:pt idx="7">
                  <c:v>105.540400638949</c:v>
                </c:pt>
                <c:pt idx="8">
                  <c:v>110.30977238904995</c:v>
                </c:pt>
                <c:pt idx="9">
                  <c:v>112.30180469756999</c:v>
                </c:pt>
                <c:pt idx="10">
                  <c:v>111.99359858149001</c:v>
                </c:pt>
                <c:pt idx="11">
                  <c:v>102.97335632574101</c:v>
                </c:pt>
                <c:pt idx="12">
                  <c:v>96.697362393830019</c:v>
                </c:pt>
                <c:pt idx="13">
                  <c:v>91.224896402030026</c:v>
                </c:pt>
                <c:pt idx="14">
                  <c:v>82.615533312389005</c:v>
                </c:pt>
                <c:pt idx="15">
                  <c:v>82.575566961108962</c:v>
                </c:pt>
                <c:pt idx="16">
                  <c:v>77.06137487141001</c:v>
                </c:pt>
                <c:pt idx="17">
                  <c:v>72.182227873290003</c:v>
                </c:pt>
                <c:pt idx="18">
                  <c:v>75.439746692740016</c:v>
                </c:pt>
                <c:pt idx="19">
                  <c:v>71.356682984090014</c:v>
                </c:pt>
                <c:pt idx="20">
                  <c:v>79.011012970870979</c:v>
                </c:pt>
                <c:pt idx="21">
                  <c:v>71.613617021640039</c:v>
                </c:pt>
                <c:pt idx="22">
                  <c:v>74.373181881980031</c:v>
                </c:pt>
                <c:pt idx="23">
                  <c:v>70.594266409040017</c:v>
                </c:pt>
                <c:pt idx="24">
                  <c:v>68.548631783709993</c:v>
                </c:pt>
                <c:pt idx="25">
                  <c:v>75.174890749420001</c:v>
                </c:pt>
                <c:pt idx="26">
                  <c:v>71.420142144540023</c:v>
                </c:pt>
                <c:pt idx="27">
                  <c:v>71.89842248220998</c:v>
                </c:pt>
                <c:pt idx="28">
                  <c:v>72.074674397220008</c:v>
                </c:pt>
                <c:pt idx="29">
                  <c:v>74.578185296810034</c:v>
                </c:pt>
                <c:pt idx="30">
                  <c:v>74.942930984539998</c:v>
                </c:pt>
                <c:pt idx="31">
                  <c:v>69.70318961704001</c:v>
                </c:pt>
              </c:numCache>
            </c:numRef>
          </c:val>
          <c:extLst>
            <c:ext xmlns:c16="http://schemas.microsoft.com/office/drawing/2014/chart" uri="{C3380CC4-5D6E-409C-BE32-E72D297353CC}">
              <c16:uniqueId val="{00000001-12B0-416F-973E-1915F13D68DF}"/>
            </c:ext>
          </c:extLst>
        </c:ser>
        <c:dLbls>
          <c:showLegendKey val="0"/>
          <c:showVal val="0"/>
          <c:showCatName val="0"/>
          <c:showSerName val="0"/>
          <c:showPercent val="0"/>
          <c:showBubbleSize val="0"/>
        </c:dLbls>
        <c:axId val="270478032"/>
        <c:axId val="270478992"/>
        <c:extLst>
          <c:ext xmlns:c15="http://schemas.microsoft.com/office/drawing/2012/chart" uri="{02D57815-91ED-43cb-92C2-25804820EDAC}">
            <c15:filteredAreaSeries>
              <c15:ser>
                <c:idx val="0"/>
                <c:order val="3"/>
                <c:tx>
                  <c:strRef>
                    <c:extLst>
                      <c:ext uri="{02D57815-91ED-43cb-92C2-25804820EDAC}">
                        <c15:formulaRef>
                          <c15:sqref>HEALTH!$C$1048549</c15:sqref>
                        </c15:formulaRef>
                      </c:ext>
                    </c:extLst>
                    <c:strCache>
                      <c:ptCount val="1"/>
                    </c:strCache>
                  </c:strRef>
                </c:tx>
                <c:spPr>
                  <a:solidFill>
                    <a:schemeClr val="accent4">
                      <a:lumMod val="50000"/>
                    </a:schemeClr>
                  </a:solidFill>
                  <a:ln>
                    <a:noFill/>
                  </a:ln>
                  <a:effectLst/>
                </c:spPr>
                <c:cat>
                  <c:numRef>
                    <c:extLst>
                      <c:ext uri="{02D57815-91ED-43cb-92C2-25804820EDAC}">
                        <c15:formulaRef>
                          <c15:sqref>HEALTH!$B$9:$B$40</c15:sqref>
                        </c15:formulaRef>
                      </c:ext>
                    </c:extLst>
                    <c:numCache>
                      <c:formatCode>General</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extLst>
                      <c:ext uri="{02D57815-91ED-43cb-92C2-25804820EDAC}">
                        <c15:formulaRef>
                          <c15:sqref>HEALTH!$E$9:$E$40</c15:sqref>
                        </c15:formulaRef>
                      </c:ext>
                    </c:extLst>
                    <c:numCache>
                      <c:formatCode>0.00</c:formatCode>
                      <c:ptCount val="32"/>
                      <c:pt idx="0">
                        <c:v>2.3659381598100002</c:v>
                      </c:pt>
                      <c:pt idx="1">
                        <c:v>1.3027042129999999</c:v>
                      </c:pt>
                      <c:pt idx="2">
                        <c:v>0.25071495170999902</c:v>
                      </c:pt>
                      <c:pt idx="3">
                        <c:v>8.8504583309999996E-2</c:v>
                      </c:pt>
                      <c:pt idx="4">
                        <c:v>8.9513198030000005E-2</c:v>
                      </c:pt>
                      <c:pt idx="5">
                        <c:v>7.3637556421800001</c:v>
                      </c:pt>
                      <c:pt idx="6">
                        <c:v>0.25154370988000002</c:v>
                      </c:pt>
                      <c:pt idx="7">
                        <c:v>1.30759806394</c:v>
                      </c:pt>
                      <c:pt idx="8">
                        <c:v>0.19285149558</c:v>
                      </c:pt>
                      <c:pt idx="9">
                        <c:v>1.04967415608</c:v>
                      </c:pt>
                      <c:pt idx="10">
                        <c:v>0.33593617286999999</c:v>
                      </c:pt>
                      <c:pt idx="11">
                        <c:v>0.42636631584000001</c:v>
                      </c:pt>
                      <c:pt idx="12">
                        <c:v>0.12696787291</c:v>
                      </c:pt>
                      <c:pt idx="13">
                        <c:v>1.5970018548</c:v>
                      </c:pt>
                      <c:pt idx="14">
                        <c:v>0.23351173265</c:v>
                      </c:pt>
                      <c:pt idx="15">
                        <c:v>0.95281023758000005</c:v>
                      </c:pt>
                      <c:pt idx="16">
                        <c:v>1.8017652127699999</c:v>
                      </c:pt>
                      <c:pt idx="17">
                        <c:v>6.6762718210000002E-2</c:v>
                      </c:pt>
                      <c:pt idx="18">
                        <c:v>8.6988374100000002E-2</c:v>
                      </c:pt>
                      <c:pt idx="19">
                        <c:v>0.29185450762999998</c:v>
                      </c:pt>
                      <c:pt idx="20">
                        <c:v>0.11353952967</c:v>
                      </c:pt>
                      <c:pt idx="21">
                        <c:v>1.253676928E-2</c:v>
                      </c:pt>
                      <c:pt idx="22">
                        <c:v>0.15941343476</c:v>
                      </c:pt>
                      <c:pt idx="23">
                        <c:v>1.5805790924099901</c:v>
                      </c:pt>
                      <c:pt idx="24">
                        <c:v>0.46322940967999998</c:v>
                      </c:pt>
                      <c:pt idx="25">
                        <c:v>8.2016944709999998E-2</c:v>
                      </c:pt>
                      <c:pt idx="26">
                        <c:v>0.39138530977000002</c:v>
                      </c:pt>
                      <c:pt idx="27">
                        <c:v>0.19242214966999999</c:v>
                      </c:pt>
                      <c:pt idx="28">
                        <c:v>1.1919028523499999</c:v>
                      </c:pt>
                      <c:pt idx="29">
                        <c:v>0.25599946967999998</c:v>
                      </c:pt>
                      <c:pt idx="30">
                        <c:v>0.11257830759</c:v>
                      </c:pt>
                      <c:pt idx="31">
                        <c:v>1.2861382882100001</c:v>
                      </c:pt>
                    </c:numCache>
                  </c:numRef>
                </c:val>
                <c:extLst>
                  <c:ext xmlns:c16="http://schemas.microsoft.com/office/drawing/2014/chart" uri="{C3380CC4-5D6E-409C-BE32-E72D297353CC}">
                    <c16:uniqueId val="{00000003-12B0-416F-973E-1915F13D68DF}"/>
                  </c:ext>
                </c:extLst>
              </c15:ser>
            </c15:filteredAreaSeries>
          </c:ext>
        </c:extLst>
      </c:areaChart>
      <c:lineChart>
        <c:grouping val="standard"/>
        <c:varyColors val="0"/>
        <c:ser>
          <c:idx val="3"/>
          <c:order val="1"/>
          <c:spPr>
            <a:ln w="28575" cap="rnd">
              <a:solidFill>
                <a:schemeClr val="accent1"/>
              </a:solidFill>
              <a:round/>
            </a:ln>
            <a:effectLst/>
          </c:spPr>
          <c:marker>
            <c:symbol val="none"/>
          </c:marker>
          <c:cat>
            <c:numRef>
              <c:f>HEALTH!$B$9:$B$40</c:f>
              <c:numCache>
                <c:formatCode>General</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HEALTH!$G$9:$G$40</c:f>
              <c:numCache>
                <c:formatCode>0.00</c:formatCode>
                <c:ptCount val="32"/>
                <c:pt idx="0">
                  <c:v>663.07572240758998</c:v>
                </c:pt>
                <c:pt idx="1">
                  <c:v>690.50682254190997</c:v>
                </c:pt>
                <c:pt idx="2">
                  <c:v>681.62494312900003</c:v>
                </c:pt>
                <c:pt idx="3">
                  <c:v>709.81070002289005</c:v>
                </c:pt>
                <c:pt idx="4">
                  <c:v>665.36790047134002</c:v>
                </c:pt>
                <c:pt idx="5">
                  <c:v>630.41652080671997</c:v>
                </c:pt>
                <c:pt idx="6">
                  <c:v>681.74820976235003</c:v>
                </c:pt>
                <c:pt idx="7">
                  <c:v>581.21867192131003</c:v>
                </c:pt>
                <c:pt idx="8">
                  <c:v>587.24110317098996</c:v>
                </c:pt>
                <c:pt idx="9">
                  <c:v>589.75973034817002</c:v>
                </c:pt>
                <c:pt idx="10">
                  <c:v>576.19559263330996</c:v>
                </c:pt>
                <c:pt idx="11">
                  <c:v>521.63364052347004</c:v>
                </c:pt>
                <c:pt idx="12">
                  <c:v>469.05405279285998</c:v>
                </c:pt>
                <c:pt idx="13">
                  <c:v>442.3148292477</c:v>
                </c:pt>
                <c:pt idx="14">
                  <c:v>419.28304115588998</c:v>
                </c:pt>
                <c:pt idx="15">
                  <c:v>387.15614921370002</c:v>
                </c:pt>
                <c:pt idx="16">
                  <c:v>360.69399704340998</c:v>
                </c:pt>
                <c:pt idx="17">
                  <c:v>326.32528670939001</c:v>
                </c:pt>
                <c:pt idx="18">
                  <c:v>346.847604342659</c:v>
                </c:pt>
                <c:pt idx="19">
                  <c:v>336.91674041534998</c:v>
                </c:pt>
                <c:pt idx="20">
                  <c:v>343.33457324547999</c:v>
                </c:pt>
                <c:pt idx="21">
                  <c:v>308.531801163399</c:v>
                </c:pt>
                <c:pt idx="22">
                  <c:v>328.15009375421999</c:v>
                </c:pt>
                <c:pt idx="23">
                  <c:v>322.67110688700001</c:v>
                </c:pt>
                <c:pt idx="24">
                  <c:v>298.60179025815</c:v>
                </c:pt>
                <c:pt idx="25">
                  <c:v>339.03348477471002</c:v>
                </c:pt>
                <c:pt idx="26">
                  <c:v>333.44873769024002</c:v>
                </c:pt>
                <c:pt idx="27">
                  <c:v>314.886447307249</c:v>
                </c:pt>
                <c:pt idx="28">
                  <c:v>323.61760884110998</c:v>
                </c:pt>
                <c:pt idx="29">
                  <c:v>322.25318511595998</c:v>
                </c:pt>
                <c:pt idx="30">
                  <c:v>302.47658140682</c:v>
                </c:pt>
                <c:pt idx="31">
                  <c:v>269.76466684093998</c:v>
                </c:pt>
              </c:numCache>
            </c:numRef>
          </c:val>
          <c:smooth val="0"/>
          <c:extLst>
            <c:ext xmlns:c16="http://schemas.microsoft.com/office/drawing/2014/chart" uri="{C3380CC4-5D6E-409C-BE32-E72D297353CC}">
              <c16:uniqueId val="{00000002-12B0-416F-973E-1915F13D68DF}"/>
            </c:ext>
          </c:extLst>
        </c:ser>
        <c:dLbls>
          <c:showLegendKey val="0"/>
          <c:showVal val="0"/>
          <c:showCatName val="0"/>
          <c:showSerName val="0"/>
          <c:showPercent val="0"/>
          <c:showBubbleSize val="0"/>
        </c:dLbls>
        <c:marker val="1"/>
        <c:smooth val="0"/>
        <c:axId val="270478032"/>
        <c:axId val="270478992"/>
      </c:lineChart>
      <c:dateAx>
        <c:axId val="270478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Futura Lt BT" panose="020B0402020204020303" pitchFamily="34" charset="0"/>
                <a:ea typeface="+mn-ea"/>
                <a:cs typeface="+mn-cs"/>
              </a:defRPr>
            </a:pPr>
            <a:endParaRPr lang="en-US"/>
          </a:p>
        </c:txPr>
        <c:crossAx val="270478992"/>
        <c:crosses val="autoZero"/>
        <c:auto val="0"/>
        <c:lblOffset val="100"/>
        <c:baseTimeUnit val="days"/>
        <c:majorUnit val="10"/>
        <c:majorTimeUnit val="days"/>
      </c:dateAx>
      <c:valAx>
        <c:axId val="270478992"/>
        <c:scaling>
          <c:orientation val="minMax"/>
          <c:max val="100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BT" panose="020B0402020204020303" pitchFamily="34" charset="0"/>
                <a:ea typeface="+mn-ea"/>
                <a:cs typeface="+mn-cs"/>
              </a:defRPr>
            </a:pPr>
            <a:endParaRPr lang="en-US"/>
          </a:p>
        </c:txPr>
        <c:crossAx val="270478032"/>
        <c:crosses val="autoZero"/>
        <c:crossBetween val="between"/>
        <c:majorUnit val="5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Futura Lt BT" panose="020B0402020204020303"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759842519685034E-2"/>
          <c:y val="5.1825677267373381E-2"/>
          <c:w val="0.88118665684899478"/>
          <c:h val="0.85069552910862201"/>
        </c:manualLayout>
      </c:layout>
      <c:lineChart>
        <c:grouping val="standard"/>
        <c:varyColors val="0"/>
        <c:ser>
          <c:idx val="1"/>
          <c:order val="0"/>
          <c:spPr>
            <a:ln w="28575" cap="rnd">
              <a:solidFill>
                <a:schemeClr val="accent3"/>
              </a:solidFill>
              <a:round/>
            </a:ln>
            <a:effectLst/>
          </c:spPr>
          <c:marker>
            <c:symbol val="none"/>
          </c:marker>
          <c:cat>
            <c:numRef>
              <c:f>HEALTH!$C$78:$AC$78</c:f>
              <c:numCache>
                <c:formatCode>@</c:formatCode>
                <c:ptCount val="27"/>
                <c:pt idx="0">
                  <c:v>2024</c:v>
                </c:pt>
                <c:pt idx="26">
                  <c:v>2050</c:v>
                </c:pt>
              </c:numCache>
            </c:numRef>
          </c:cat>
          <c:val>
            <c:numRef>
              <c:f>HEALTH!$C$81:$AC$81</c:f>
              <c:numCache>
                <c:formatCode>0.0</c:formatCode>
                <c:ptCount val="27"/>
                <c:pt idx="0">
                  <c:v>0</c:v>
                </c:pt>
                <c:pt idx="1">
                  <c:v>3.9470691804827859E-3</c:v>
                </c:pt>
                <c:pt idx="2">
                  <c:v>8.1025776415239951E-3</c:v>
                </c:pt>
                <c:pt idx="3">
                  <c:v>1.275053018593731E-2</c:v>
                </c:pt>
                <c:pt idx="4">
                  <c:v>1.7810987934366349E-2</c:v>
                </c:pt>
                <c:pt idx="5">
                  <c:v>2.3257354349805599E-2</c:v>
                </c:pt>
                <c:pt idx="6">
                  <c:v>2.9144351421350013E-2</c:v>
                </c:pt>
                <c:pt idx="7">
                  <c:v>3.1774853355212559E-2</c:v>
                </c:pt>
                <c:pt idx="8">
                  <c:v>3.4526903038350508E-2</c:v>
                </c:pt>
                <c:pt idx="9">
                  <c:v>3.7411311659862008E-2</c:v>
                </c:pt>
                <c:pt idx="10">
                  <c:v>4.0433075572172163E-2</c:v>
                </c:pt>
                <c:pt idx="11">
                  <c:v>4.3588133761494681E-2</c:v>
                </c:pt>
                <c:pt idx="12">
                  <c:v>4.687240003801519E-2</c:v>
                </c:pt>
                <c:pt idx="13">
                  <c:v>5.0316316257778292E-2</c:v>
                </c:pt>
                <c:pt idx="14">
                  <c:v>5.3879883590725701E-2</c:v>
                </c:pt>
                <c:pt idx="15">
                  <c:v>5.7570591288227994E-2</c:v>
                </c:pt>
                <c:pt idx="16">
                  <c:v>6.1388163607663131E-2</c:v>
                </c:pt>
                <c:pt idx="17">
                  <c:v>6.4191954560478909E-2</c:v>
                </c:pt>
                <c:pt idx="18">
                  <c:v>6.7084469332636287E-2</c:v>
                </c:pt>
                <c:pt idx="19">
                  <c:v>7.0035460693906385E-2</c:v>
                </c:pt>
                <c:pt idx="20">
                  <c:v>7.3051073608787903E-2</c:v>
                </c:pt>
                <c:pt idx="21">
                  <c:v>7.6127687695902238E-2</c:v>
                </c:pt>
                <c:pt idx="22">
                  <c:v>7.9284123298162548E-2</c:v>
                </c:pt>
                <c:pt idx="23">
                  <c:v>8.2555687740910752E-2</c:v>
                </c:pt>
                <c:pt idx="24">
                  <c:v>8.5924021089700806E-2</c:v>
                </c:pt>
                <c:pt idx="25">
                  <c:v>8.9396534310621251E-2</c:v>
                </c:pt>
                <c:pt idx="26">
                  <c:v>9.2990532693147415E-2</c:v>
                </c:pt>
              </c:numCache>
            </c:numRef>
          </c:val>
          <c:smooth val="0"/>
          <c:extLst>
            <c:ext xmlns:c16="http://schemas.microsoft.com/office/drawing/2014/chart" uri="{C3380CC4-5D6E-409C-BE32-E72D297353CC}">
              <c16:uniqueId val="{00000001-13C6-48A8-9071-A8A1A0502B93}"/>
            </c:ext>
          </c:extLst>
        </c:ser>
        <c:ser>
          <c:idx val="3"/>
          <c:order val="1"/>
          <c:spPr>
            <a:ln w="28575" cap="rnd">
              <a:solidFill>
                <a:schemeClr val="accent4">
                  <a:lumMod val="60000"/>
                  <a:lumOff val="40000"/>
                </a:schemeClr>
              </a:solidFill>
              <a:round/>
            </a:ln>
            <a:effectLst/>
          </c:spPr>
          <c:marker>
            <c:symbol val="none"/>
          </c:marker>
          <c:cat>
            <c:numRef>
              <c:f>HEALTH!$C$78:$AC$78</c:f>
              <c:numCache>
                <c:formatCode>@</c:formatCode>
                <c:ptCount val="27"/>
                <c:pt idx="0">
                  <c:v>2024</c:v>
                </c:pt>
                <c:pt idx="26">
                  <c:v>2050</c:v>
                </c:pt>
              </c:numCache>
            </c:numRef>
          </c:cat>
          <c:val>
            <c:numRef>
              <c:f>HEALTH!$C$84:$AC$84</c:f>
              <c:numCache>
                <c:formatCode>0.0</c:formatCode>
                <c:ptCount val="27"/>
                <c:pt idx="0">
                  <c:v>0</c:v>
                </c:pt>
                <c:pt idx="1">
                  <c:v>3.8841181182234135E-3</c:v>
                </c:pt>
                <c:pt idx="2">
                  <c:v>7.970340209404075E-3</c:v>
                </c:pt>
                <c:pt idx="3">
                  <c:v>1.2536545371838346E-2</c:v>
                </c:pt>
                <c:pt idx="4">
                  <c:v>1.7502593811317156E-2</c:v>
                </c:pt>
                <c:pt idx="5">
                  <c:v>2.2840870482742713E-2</c:v>
                </c:pt>
                <c:pt idx="6">
                  <c:v>2.8603848580552468E-2</c:v>
                </c:pt>
                <c:pt idx="7">
                  <c:v>3.3624845272384213E-2</c:v>
                </c:pt>
                <c:pt idx="8">
                  <c:v>3.8915689357273915E-2</c:v>
                </c:pt>
                <c:pt idx="9">
                  <c:v>4.4491231924254443E-2</c:v>
                </c:pt>
                <c:pt idx="10">
                  <c:v>5.0361315823142162E-2</c:v>
                </c:pt>
                <c:pt idx="11">
                  <c:v>5.6523087527687019E-2</c:v>
                </c:pt>
                <c:pt idx="12">
                  <c:v>6.2973687581980159E-2</c:v>
                </c:pt>
                <c:pt idx="13">
                  <c:v>6.9756582235367126E-2</c:v>
                </c:pt>
                <c:pt idx="14">
                  <c:v>7.6817861842568183E-2</c:v>
                </c:pt>
                <c:pt idx="15">
                  <c:v>8.4168104532998569E-2</c:v>
                </c:pt>
                <c:pt idx="16">
                  <c:v>9.1806127263466375E-2</c:v>
                </c:pt>
                <c:pt idx="17">
                  <c:v>9.8613556301353003E-2</c:v>
                </c:pt>
                <c:pt idx="18">
                  <c:v>0.10568483358496988</c:v>
                </c:pt>
                <c:pt idx="19">
                  <c:v>0.11297451269947202</c:v>
                </c:pt>
                <c:pt idx="20">
                  <c:v>0.12049097416258109</c:v>
                </c:pt>
                <c:pt idx="21">
                  <c:v>0.1282274824952841</c:v>
                </c:pt>
                <c:pt idx="22">
                  <c:v>0.13621603968643681</c:v>
                </c:pt>
                <c:pt idx="23">
                  <c:v>0.14451860735592317</c:v>
                </c:pt>
                <c:pt idx="24">
                  <c:v>0.15310800272065991</c:v>
                </c:pt>
                <c:pt idx="25">
                  <c:v>0.16199815214611446</c:v>
                </c:pt>
                <c:pt idx="26">
                  <c:v>0.17122413240214221</c:v>
                </c:pt>
              </c:numCache>
            </c:numRef>
          </c:val>
          <c:smooth val="0"/>
          <c:extLst>
            <c:ext xmlns:c16="http://schemas.microsoft.com/office/drawing/2014/chart" uri="{C3380CC4-5D6E-409C-BE32-E72D297353CC}">
              <c16:uniqueId val="{00000003-13C6-48A8-9071-A8A1A0502B93}"/>
            </c:ext>
          </c:extLst>
        </c:ser>
        <c:dLbls>
          <c:showLegendKey val="0"/>
          <c:showVal val="0"/>
          <c:showCatName val="0"/>
          <c:showSerName val="0"/>
          <c:showPercent val="0"/>
          <c:showBubbleSize val="0"/>
        </c:dLbls>
        <c:smooth val="0"/>
        <c:axId val="1179670688"/>
        <c:axId val="1179689408"/>
      </c:lineChart>
      <c:catAx>
        <c:axId val="1179670688"/>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BT" panose="020B0402020204020303" pitchFamily="34" charset="0"/>
                <a:ea typeface="+mn-ea"/>
                <a:cs typeface="+mn-cs"/>
              </a:defRPr>
            </a:pPr>
            <a:endParaRPr lang="en-US"/>
          </a:p>
        </c:txPr>
        <c:crossAx val="1179689408"/>
        <c:crosses val="autoZero"/>
        <c:auto val="1"/>
        <c:lblAlgn val="ctr"/>
        <c:lblOffset val="100"/>
        <c:noMultiLvlLbl val="0"/>
      </c:catAx>
      <c:valAx>
        <c:axId val="1179689408"/>
        <c:scaling>
          <c:orientation val="minMax"/>
          <c:max val="0.2"/>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BT" panose="020B0402020204020303" pitchFamily="34" charset="0"/>
                <a:ea typeface="+mn-ea"/>
                <a:cs typeface="+mn-cs"/>
              </a:defRPr>
            </a:pPr>
            <a:endParaRPr lang="en-US"/>
          </a:p>
        </c:txPr>
        <c:crossAx val="1179670688"/>
        <c:crosses val="autoZero"/>
        <c:crossBetween val="between"/>
        <c:majorUnit val="0.1"/>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Futura Lt BT" panose="020B0402020204020303"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759842519685034E-2"/>
          <c:y val="6.5521764559343651E-2"/>
          <c:w val="0.88118665684899478"/>
          <c:h val="0.83699955317327834"/>
        </c:manualLayout>
      </c:layout>
      <c:lineChart>
        <c:grouping val="standard"/>
        <c:varyColors val="0"/>
        <c:ser>
          <c:idx val="1"/>
          <c:order val="0"/>
          <c:spPr>
            <a:ln w="28575" cap="rnd">
              <a:solidFill>
                <a:schemeClr val="accent3"/>
              </a:solidFill>
              <a:round/>
            </a:ln>
            <a:effectLst/>
          </c:spPr>
          <c:marker>
            <c:symbol val="none"/>
          </c:marker>
          <c:cat>
            <c:numRef>
              <c:f>HEALTH!$C$78:$AC$78</c:f>
              <c:numCache>
                <c:formatCode>@</c:formatCode>
                <c:ptCount val="27"/>
                <c:pt idx="0">
                  <c:v>2024</c:v>
                </c:pt>
                <c:pt idx="26">
                  <c:v>2050</c:v>
                </c:pt>
              </c:numCache>
            </c:numRef>
          </c:cat>
          <c:val>
            <c:numRef>
              <c:f>HEALTH!$C$80:$AC$80</c:f>
              <c:numCache>
                <c:formatCode>0.0</c:formatCode>
                <c:ptCount val="27"/>
                <c:pt idx="0">
                  <c:v>0</c:v>
                </c:pt>
                <c:pt idx="1">
                  <c:v>-5.8386147684441614E-3</c:v>
                </c:pt>
                <c:pt idx="2">
                  <c:v>-1.1677229536888323E-2</c:v>
                </c:pt>
                <c:pt idx="3">
                  <c:v>-1.7515844305332484E-2</c:v>
                </c:pt>
                <c:pt idx="4">
                  <c:v>-2.3354459073776646E-2</c:v>
                </c:pt>
                <c:pt idx="5">
                  <c:v>-2.9193073842220807E-2</c:v>
                </c:pt>
                <c:pt idx="6">
                  <c:v>-3.5031688610664968E-2</c:v>
                </c:pt>
                <c:pt idx="7">
                  <c:v>-4.087030337910913E-2</c:v>
                </c:pt>
                <c:pt idx="8">
                  <c:v>-4.6708918147553291E-2</c:v>
                </c:pt>
                <c:pt idx="9">
                  <c:v>-5.2547532915997452E-2</c:v>
                </c:pt>
                <c:pt idx="10">
                  <c:v>-5.8386147684441586E-2</c:v>
                </c:pt>
                <c:pt idx="11">
                  <c:v>-6.4224762452885747E-2</c:v>
                </c:pt>
                <c:pt idx="12">
                  <c:v>-7.0063377221329909E-2</c:v>
                </c:pt>
                <c:pt idx="13">
                  <c:v>-7.590199198977407E-2</c:v>
                </c:pt>
                <c:pt idx="14">
                  <c:v>-8.1740606758218232E-2</c:v>
                </c:pt>
                <c:pt idx="15">
                  <c:v>-8.7579221526662393E-2</c:v>
                </c:pt>
                <c:pt idx="16">
                  <c:v>-9.3417836295106554E-2</c:v>
                </c:pt>
                <c:pt idx="17">
                  <c:v>-9.9256451063550716E-2</c:v>
                </c:pt>
                <c:pt idx="18">
                  <c:v>-0.10509506583199488</c:v>
                </c:pt>
                <c:pt idx="19">
                  <c:v>-0.11093368060043904</c:v>
                </c:pt>
                <c:pt idx="20">
                  <c:v>-0.1167722953688832</c:v>
                </c:pt>
                <c:pt idx="21">
                  <c:v>-0.12261091013732736</c:v>
                </c:pt>
                <c:pt idx="22">
                  <c:v>-0.12844952490577152</c:v>
                </c:pt>
                <c:pt idx="23">
                  <c:v>-0.13428813967421568</c:v>
                </c:pt>
                <c:pt idx="24">
                  <c:v>-0.14012675444265985</c:v>
                </c:pt>
                <c:pt idx="25">
                  <c:v>-0.14596536921110401</c:v>
                </c:pt>
                <c:pt idx="26">
                  <c:v>-0.15180398397954797</c:v>
                </c:pt>
              </c:numCache>
            </c:numRef>
          </c:val>
          <c:smooth val="0"/>
          <c:extLst>
            <c:ext xmlns:c16="http://schemas.microsoft.com/office/drawing/2014/chart" uri="{C3380CC4-5D6E-409C-BE32-E72D297353CC}">
              <c16:uniqueId val="{00000000-0980-4E0A-9A93-C4C1CB7DAD32}"/>
            </c:ext>
          </c:extLst>
        </c:ser>
        <c:ser>
          <c:idx val="3"/>
          <c:order val="1"/>
          <c:spPr>
            <a:ln w="28575" cap="rnd">
              <a:solidFill>
                <a:schemeClr val="accent4">
                  <a:lumMod val="60000"/>
                  <a:lumOff val="40000"/>
                </a:schemeClr>
              </a:solidFill>
              <a:round/>
            </a:ln>
            <a:effectLst/>
          </c:spPr>
          <c:marker>
            <c:symbol val="none"/>
          </c:marker>
          <c:cat>
            <c:numRef>
              <c:f>HEALTH!$C$78:$AC$78</c:f>
              <c:numCache>
                <c:formatCode>@</c:formatCode>
                <c:ptCount val="27"/>
                <c:pt idx="0">
                  <c:v>2024</c:v>
                </c:pt>
                <c:pt idx="26">
                  <c:v>2050</c:v>
                </c:pt>
              </c:numCache>
            </c:numRef>
          </c:cat>
          <c:val>
            <c:numRef>
              <c:f>HEALTH!$C$83:$AC$83</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1-0980-4E0A-9A93-C4C1CB7DAD32}"/>
            </c:ext>
          </c:extLst>
        </c:ser>
        <c:dLbls>
          <c:showLegendKey val="0"/>
          <c:showVal val="0"/>
          <c:showCatName val="0"/>
          <c:showSerName val="0"/>
          <c:showPercent val="0"/>
          <c:showBubbleSize val="0"/>
        </c:dLbls>
        <c:smooth val="0"/>
        <c:axId val="1179670688"/>
        <c:axId val="1179689408"/>
      </c:lineChart>
      <c:catAx>
        <c:axId val="1179670688"/>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BT" panose="020B0402020204020303" pitchFamily="34" charset="0"/>
                <a:ea typeface="+mn-ea"/>
                <a:cs typeface="+mn-cs"/>
              </a:defRPr>
            </a:pPr>
            <a:endParaRPr lang="en-US"/>
          </a:p>
        </c:txPr>
        <c:crossAx val="1179689408"/>
        <c:crosses val="autoZero"/>
        <c:auto val="1"/>
        <c:lblAlgn val="ctr"/>
        <c:lblOffset val="100"/>
        <c:noMultiLvlLbl val="0"/>
      </c:catAx>
      <c:valAx>
        <c:axId val="117968940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utura Lt BT" panose="020B0402020204020303" pitchFamily="34" charset="0"/>
                <a:ea typeface="+mn-ea"/>
                <a:cs typeface="+mn-cs"/>
              </a:defRPr>
            </a:pPr>
            <a:endParaRPr lang="en-US"/>
          </a:p>
        </c:txPr>
        <c:crossAx val="1179670688"/>
        <c:crosses val="autoZero"/>
        <c:crossBetween val="between"/>
        <c:majorUnit val="0.1"/>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Futura Lt BT" panose="020B0402020204020303"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4"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editAs="oneCell">
    <xdr:from>
      <xdr:col>2</xdr:col>
      <xdr:colOff>1060</xdr:colOff>
      <xdr:row>3</xdr:row>
      <xdr:rowOff>127655</xdr:rowOff>
    </xdr:from>
    <xdr:to>
      <xdr:col>3</xdr:col>
      <xdr:colOff>501650</xdr:colOff>
      <xdr:row>5</xdr:row>
      <xdr:rowOff>179917</xdr:rowOff>
    </xdr:to>
    <xdr:pic>
      <xdr:nvPicPr>
        <xdr:cNvPr id="2" name="Picture 1" descr="Irish Fiscal Advisory Council">
          <a:extLst>
            <a:ext uri="{FF2B5EF4-FFF2-40B4-BE49-F238E27FC236}">
              <a16:creationId xmlns:a16="http://schemas.microsoft.com/office/drawing/2014/main" id="{08F2713C-C6ED-4DB3-A2F2-E5B6864855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6885" y="834665"/>
          <a:ext cx="2130641" cy="523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0.1409</cdr:y>
    </cdr:from>
    <cdr:to>
      <cdr:x>0.4971</cdr:x>
      <cdr:y>0.89954</cdr:y>
    </cdr:to>
    <cdr:sp macro="" textlink="">
      <cdr:nvSpPr>
        <cdr:cNvPr id="2" name="TextBox 1">
          <a:extLst xmlns:a="http://schemas.openxmlformats.org/drawingml/2006/main">
            <a:ext uri="{FF2B5EF4-FFF2-40B4-BE49-F238E27FC236}">
              <a16:creationId xmlns:a16="http://schemas.microsoft.com/office/drawing/2014/main" id="{9CA2A4AB-70B4-B10F-E245-8301D3E947A1}"/>
            </a:ext>
          </a:extLst>
        </cdr:cNvPr>
        <cdr:cNvSpPr txBox="1"/>
      </cdr:nvSpPr>
      <cdr:spPr>
        <a:xfrm xmlns:a="http://schemas.openxmlformats.org/drawingml/2006/main">
          <a:off x="0" y="328388"/>
          <a:ext cx="1833725" cy="176805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spcAft>
              <a:spcPts val="600"/>
            </a:spcAft>
          </a:pPr>
          <a:r>
            <a:rPr lang="en-IE" sz="1000" b="0" dirty="0">
              <a:solidFill>
                <a:schemeClr val="tx1">
                  <a:lumMod val="65000"/>
                  <a:lumOff val="35000"/>
                </a:schemeClr>
              </a:solidFill>
              <a:latin typeface="+mj-lt"/>
            </a:rPr>
            <a:t>Total potential costs</a:t>
          </a:r>
        </a:p>
        <a:p xmlns:a="http://schemas.openxmlformats.org/drawingml/2006/main">
          <a:pPr>
            <a:spcAft>
              <a:spcPts val="600"/>
            </a:spcAft>
          </a:pPr>
          <a:r>
            <a:rPr kumimoji="0" lang="en-IE" sz="900" b="0" i="0" u="none" strike="noStrike" kern="0" cap="none" spc="0" normalizeH="0" baseline="0" noProof="0" dirty="0">
              <a:ln>
                <a:noFill/>
              </a:ln>
              <a:solidFill>
                <a:srgbClr val="9D9D9D"/>
              </a:solidFill>
              <a:effectLst/>
              <a:uLnTx/>
              <a:uFillTx/>
              <a:latin typeface="Aptos Display" panose="02110004020202020204"/>
              <a:ea typeface="+mn-ea"/>
              <a:cs typeface="+mn-cs"/>
            </a:rPr>
            <a:t> </a:t>
          </a:r>
        </a:p>
        <a:p xmlns:a="http://schemas.openxmlformats.org/drawingml/2006/main">
          <a:pPr>
            <a:spcAft>
              <a:spcPts val="600"/>
            </a:spcAft>
          </a:pPr>
          <a:endParaRPr lang="en-IE" sz="1000" b="0" dirty="0">
            <a:solidFill>
              <a:schemeClr val="tx1">
                <a:lumMod val="65000"/>
                <a:lumOff val="35000"/>
              </a:schemeClr>
            </a:solidFill>
            <a:latin typeface="+mj-lt"/>
          </a:endParaRPr>
        </a:p>
        <a:p xmlns:a="http://schemas.openxmlformats.org/drawingml/2006/main">
          <a:endParaRPr lang="en-IE" sz="800" b="0" dirty="0">
            <a:solidFill>
              <a:schemeClr val="tx1">
                <a:lumMod val="65000"/>
                <a:lumOff val="35000"/>
              </a:schemeClr>
            </a:solidFill>
            <a:latin typeface="+mj-lt"/>
          </a:endParaRPr>
        </a:p>
        <a:p xmlns:a="http://schemas.openxmlformats.org/drawingml/2006/main">
          <a:r>
            <a:rPr lang="en-IE" sz="800" b="0" dirty="0">
              <a:solidFill>
                <a:schemeClr val="tx1">
                  <a:lumMod val="65000"/>
                  <a:lumOff val="35000"/>
                </a:schemeClr>
              </a:solidFill>
              <a:latin typeface="+mj-lt"/>
            </a:rPr>
            <a:t>Effort</a:t>
          </a:r>
          <a:r>
            <a:rPr lang="en-IE" sz="800" b="0" baseline="0" dirty="0">
              <a:solidFill>
                <a:schemeClr val="tx1">
                  <a:lumMod val="65000"/>
                  <a:lumOff val="35000"/>
                </a:schemeClr>
              </a:solidFill>
              <a:latin typeface="+mj-lt"/>
            </a:rPr>
            <a:t> Sharing Regulation</a:t>
          </a:r>
          <a:endParaRPr lang="en-IE" sz="800" b="0" dirty="0">
            <a:solidFill>
              <a:schemeClr val="tx1">
                <a:lumMod val="65000"/>
                <a:lumOff val="35000"/>
              </a:schemeClr>
            </a:solidFill>
            <a:latin typeface="+mj-lt"/>
          </a:endParaRPr>
        </a:p>
        <a:p xmlns:a="http://schemas.openxmlformats.org/drawingml/2006/main">
          <a:endParaRPr lang="en-IE" sz="800" b="0" dirty="0">
            <a:solidFill>
              <a:schemeClr val="tx1">
                <a:lumMod val="65000"/>
                <a:lumOff val="35000"/>
              </a:schemeClr>
            </a:solidFill>
            <a:latin typeface="+mj-lt"/>
          </a:endParaRPr>
        </a:p>
        <a:p xmlns:a="http://schemas.openxmlformats.org/drawingml/2006/main">
          <a:endParaRPr lang="en-IE" sz="600" b="0" dirty="0">
            <a:solidFill>
              <a:schemeClr val="tx1">
                <a:lumMod val="65000"/>
                <a:lumOff val="35000"/>
              </a:schemeClr>
            </a:solidFill>
            <a:latin typeface="+mj-lt"/>
          </a:endParaRPr>
        </a:p>
        <a:p xmlns:a="http://schemas.openxmlformats.org/drawingml/2006/main">
          <a:r>
            <a:rPr lang="en-IE" sz="800" b="0" dirty="0">
              <a:solidFill>
                <a:schemeClr val="tx1">
                  <a:lumMod val="65000"/>
                  <a:lumOff val="35000"/>
                </a:schemeClr>
              </a:solidFill>
              <a:latin typeface="+mj-lt"/>
            </a:rPr>
            <a:t>Land Use and</a:t>
          </a:r>
          <a:r>
            <a:rPr lang="en-IE" sz="800" b="0" baseline="0" dirty="0">
              <a:solidFill>
                <a:schemeClr val="tx1">
                  <a:lumMod val="65000"/>
                  <a:lumOff val="35000"/>
                </a:schemeClr>
              </a:solidFill>
              <a:latin typeface="+mj-lt"/>
            </a:rPr>
            <a:t> Forestry regulation</a:t>
          </a:r>
        </a:p>
        <a:p xmlns:a="http://schemas.openxmlformats.org/drawingml/2006/main">
          <a:endParaRPr lang="en-IE" sz="900" b="0" baseline="0" dirty="0">
            <a:solidFill>
              <a:schemeClr val="tx1">
                <a:lumMod val="65000"/>
                <a:lumOff val="35000"/>
              </a:schemeClr>
            </a:solidFill>
            <a:latin typeface="+mj-lt"/>
          </a:endParaRPr>
        </a:p>
        <a:p xmlns:a="http://schemas.openxmlformats.org/drawingml/2006/main">
          <a:endParaRPr lang="en-IE" sz="600" b="0" baseline="0" dirty="0">
            <a:solidFill>
              <a:schemeClr val="tx1">
                <a:lumMod val="65000"/>
                <a:lumOff val="35000"/>
              </a:schemeClr>
            </a:solidFill>
            <a:latin typeface="+mj-lt"/>
          </a:endParaRPr>
        </a:p>
        <a:p xmlns:a="http://schemas.openxmlformats.org/drawingml/2006/main">
          <a:r>
            <a:rPr lang="en-IE" sz="800" b="0" baseline="0" dirty="0">
              <a:solidFill>
                <a:schemeClr val="tx1">
                  <a:lumMod val="65000"/>
                  <a:lumOff val="35000"/>
                </a:schemeClr>
              </a:solidFill>
              <a:latin typeface="+mj-lt"/>
            </a:rPr>
            <a:t>Renewable Energy Directive</a:t>
          </a:r>
        </a:p>
      </cdr:txBody>
    </cdr:sp>
  </cdr:relSizeAnchor>
  <cdr:relSizeAnchor xmlns:cdr="http://schemas.openxmlformats.org/drawingml/2006/chartDrawing">
    <cdr:from>
      <cdr:x>0.62709</cdr:x>
      <cdr:y>0</cdr:y>
    </cdr:from>
    <cdr:to>
      <cdr:x>0.94555</cdr:x>
      <cdr:y>0.1512</cdr:y>
    </cdr:to>
    <cdr:sp macro="" textlink="">
      <cdr:nvSpPr>
        <cdr:cNvPr id="3" name="TextBox 1">
          <a:extLst xmlns:a="http://schemas.openxmlformats.org/drawingml/2006/main">
            <a:ext uri="{FF2B5EF4-FFF2-40B4-BE49-F238E27FC236}">
              <a16:creationId xmlns:a16="http://schemas.microsoft.com/office/drawing/2014/main" id="{99152A61-F3B7-E3B4-F468-9B4BC8DEC403}"/>
            </a:ext>
          </a:extLst>
        </cdr:cNvPr>
        <cdr:cNvSpPr txBox="1"/>
      </cdr:nvSpPr>
      <cdr:spPr>
        <a:xfrm xmlns:a="http://schemas.openxmlformats.org/drawingml/2006/main">
          <a:off x="2313214" y="0"/>
          <a:ext cx="1174748" cy="3523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IE" sz="1100" kern="1200">
              <a:solidFill>
                <a:schemeClr val="accent4">
                  <a:lumMod val="60000"/>
                  <a:lumOff val="40000"/>
                </a:schemeClr>
              </a:solidFill>
              <a:latin typeface="Aptos" panose="020B0004020202020204" pitchFamily="34" charset="0"/>
            </a:rPr>
            <a:t>Current Policies</a:t>
          </a:r>
        </a:p>
      </cdr:txBody>
    </cdr:sp>
  </cdr:relSizeAnchor>
  <cdr:relSizeAnchor xmlns:cdr="http://schemas.openxmlformats.org/drawingml/2006/chartDrawing">
    <cdr:from>
      <cdr:x>0.32819</cdr:x>
      <cdr:y>0</cdr:y>
    </cdr:from>
    <cdr:to>
      <cdr:x>0.63316</cdr:x>
      <cdr:y>0.1512</cdr:y>
    </cdr:to>
    <cdr:sp macro="" textlink="">
      <cdr:nvSpPr>
        <cdr:cNvPr id="4" name="TextBox 1">
          <a:extLst xmlns:a="http://schemas.openxmlformats.org/drawingml/2006/main">
            <a:ext uri="{FF2B5EF4-FFF2-40B4-BE49-F238E27FC236}">
              <a16:creationId xmlns:a16="http://schemas.microsoft.com/office/drawing/2014/main" id="{73863D77-9296-0941-EE3C-63E55078EE2B}"/>
            </a:ext>
          </a:extLst>
        </cdr:cNvPr>
        <cdr:cNvSpPr txBox="1"/>
      </cdr:nvSpPr>
      <cdr:spPr>
        <a:xfrm xmlns:a="http://schemas.openxmlformats.org/drawingml/2006/main">
          <a:off x="1210647" y="0"/>
          <a:ext cx="1124966" cy="3523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IE" sz="1100" kern="1200">
              <a:solidFill>
                <a:schemeClr val="accent3">
                  <a:lumMod val="60000"/>
                  <a:lumOff val="40000"/>
                </a:schemeClr>
              </a:solidFill>
              <a:latin typeface="Aptos" panose="020B0004020202020204" pitchFamily="34" charset="0"/>
            </a:rPr>
            <a:t>Net Zero 2050</a:t>
          </a:r>
        </a:p>
      </cdr:txBody>
    </cdr:sp>
  </cdr:relSizeAnchor>
</c:userShapes>
</file>

<file path=xl/drawings/drawing11.xml><?xml version="1.0" encoding="utf-8"?>
<c:userShapes xmlns:c="http://schemas.openxmlformats.org/drawingml/2006/chart">
  <cdr:relSizeAnchor xmlns:cdr="http://schemas.openxmlformats.org/drawingml/2006/chartDrawing">
    <cdr:from>
      <cdr:x>0.72569</cdr:x>
      <cdr:y>0.28935</cdr:y>
    </cdr:from>
    <cdr:to>
      <cdr:x>1</cdr:x>
      <cdr:y>0.43134</cdr:y>
    </cdr:to>
    <cdr:sp macro="" textlink="">
      <cdr:nvSpPr>
        <cdr:cNvPr id="2" name="TextBox 1">
          <a:extLst xmlns:a="http://schemas.openxmlformats.org/drawingml/2006/main">
            <a:ext uri="{FF2B5EF4-FFF2-40B4-BE49-F238E27FC236}">
              <a16:creationId xmlns:a16="http://schemas.microsoft.com/office/drawing/2014/main" id="{F1E28E80-AD0E-2A7F-B429-6923CE2731BD}"/>
            </a:ext>
          </a:extLst>
        </cdr:cNvPr>
        <cdr:cNvSpPr txBox="1"/>
      </cdr:nvSpPr>
      <cdr:spPr>
        <a:xfrm xmlns:a="http://schemas.openxmlformats.org/drawingml/2006/main">
          <a:off x="3317875" y="793750"/>
          <a:ext cx="1254125" cy="3894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IE" sz="1100" kern="1200">
              <a:solidFill>
                <a:schemeClr val="accent4"/>
              </a:solidFill>
              <a:latin typeface="Aptos" panose="020B0004020202020204" pitchFamily="34" charset="0"/>
            </a:rPr>
            <a:t>Inaction</a:t>
          </a:r>
          <a:r>
            <a:rPr lang="en-IE" sz="1100" kern="1200" baseline="0">
              <a:solidFill>
                <a:schemeClr val="accent4"/>
              </a:solidFill>
              <a:latin typeface="Aptos" panose="020B0004020202020204" pitchFamily="34" charset="0"/>
            </a:rPr>
            <a:t> scenario</a:t>
          </a:r>
          <a:endParaRPr lang="en-IE" sz="1100" kern="1200">
            <a:solidFill>
              <a:schemeClr val="accent4"/>
            </a:solidFill>
            <a:latin typeface="Aptos" panose="020B0004020202020204" pitchFamily="34" charset="0"/>
          </a:endParaRPr>
        </a:p>
      </cdr:txBody>
    </cdr:sp>
  </cdr:relSizeAnchor>
  <cdr:relSizeAnchor xmlns:cdr="http://schemas.openxmlformats.org/drawingml/2006/chartDrawing">
    <cdr:from>
      <cdr:x>0.70208</cdr:x>
      <cdr:y>0.54861</cdr:y>
    </cdr:from>
    <cdr:to>
      <cdr:x>1</cdr:x>
      <cdr:y>0.6412</cdr:y>
    </cdr:to>
    <cdr:sp macro="" textlink="">
      <cdr:nvSpPr>
        <cdr:cNvPr id="3" name="TextBox 1">
          <a:extLst xmlns:a="http://schemas.openxmlformats.org/drawingml/2006/main">
            <a:ext uri="{FF2B5EF4-FFF2-40B4-BE49-F238E27FC236}">
              <a16:creationId xmlns:a16="http://schemas.microsoft.com/office/drawing/2014/main" id="{16E76FC4-3478-4729-45A5-5B7A54129A32}"/>
            </a:ext>
          </a:extLst>
        </cdr:cNvPr>
        <cdr:cNvSpPr txBox="1"/>
      </cdr:nvSpPr>
      <cdr:spPr>
        <a:xfrm xmlns:a="http://schemas.openxmlformats.org/drawingml/2006/main">
          <a:off x="3209925" y="1504951"/>
          <a:ext cx="1362075" cy="2540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IE" sz="1100" kern="1200">
              <a:solidFill>
                <a:schemeClr val="accent3"/>
              </a:solidFill>
              <a:latin typeface="Aptos" panose="020B0004020202020204" pitchFamily="34" charset="0"/>
            </a:rPr>
            <a:t>Action</a:t>
          </a:r>
          <a:r>
            <a:rPr lang="en-IE" sz="1100" kern="1200" baseline="0">
              <a:solidFill>
                <a:schemeClr val="accent3"/>
              </a:solidFill>
              <a:latin typeface="Aptos" panose="020B0004020202020204" pitchFamily="34" charset="0"/>
            </a:rPr>
            <a:t> scenario</a:t>
          </a:r>
          <a:endParaRPr lang="en-IE" sz="1100" kern="1200">
            <a:solidFill>
              <a:schemeClr val="accent3"/>
            </a:solidFill>
            <a:latin typeface="Aptos" panose="020B0004020202020204" pitchFamily="34" charset="0"/>
          </a:endParaRPr>
        </a:p>
      </cdr:txBody>
    </cdr:sp>
  </cdr:relSizeAnchor>
</c:userShapes>
</file>

<file path=xl/drawings/drawing12.xml><?xml version="1.0" encoding="utf-8"?>
<xdr:wsDr xmlns:xdr="http://schemas.openxmlformats.org/drawingml/2006/spreadsheetDrawing" xmlns:a="http://schemas.openxmlformats.org/drawingml/2006/main">
  <xdr:twoCellAnchor>
    <xdr:from>
      <xdr:col>1</xdr:col>
      <xdr:colOff>0</xdr:colOff>
      <xdr:row>50</xdr:row>
      <xdr:rowOff>86283</xdr:rowOff>
    </xdr:from>
    <xdr:to>
      <xdr:col>5</xdr:col>
      <xdr:colOff>280148</xdr:colOff>
      <xdr:row>63</xdr:row>
      <xdr:rowOff>197242</xdr:rowOff>
    </xdr:to>
    <xdr:graphicFrame macro="">
      <xdr:nvGraphicFramePr>
        <xdr:cNvPr id="10" name="Chart 9">
          <a:extLst>
            <a:ext uri="{FF2B5EF4-FFF2-40B4-BE49-F238E27FC236}">
              <a16:creationId xmlns:a16="http://schemas.microsoft.com/office/drawing/2014/main" id="{762D893B-772B-4B99-B668-A6EF903FD4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735262</xdr:colOff>
      <xdr:row>50</xdr:row>
      <xdr:rowOff>99038</xdr:rowOff>
    </xdr:from>
    <xdr:to>
      <xdr:col>14</xdr:col>
      <xdr:colOff>373981</xdr:colOff>
      <xdr:row>64</xdr:row>
      <xdr:rowOff>30516</xdr:rowOff>
    </xdr:to>
    <xdr:graphicFrame macro="">
      <xdr:nvGraphicFramePr>
        <xdr:cNvPr id="13" name="Chart 12">
          <a:extLst>
            <a:ext uri="{FF2B5EF4-FFF2-40B4-BE49-F238E27FC236}">
              <a16:creationId xmlns:a16="http://schemas.microsoft.com/office/drawing/2014/main" id="{B20BDBEC-78EF-4C31-989D-B59A41954A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22237</xdr:colOff>
      <xdr:row>50</xdr:row>
      <xdr:rowOff>46947</xdr:rowOff>
    </xdr:from>
    <xdr:to>
      <xdr:col>22</xdr:col>
      <xdr:colOff>246325</xdr:colOff>
      <xdr:row>63</xdr:row>
      <xdr:rowOff>171786</xdr:rowOff>
    </xdr:to>
    <xdr:graphicFrame macro="">
      <xdr:nvGraphicFramePr>
        <xdr:cNvPr id="14" name="Chart 13">
          <a:extLst>
            <a:ext uri="{FF2B5EF4-FFF2-40B4-BE49-F238E27FC236}">
              <a16:creationId xmlns:a16="http://schemas.microsoft.com/office/drawing/2014/main" id="{FED437DA-7E4D-4690-BC7A-8C45BC8690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269197</xdr:colOff>
      <xdr:row>29</xdr:row>
      <xdr:rowOff>41048</xdr:rowOff>
    </xdr:from>
    <xdr:to>
      <xdr:col>8</xdr:col>
      <xdr:colOff>458109</xdr:colOff>
      <xdr:row>40</xdr:row>
      <xdr:rowOff>18294</xdr:rowOff>
    </xdr:to>
    <xdr:graphicFrame macro="">
      <xdr:nvGraphicFramePr>
        <xdr:cNvPr id="2" name="Chart 1">
          <a:extLst>
            <a:ext uri="{FF2B5EF4-FFF2-40B4-BE49-F238E27FC236}">
              <a16:creationId xmlns:a16="http://schemas.microsoft.com/office/drawing/2014/main" id="{A41642C7-DA7C-4E02-B56F-F063EB475A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50</xdr:row>
      <xdr:rowOff>184355</xdr:rowOff>
    </xdr:from>
    <xdr:to>
      <xdr:col>8</xdr:col>
      <xdr:colOff>238264</xdr:colOff>
      <xdr:row>64</xdr:row>
      <xdr:rowOff>25654</xdr:rowOff>
    </xdr:to>
    <xdr:graphicFrame macro="">
      <xdr:nvGraphicFramePr>
        <xdr:cNvPr id="3" name="Chart 2">
          <a:extLst>
            <a:ext uri="{FF2B5EF4-FFF2-40B4-BE49-F238E27FC236}">
              <a16:creationId xmlns:a16="http://schemas.microsoft.com/office/drawing/2014/main" id="{670BEE52-340B-4CE5-B8DB-A9FF95A2EC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0.75625</cdr:x>
      <cdr:y>0.54086</cdr:y>
    </cdr:from>
    <cdr:to>
      <cdr:x>0.99379</cdr:x>
      <cdr:y>0.74091</cdr:y>
    </cdr:to>
    <cdr:sp macro="" textlink="">
      <cdr:nvSpPr>
        <cdr:cNvPr id="5" name="TextBox 1">
          <a:extLst xmlns:a="http://schemas.openxmlformats.org/drawingml/2006/main">
            <a:ext uri="{FF2B5EF4-FFF2-40B4-BE49-F238E27FC236}">
              <a16:creationId xmlns:a16="http://schemas.microsoft.com/office/drawing/2014/main" id="{B1AC55DC-4FC0-D0E7-7153-1F136FD70A9D}"/>
            </a:ext>
          </a:extLst>
        </cdr:cNvPr>
        <cdr:cNvSpPr txBox="1"/>
      </cdr:nvSpPr>
      <cdr:spPr>
        <a:xfrm xmlns:a="http://schemas.openxmlformats.org/drawingml/2006/main">
          <a:off x="2806014" y="1477030"/>
          <a:ext cx="881372" cy="5463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IE" sz="1100" kern="1200">
              <a:solidFill>
                <a:schemeClr val="accent3">
                  <a:lumMod val="60000"/>
                  <a:lumOff val="40000"/>
                </a:schemeClr>
              </a:solidFill>
              <a:latin typeface="Aptos" panose="020B0004020202020204" pitchFamily="34" charset="0"/>
            </a:rPr>
            <a:t>Agriculture emissions ceiling</a:t>
          </a:r>
        </a:p>
      </cdr:txBody>
    </cdr:sp>
  </cdr:relSizeAnchor>
  <cdr:relSizeAnchor xmlns:cdr="http://schemas.openxmlformats.org/drawingml/2006/chartDrawing">
    <cdr:from>
      <cdr:x>0.71809</cdr:x>
      <cdr:y>0.0893</cdr:y>
    </cdr:from>
    <cdr:to>
      <cdr:x>0.99653</cdr:x>
      <cdr:y>0.28935</cdr:y>
    </cdr:to>
    <cdr:sp macro="" textlink="">
      <cdr:nvSpPr>
        <cdr:cNvPr id="6" name="TextBox 1">
          <a:extLst xmlns:a="http://schemas.openxmlformats.org/drawingml/2006/main">
            <a:ext uri="{FF2B5EF4-FFF2-40B4-BE49-F238E27FC236}">
              <a16:creationId xmlns:a16="http://schemas.microsoft.com/office/drawing/2014/main" id="{E4081290-8426-7E0A-7258-4B4F5E3FD83A}"/>
            </a:ext>
          </a:extLst>
        </cdr:cNvPr>
        <cdr:cNvSpPr txBox="1"/>
      </cdr:nvSpPr>
      <cdr:spPr>
        <a:xfrm xmlns:a="http://schemas.openxmlformats.org/drawingml/2006/main">
          <a:off x="2664426" y="243860"/>
          <a:ext cx="1033129" cy="5463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IE" sz="1100" kern="1200">
              <a:solidFill>
                <a:schemeClr val="accent4"/>
              </a:solidFill>
              <a:latin typeface="Aptos" panose="020B0004020202020204" pitchFamily="34" charset="0"/>
            </a:rPr>
            <a:t>Emissions under current policies</a:t>
          </a:r>
        </a:p>
      </cdr:txBody>
    </cdr:sp>
  </cdr:relSizeAnchor>
</c:userShapes>
</file>

<file path=xl/drawings/drawing15.xml><?xml version="1.0" encoding="utf-8"?>
<xdr:wsDr xmlns:xdr="http://schemas.openxmlformats.org/drawingml/2006/spreadsheetDrawing" xmlns:a="http://schemas.openxmlformats.org/drawingml/2006/main">
  <xdr:twoCellAnchor>
    <xdr:from>
      <xdr:col>2</xdr:col>
      <xdr:colOff>673553</xdr:colOff>
      <xdr:row>29</xdr:row>
      <xdr:rowOff>149678</xdr:rowOff>
    </xdr:from>
    <xdr:to>
      <xdr:col>7</xdr:col>
      <xdr:colOff>352177</xdr:colOff>
      <xdr:row>44</xdr:row>
      <xdr:rowOff>28263</xdr:rowOff>
    </xdr:to>
    <xdr:graphicFrame macro="">
      <xdr:nvGraphicFramePr>
        <xdr:cNvPr id="10" name="Chart 9">
          <a:extLst>
            <a:ext uri="{FF2B5EF4-FFF2-40B4-BE49-F238E27FC236}">
              <a16:creationId xmlns:a16="http://schemas.microsoft.com/office/drawing/2014/main" id="{D78AB5C5-9A22-4FE9-9E68-4FA41EAB80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29</xdr:row>
      <xdr:rowOff>149678</xdr:rowOff>
    </xdr:from>
    <xdr:to>
      <xdr:col>15</xdr:col>
      <xdr:colOff>352177</xdr:colOff>
      <xdr:row>44</xdr:row>
      <xdr:rowOff>34613</xdr:rowOff>
    </xdr:to>
    <xdr:graphicFrame macro="">
      <xdr:nvGraphicFramePr>
        <xdr:cNvPr id="11" name="Chart 10">
          <a:extLst>
            <a:ext uri="{FF2B5EF4-FFF2-40B4-BE49-F238E27FC236}">
              <a16:creationId xmlns:a16="http://schemas.microsoft.com/office/drawing/2014/main" id="{9213F756-43E5-4F00-B665-BD042F9AF3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664766</xdr:colOff>
      <xdr:row>59</xdr:row>
      <xdr:rowOff>125413</xdr:rowOff>
    </xdr:from>
    <xdr:to>
      <xdr:col>22</xdr:col>
      <xdr:colOff>555625</xdr:colOff>
      <xdr:row>73</xdr:row>
      <xdr:rowOff>61756</xdr:rowOff>
    </xdr:to>
    <xdr:graphicFrame macro="">
      <xdr:nvGraphicFramePr>
        <xdr:cNvPr id="9" name="Chart 8">
          <a:extLst>
            <a:ext uri="{FF2B5EF4-FFF2-40B4-BE49-F238E27FC236}">
              <a16:creationId xmlns:a16="http://schemas.microsoft.com/office/drawing/2014/main" id="{A373C259-131F-4FBA-9439-9CC5305FA1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0</xdr:colOff>
      <xdr:row>30</xdr:row>
      <xdr:rowOff>0</xdr:rowOff>
    </xdr:from>
    <xdr:to>
      <xdr:col>27</xdr:col>
      <xdr:colOff>66865</xdr:colOff>
      <xdr:row>45</xdr:row>
      <xdr:rowOff>8992</xdr:rowOff>
    </xdr:to>
    <xdr:graphicFrame macro="">
      <xdr:nvGraphicFramePr>
        <xdr:cNvPr id="2" name="Chart 1">
          <a:extLst>
            <a:ext uri="{FF2B5EF4-FFF2-40B4-BE49-F238E27FC236}">
              <a16:creationId xmlns:a16="http://schemas.microsoft.com/office/drawing/2014/main" id="{497B950A-5EF2-4860-82BD-48499F2211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0.71851</cdr:x>
      <cdr:y>0.25497</cdr:y>
    </cdr:from>
    <cdr:to>
      <cdr:x>0.99394</cdr:x>
      <cdr:y>0.79425</cdr:y>
    </cdr:to>
    <cdr:sp macro="" textlink="">
      <cdr:nvSpPr>
        <cdr:cNvPr id="2" name="TextBox 1">
          <a:extLst xmlns:a="http://schemas.openxmlformats.org/drawingml/2006/main">
            <a:ext uri="{FF2B5EF4-FFF2-40B4-BE49-F238E27FC236}">
              <a16:creationId xmlns:a16="http://schemas.microsoft.com/office/drawing/2014/main" id="{63E89294-0C61-5207-B090-2122903C464A}"/>
            </a:ext>
          </a:extLst>
        </cdr:cNvPr>
        <cdr:cNvSpPr txBox="1"/>
      </cdr:nvSpPr>
      <cdr:spPr>
        <a:xfrm xmlns:a="http://schemas.openxmlformats.org/drawingml/2006/main">
          <a:off x="3307159" y="694531"/>
          <a:ext cx="1267754" cy="146901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IE" sz="900" kern="1200">
              <a:solidFill>
                <a:schemeClr val="accent1"/>
              </a:solidFill>
              <a:latin typeface="Futura Lt BT" panose="020B0402020204020303" pitchFamily="34" charset="0"/>
            </a:rPr>
            <a:t>Macroeconomic</a:t>
          </a:r>
          <a:r>
            <a:rPr lang="en-IE" sz="900" kern="1200" baseline="0">
              <a:solidFill>
                <a:schemeClr val="accent1"/>
              </a:solidFill>
              <a:latin typeface="Futura Lt BT" panose="020B0402020204020303" pitchFamily="34" charset="0"/>
            </a:rPr>
            <a:t> damages</a:t>
          </a:r>
        </a:p>
        <a:p xmlns:a="http://schemas.openxmlformats.org/drawingml/2006/main">
          <a:endParaRPr lang="en-IE" sz="900" kern="1200" baseline="0">
            <a:solidFill>
              <a:schemeClr val="accent1"/>
            </a:solidFill>
            <a:latin typeface="Futura Lt BT" panose="020B0402020204020303" pitchFamily="34" charset="0"/>
          </a:endParaRPr>
        </a:p>
        <a:p xmlns:a="http://schemas.openxmlformats.org/drawingml/2006/main">
          <a:r>
            <a:rPr lang="en-IE" sz="900" kern="1200" baseline="0">
              <a:solidFill>
                <a:schemeClr val="accent6"/>
              </a:solidFill>
              <a:latin typeface="Futura Lt BT" panose="020B0402020204020303" pitchFamily="34" charset="0"/>
            </a:rPr>
            <a:t>Extreme weather events</a:t>
          </a:r>
        </a:p>
        <a:p xmlns:a="http://schemas.openxmlformats.org/drawingml/2006/main">
          <a:endParaRPr lang="en-IE" sz="900" kern="1200" baseline="0">
            <a:solidFill>
              <a:schemeClr val="accent6"/>
            </a:solidFill>
            <a:latin typeface="Futura Lt BT" panose="020B0402020204020303" pitchFamily="34" charset="0"/>
          </a:endParaRPr>
        </a:p>
        <a:p xmlns:a="http://schemas.openxmlformats.org/drawingml/2006/main">
          <a:r>
            <a:rPr lang="en-IE" sz="900" kern="1200" baseline="0">
              <a:solidFill>
                <a:schemeClr val="tx2"/>
              </a:solidFill>
              <a:latin typeface="Futura Lt BT" panose="020B0402020204020303" pitchFamily="34" charset="0"/>
            </a:rPr>
            <a:t>Defences costs</a:t>
          </a:r>
        </a:p>
        <a:p xmlns:a="http://schemas.openxmlformats.org/drawingml/2006/main">
          <a:endParaRPr lang="en-IE" sz="900" kern="1200" baseline="0">
            <a:solidFill>
              <a:schemeClr val="accent3"/>
            </a:solidFill>
            <a:latin typeface="Futura Lt BT" panose="020B0402020204020303" pitchFamily="34" charset="0"/>
          </a:endParaRPr>
        </a:p>
        <a:p xmlns:a="http://schemas.openxmlformats.org/drawingml/2006/main">
          <a:r>
            <a:rPr lang="en-IE" sz="900" kern="1200" baseline="0">
              <a:solidFill>
                <a:schemeClr val="accent6">
                  <a:lumMod val="75000"/>
                </a:schemeClr>
              </a:solidFill>
              <a:latin typeface="Futura Lt BT" panose="020B0402020204020303" pitchFamily="34" charset="0"/>
            </a:rPr>
            <a:t>Transition expenditure</a:t>
          </a:r>
        </a:p>
        <a:p xmlns:a="http://schemas.openxmlformats.org/drawingml/2006/main">
          <a:endParaRPr lang="en-IE" sz="900" kern="1200" baseline="0">
            <a:solidFill>
              <a:schemeClr val="accent4"/>
            </a:solidFill>
            <a:latin typeface="Futura Lt BT" panose="020B0402020204020303" pitchFamily="34" charset="0"/>
            <a:ea typeface="+mn-ea"/>
            <a:cs typeface="+mn-cs"/>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IE" sz="900" kern="1200" baseline="0">
              <a:solidFill>
                <a:schemeClr val="accent4"/>
              </a:solidFill>
              <a:latin typeface="Futura Lt BT" panose="020B0402020204020303" pitchFamily="34" charset="0"/>
              <a:ea typeface="+mn-ea"/>
              <a:cs typeface="+mn-cs"/>
            </a:rPr>
            <a:t>Legislated EU target costs </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IE" sz="900" kern="1200" baseline="0">
            <a:solidFill>
              <a:schemeClr val="accent3"/>
            </a:solidFill>
            <a:latin typeface="Futura Lt BT" panose="020B0402020204020303" pitchFamily="34" charset="0"/>
          </a:endParaRPr>
        </a:p>
        <a:p xmlns:a="http://schemas.openxmlformats.org/drawingml/2006/main">
          <a:r>
            <a:rPr lang="en-IE" sz="900" kern="1200" baseline="0">
              <a:solidFill>
                <a:schemeClr val="accent2"/>
              </a:solidFill>
              <a:latin typeface="Futura Lt BT" panose="020B0402020204020303" pitchFamily="34" charset="0"/>
            </a:rPr>
            <a:t>Additional interest costs</a:t>
          </a:r>
        </a:p>
      </cdr:txBody>
    </cdr:sp>
  </cdr:relSizeAnchor>
</c:userShapes>
</file>

<file path=xl/drawings/drawing17.xml><?xml version="1.0" encoding="utf-8"?>
<c:userShapes xmlns:c="http://schemas.openxmlformats.org/drawingml/2006/chart">
  <cdr:relSizeAnchor xmlns:cdr="http://schemas.openxmlformats.org/drawingml/2006/chartDrawing">
    <cdr:from>
      <cdr:x>0.67463</cdr:x>
      <cdr:y>0.16466</cdr:y>
    </cdr:from>
    <cdr:to>
      <cdr:x>1</cdr:x>
      <cdr:y>0.89997</cdr:y>
    </cdr:to>
    <cdr:sp macro="" textlink="">
      <cdr:nvSpPr>
        <cdr:cNvPr id="2" name="TextBox 1">
          <a:extLst xmlns:a="http://schemas.openxmlformats.org/drawingml/2006/main">
            <a:ext uri="{FF2B5EF4-FFF2-40B4-BE49-F238E27FC236}">
              <a16:creationId xmlns:a16="http://schemas.microsoft.com/office/drawing/2014/main" id="{21E15566-339C-0FE0-2C72-506CC1634669}"/>
            </a:ext>
          </a:extLst>
        </cdr:cNvPr>
        <cdr:cNvSpPr txBox="1"/>
      </cdr:nvSpPr>
      <cdr:spPr>
        <a:xfrm xmlns:a="http://schemas.openxmlformats.org/drawingml/2006/main">
          <a:off x="3135726" y="463785"/>
          <a:ext cx="1512357" cy="20710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IE" sz="1100" kern="1200">
              <a:solidFill>
                <a:schemeClr val="accent3"/>
              </a:solidFill>
              <a:latin typeface="Futura Lt BT" panose="020B0402020204020303" pitchFamily="34" charset="0"/>
            </a:rPr>
            <a:t>Climate</a:t>
          </a:r>
          <a:r>
            <a:rPr lang="en-IE" sz="1100" kern="1200" baseline="0">
              <a:solidFill>
                <a:schemeClr val="accent3"/>
              </a:solidFill>
              <a:latin typeface="Futura Lt BT" panose="020B0402020204020303" pitchFamily="34" charset="0"/>
            </a:rPr>
            <a:t> action</a:t>
          </a:r>
          <a:endParaRPr lang="en-IE" sz="1100" kern="1200">
            <a:solidFill>
              <a:schemeClr val="accent3"/>
            </a:solidFill>
            <a:latin typeface="Futura Lt BT" panose="020B0402020204020303" pitchFamily="34" charset="0"/>
          </a:endParaRPr>
        </a:p>
        <a:p xmlns:a="http://schemas.openxmlformats.org/drawingml/2006/main">
          <a:r>
            <a:rPr lang="en-IE" sz="1100" kern="1200" baseline="0">
              <a:solidFill>
                <a:schemeClr val="accent3"/>
              </a:solidFill>
              <a:latin typeface="Futura Lt BT" panose="020B0402020204020303" pitchFamily="34" charset="0"/>
            </a:rPr>
            <a:t>(revenues replaced)</a:t>
          </a:r>
          <a:endParaRPr lang="en-IE" sz="1100" kern="1200" baseline="0">
            <a:solidFill>
              <a:schemeClr val="tx1">
                <a:lumMod val="50000"/>
                <a:lumOff val="50000"/>
              </a:schemeClr>
            </a:solidFill>
            <a:latin typeface="Futura Lt BT" panose="020B0402020204020303" pitchFamily="34" charset="0"/>
          </a:endParaRPr>
        </a:p>
        <a:p xmlns:a="http://schemas.openxmlformats.org/drawingml/2006/main">
          <a:endParaRPr lang="en-IE" sz="1100" kern="1200" baseline="0">
            <a:solidFill>
              <a:schemeClr val="tx1">
                <a:lumMod val="50000"/>
                <a:lumOff val="50000"/>
              </a:schemeClr>
            </a:solidFill>
            <a:latin typeface="Futura Lt BT" panose="020B0402020204020303" pitchFamily="34" charset="0"/>
          </a:endParaRPr>
        </a:p>
        <a:p xmlns:a="http://schemas.openxmlformats.org/drawingml/2006/main">
          <a:endParaRPr lang="en-IE" sz="1100" kern="1200">
            <a:solidFill>
              <a:schemeClr val="tx1">
                <a:lumMod val="50000"/>
                <a:lumOff val="50000"/>
              </a:schemeClr>
            </a:solidFill>
            <a:latin typeface="Futura Lt BT" panose="020B0402020204020303" pitchFamily="34" charset="0"/>
            <a:ea typeface="+mn-ea"/>
            <a:cs typeface="+mn-cs"/>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IE" sz="1100" kern="1200">
              <a:solidFill>
                <a:schemeClr val="accent3"/>
              </a:solidFill>
              <a:latin typeface="Futura Lt BT" panose="020B0402020204020303" pitchFamily="34" charset="0"/>
              <a:ea typeface="+mn-ea"/>
              <a:cs typeface="+mn-cs"/>
            </a:rPr>
            <a:t>Climate action (revenues</a:t>
          </a:r>
          <a:r>
            <a:rPr lang="en-IE" sz="1100" kern="1200" baseline="0">
              <a:solidFill>
                <a:schemeClr val="accent3"/>
              </a:solidFill>
              <a:latin typeface="Futura Lt BT" panose="020B0402020204020303" pitchFamily="34" charset="0"/>
              <a:ea typeface="+mn-ea"/>
              <a:cs typeface="+mn-cs"/>
            </a:rPr>
            <a:t> not replaced</a:t>
          </a:r>
          <a:r>
            <a:rPr lang="en-IE" sz="1100" kern="1200">
              <a:solidFill>
                <a:schemeClr val="accent3"/>
              </a:solidFill>
              <a:latin typeface="Futura Lt BT" panose="020B0402020204020303" pitchFamily="34" charset="0"/>
              <a:ea typeface="+mn-ea"/>
              <a:cs typeface="+mn-cs"/>
            </a:rPr>
            <a:t>)</a:t>
          </a:r>
        </a:p>
        <a:p xmlns:a="http://schemas.openxmlformats.org/drawingml/2006/main">
          <a:endParaRPr lang="en-IE" sz="1100" kern="1200">
            <a:solidFill>
              <a:schemeClr val="tx1">
                <a:lumMod val="50000"/>
                <a:lumOff val="50000"/>
              </a:schemeClr>
            </a:solidFill>
            <a:latin typeface="Futura Lt BT" panose="020B0402020204020303" pitchFamily="34" charset="0"/>
            <a:ea typeface="+mn-ea"/>
            <a:cs typeface="+mn-cs"/>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IE" sz="1100" kern="1200">
              <a:solidFill>
                <a:schemeClr val="accent4"/>
              </a:solidFill>
              <a:latin typeface="Futura Lt BT" panose="020B0402020204020303" pitchFamily="34" charset="0"/>
              <a:ea typeface="+mn-ea"/>
              <a:cs typeface="+mn-cs"/>
            </a:rPr>
            <a:t>Inaction </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IE" sz="1100" kern="1200">
              <a:solidFill>
                <a:schemeClr val="accent4"/>
              </a:solidFill>
              <a:latin typeface="Futura Lt BT" panose="020B0402020204020303" pitchFamily="34" charset="0"/>
              <a:ea typeface="+mn-ea"/>
              <a:cs typeface="+mn-cs"/>
            </a:rPr>
            <a:t>(median-to-high damage estimate range)</a:t>
          </a:r>
        </a:p>
      </cdr:txBody>
    </cdr:sp>
  </cdr:relSizeAnchor>
</c:userShapes>
</file>

<file path=xl/drawings/drawing2.xml><?xml version="1.0" encoding="utf-8"?>
<xdr:wsDr xmlns:xdr="http://schemas.openxmlformats.org/drawingml/2006/spreadsheetDrawing" xmlns:a="http://schemas.openxmlformats.org/drawingml/2006/main">
  <xdr:twoCellAnchor>
    <xdr:from>
      <xdr:col>9</xdr:col>
      <xdr:colOff>0</xdr:colOff>
      <xdr:row>12</xdr:row>
      <xdr:rowOff>0</xdr:rowOff>
    </xdr:from>
    <xdr:to>
      <xdr:col>14</xdr:col>
      <xdr:colOff>352424</xdr:colOff>
      <xdr:row>24</xdr:row>
      <xdr:rowOff>162677</xdr:rowOff>
    </xdr:to>
    <xdr:graphicFrame macro="">
      <xdr:nvGraphicFramePr>
        <xdr:cNvPr id="3" name="Chart 2">
          <a:extLst>
            <a:ext uri="{FF2B5EF4-FFF2-40B4-BE49-F238E27FC236}">
              <a16:creationId xmlns:a16="http://schemas.microsoft.com/office/drawing/2014/main" id="{99EE378D-753A-4C19-A000-CEC6E056F8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11206</xdr:colOff>
      <xdr:row>12</xdr:row>
      <xdr:rowOff>0</xdr:rowOff>
    </xdr:from>
    <xdr:to>
      <xdr:col>7</xdr:col>
      <xdr:colOff>293077</xdr:colOff>
      <xdr:row>24</xdr:row>
      <xdr:rowOff>162817</xdr:rowOff>
    </xdr:to>
    <xdr:graphicFrame macro="">
      <xdr:nvGraphicFramePr>
        <xdr:cNvPr id="4" name="Chart 3">
          <a:extLst>
            <a:ext uri="{FF2B5EF4-FFF2-40B4-BE49-F238E27FC236}">
              <a16:creationId xmlns:a16="http://schemas.microsoft.com/office/drawing/2014/main" id="{1DF5344E-7880-4F75-BC91-F27121ED0E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36</xdr:row>
      <xdr:rowOff>0</xdr:rowOff>
    </xdr:from>
    <xdr:to>
      <xdr:col>15</xdr:col>
      <xdr:colOff>1042219</xdr:colOff>
      <xdr:row>52</xdr:row>
      <xdr:rowOff>59718</xdr:rowOff>
    </xdr:to>
    <xdr:graphicFrame macro="">
      <xdr:nvGraphicFramePr>
        <xdr:cNvPr id="2" name="Chart 1">
          <a:extLst>
            <a:ext uri="{FF2B5EF4-FFF2-40B4-BE49-F238E27FC236}">
              <a16:creationId xmlns:a16="http://schemas.microsoft.com/office/drawing/2014/main" id="{A748ACD6-B389-4D2C-B3A5-37AF65EF56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cdr:x>
      <cdr:y>0.12539</cdr:y>
    </cdr:from>
    <cdr:to>
      <cdr:x>1</cdr:x>
      <cdr:y>0.29002</cdr:y>
    </cdr:to>
    <cdr:sp macro="" textlink="">
      <cdr:nvSpPr>
        <cdr:cNvPr id="3" name="TextBox 1">
          <a:extLst xmlns:a="http://schemas.openxmlformats.org/drawingml/2006/main">
            <a:ext uri="{FF2B5EF4-FFF2-40B4-BE49-F238E27FC236}">
              <a16:creationId xmlns:a16="http://schemas.microsoft.com/office/drawing/2014/main" id="{56DEA978-81A2-E43A-818B-847A55B9ACB0}"/>
            </a:ext>
          </a:extLst>
        </cdr:cNvPr>
        <cdr:cNvSpPr txBox="1"/>
      </cdr:nvSpPr>
      <cdr:spPr>
        <a:xfrm xmlns:a="http://schemas.openxmlformats.org/drawingml/2006/main">
          <a:off x="2743200" y="292705"/>
          <a:ext cx="685799" cy="38432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IE" sz="1100" kern="1200">
              <a:solidFill>
                <a:schemeClr val="accent3">
                  <a:lumMod val="60000"/>
                  <a:lumOff val="40000"/>
                </a:schemeClr>
              </a:solidFill>
              <a:latin typeface="Aptos" panose="020B0004020202020204" pitchFamily="34" charset="0"/>
            </a:rPr>
            <a:t>Climate Action</a:t>
          </a:r>
        </a:p>
      </cdr:txBody>
    </cdr:sp>
  </cdr:relSizeAnchor>
  <cdr:relSizeAnchor xmlns:cdr="http://schemas.openxmlformats.org/drawingml/2006/chartDrawing">
    <cdr:from>
      <cdr:x>0.78926</cdr:x>
      <cdr:y>0.75817</cdr:y>
    </cdr:from>
    <cdr:to>
      <cdr:x>1</cdr:x>
      <cdr:y>0.89305</cdr:y>
    </cdr:to>
    <cdr:sp macro="" textlink="">
      <cdr:nvSpPr>
        <cdr:cNvPr id="4" name="TextBox 1">
          <a:extLst xmlns:a="http://schemas.openxmlformats.org/drawingml/2006/main">
            <a:ext uri="{FF2B5EF4-FFF2-40B4-BE49-F238E27FC236}">
              <a16:creationId xmlns:a16="http://schemas.microsoft.com/office/drawing/2014/main" id="{42203BDF-4DC2-4835-DDC5-FB5016040D5C}"/>
            </a:ext>
          </a:extLst>
        </cdr:cNvPr>
        <cdr:cNvSpPr txBox="1"/>
      </cdr:nvSpPr>
      <cdr:spPr>
        <a:xfrm xmlns:a="http://schemas.openxmlformats.org/drawingml/2006/main">
          <a:off x="2706361" y="1769855"/>
          <a:ext cx="722638" cy="31486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IE" sz="1100" kern="1200">
              <a:solidFill>
                <a:schemeClr val="accent4"/>
              </a:solidFill>
              <a:latin typeface="Aptos" panose="020B0004020202020204" pitchFamily="34" charset="0"/>
            </a:rPr>
            <a:t>Inaction</a:t>
          </a:r>
        </a:p>
      </cdr:txBody>
    </cdr:sp>
  </cdr:relSizeAnchor>
</c:userShapes>
</file>

<file path=xl/drawings/drawing4.xml><?xml version="1.0" encoding="utf-8"?>
<c:userShapes xmlns:c="http://schemas.openxmlformats.org/drawingml/2006/chart">
  <cdr:relSizeAnchor xmlns:cdr="http://schemas.openxmlformats.org/drawingml/2006/chartDrawing">
    <cdr:from>
      <cdr:x>0.8</cdr:x>
      <cdr:y>0.12539</cdr:y>
    </cdr:from>
    <cdr:to>
      <cdr:x>1</cdr:x>
      <cdr:y>0.29002</cdr:y>
    </cdr:to>
    <cdr:sp macro="" textlink="">
      <cdr:nvSpPr>
        <cdr:cNvPr id="3" name="TextBox 1">
          <a:extLst xmlns:a="http://schemas.openxmlformats.org/drawingml/2006/main">
            <a:ext uri="{FF2B5EF4-FFF2-40B4-BE49-F238E27FC236}">
              <a16:creationId xmlns:a16="http://schemas.microsoft.com/office/drawing/2014/main" id="{56DEA978-81A2-E43A-818B-847A55B9ACB0}"/>
            </a:ext>
          </a:extLst>
        </cdr:cNvPr>
        <cdr:cNvSpPr txBox="1"/>
      </cdr:nvSpPr>
      <cdr:spPr>
        <a:xfrm xmlns:a="http://schemas.openxmlformats.org/drawingml/2006/main">
          <a:off x="2743200" y="292705"/>
          <a:ext cx="685799" cy="38432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IE" sz="1100" kern="1200">
              <a:solidFill>
                <a:schemeClr val="accent3">
                  <a:lumMod val="60000"/>
                  <a:lumOff val="40000"/>
                </a:schemeClr>
              </a:solidFill>
              <a:latin typeface="Aptos" panose="020B0004020202020204" pitchFamily="34" charset="0"/>
            </a:rPr>
            <a:t>Climate Action</a:t>
          </a:r>
        </a:p>
      </cdr:txBody>
    </cdr:sp>
  </cdr:relSizeAnchor>
  <cdr:relSizeAnchor xmlns:cdr="http://schemas.openxmlformats.org/drawingml/2006/chartDrawing">
    <cdr:from>
      <cdr:x>0.78926</cdr:x>
      <cdr:y>0.75817</cdr:y>
    </cdr:from>
    <cdr:to>
      <cdr:x>1</cdr:x>
      <cdr:y>0.89305</cdr:y>
    </cdr:to>
    <cdr:sp macro="" textlink="">
      <cdr:nvSpPr>
        <cdr:cNvPr id="4" name="TextBox 1">
          <a:extLst xmlns:a="http://schemas.openxmlformats.org/drawingml/2006/main">
            <a:ext uri="{FF2B5EF4-FFF2-40B4-BE49-F238E27FC236}">
              <a16:creationId xmlns:a16="http://schemas.microsoft.com/office/drawing/2014/main" id="{42203BDF-4DC2-4835-DDC5-FB5016040D5C}"/>
            </a:ext>
          </a:extLst>
        </cdr:cNvPr>
        <cdr:cNvSpPr txBox="1"/>
      </cdr:nvSpPr>
      <cdr:spPr>
        <a:xfrm xmlns:a="http://schemas.openxmlformats.org/drawingml/2006/main">
          <a:off x="2706361" y="1769855"/>
          <a:ext cx="722638" cy="31486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IE" sz="1100" kern="1200">
              <a:solidFill>
                <a:schemeClr val="accent4"/>
              </a:solidFill>
              <a:latin typeface="Aptos" panose="020B0004020202020204" pitchFamily="34" charset="0"/>
            </a:rPr>
            <a:t>Inaction</a:t>
          </a:r>
        </a:p>
      </cdr:txBody>
    </cdr:sp>
  </cdr:relSizeAnchor>
</c:userShapes>
</file>

<file path=xl/drawings/drawing5.xml><?xml version="1.0" encoding="utf-8"?>
<xdr:wsDr xmlns:xdr="http://schemas.openxmlformats.org/drawingml/2006/spreadsheetDrawing" xmlns:a="http://schemas.openxmlformats.org/drawingml/2006/main">
  <xdr:twoCellAnchor>
    <xdr:from>
      <xdr:col>1</xdr:col>
      <xdr:colOff>0</xdr:colOff>
      <xdr:row>10</xdr:row>
      <xdr:rowOff>0</xdr:rowOff>
    </xdr:from>
    <xdr:to>
      <xdr:col>4</xdr:col>
      <xdr:colOff>780912</xdr:colOff>
      <xdr:row>22</xdr:row>
      <xdr:rowOff>176950</xdr:rowOff>
    </xdr:to>
    <xdr:graphicFrame macro="">
      <xdr:nvGraphicFramePr>
        <xdr:cNvPr id="3" name="Chart 2">
          <a:extLst>
            <a:ext uri="{FF2B5EF4-FFF2-40B4-BE49-F238E27FC236}">
              <a16:creationId xmlns:a16="http://schemas.microsoft.com/office/drawing/2014/main" id="{D9CEA953-1E6E-4247-B744-8DA194117E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143386</xdr:colOff>
      <xdr:row>28</xdr:row>
      <xdr:rowOff>198011</xdr:rowOff>
    </xdr:from>
    <xdr:to>
      <xdr:col>9</xdr:col>
      <xdr:colOff>505268</xdr:colOff>
      <xdr:row>41</xdr:row>
      <xdr:rowOff>34140</xdr:rowOff>
    </xdr:to>
    <xdr:graphicFrame macro="">
      <xdr:nvGraphicFramePr>
        <xdr:cNvPr id="6" name="Chart 5">
          <a:extLst>
            <a:ext uri="{FF2B5EF4-FFF2-40B4-BE49-F238E27FC236}">
              <a16:creationId xmlns:a16="http://schemas.microsoft.com/office/drawing/2014/main" id="{DB37EE6F-803C-4D5D-A8F0-479B8DC724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cdr:x>
      <cdr:y>0.70157</cdr:y>
    </cdr:from>
    <cdr:to>
      <cdr:x>0.22502</cdr:x>
      <cdr:y>0.91885</cdr:y>
    </cdr:to>
    <cdr:sp macro="" textlink="">
      <cdr:nvSpPr>
        <cdr:cNvPr id="2" name="TextBox 1">
          <a:extLst xmlns:a="http://schemas.openxmlformats.org/drawingml/2006/main">
            <a:ext uri="{FF2B5EF4-FFF2-40B4-BE49-F238E27FC236}">
              <a16:creationId xmlns:a16="http://schemas.microsoft.com/office/drawing/2014/main" id="{CEFCEA9C-5F37-766B-1BCB-C37C121FB637}"/>
            </a:ext>
          </a:extLst>
        </cdr:cNvPr>
        <cdr:cNvSpPr txBox="1"/>
      </cdr:nvSpPr>
      <cdr:spPr>
        <a:xfrm xmlns:a="http://schemas.openxmlformats.org/drawingml/2006/main">
          <a:off x="0" y="1701800"/>
          <a:ext cx="736600" cy="5270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IE" sz="1000" kern="1200">
              <a:latin typeface="Futura Lt BT" panose="020B0402020204020303" pitchFamily="34" charset="0"/>
            </a:rPr>
            <a:t>Floods</a:t>
          </a:r>
        </a:p>
        <a:p xmlns:a="http://schemas.openxmlformats.org/drawingml/2006/main">
          <a:r>
            <a:rPr lang="en-IE" sz="300" kern="1200">
              <a:latin typeface="Futura Lt BT" panose="020B0402020204020303" pitchFamily="34" charset="0"/>
            </a:rPr>
            <a:t> </a:t>
          </a:r>
        </a:p>
        <a:p xmlns:a="http://schemas.openxmlformats.org/drawingml/2006/main">
          <a:r>
            <a:rPr lang="en-IE" sz="1000" kern="1200">
              <a:latin typeface="Futura Lt BT" panose="020B0402020204020303" pitchFamily="34" charset="0"/>
            </a:rPr>
            <a:t>Storms</a:t>
          </a:r>
        </a:p>
      </cdr:txBody>
    </cdr:sp>
  </cdr:relSizeAnchor>
  <cdr:relSizeAnchor xmlns:cdr="http://schemas.openxmlformats.org/drawingml/2006/chartDrawing">
    <cdr:from>
      <cdr:x>0.60982</cdr:x>
      <cdr:y>0.4285</cdr:y>
    </cdr:from>
    <cdr:to>
      <cdr:x>0.80469</cdr:x>
      <cdr:y>0.59481</cdr:y>
    </cdr:to>
    <cdr:sp macro="" textlink="">
      <cdr:nvSpPr>
        <cdr:cNvPr id="3" name="TextBox 1">
          <a:extLst xmlns:a="http://schemas.openxmlformats.org/drawingml/2006/main">
            <a:ext uri="{FF2B5EF4-FFF2-40B4-BE49-F238E27FC236}">
              <a16:creationId xmlns:a16="http://schemas.microsoft.com/office/drawing/2014/main" id="{4DD53C7E-080C-94AE-60D5-D7E80A55256A}"/>
            </a:ext>
          </a:extLst>
        </cdr:cNvPr>
        <cdr:cNvSpPr txBox="1"/>
      </cdr:nvSpPr>
      <cdr:spPr>
        <a:xfrm xmlns:a="http://schemas.openxmlformats.org/drawingml/2006/main">
          <a:off x="1981778" y="1029277"/>
          <a:ext cx="633268" cy="399473"/>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IE" sz="1000" kern="1200">
              <a:solidFill>
                <a:schemeClr val="accent3"/>
              </a:solidFill>
              <a:latin typeface="Futura Lt BT" panose="020B0402020204020303" pitchFamily="34" charset="0"/>
            </a:rPr>
            <a:t>Climate</a:t>
          </a:r>
        </a:p>
        <a:p xmlns:a="http://schemas.openxmlformats.org/drawingml/2006/main">
          <a:pPr algn="ctr"/>
          <a:r>
            <a:rPr lang="en-IE" sz="1000" kern="1200">
              <a:solidFill>
                <a:schemeClr val="accent3"/>
              </a:solidFill>
              <a:latin typeface="Futura Lt BT" panose="020B0402020204020303" pitchFamily="34" charset="0"/>
            </a:rPr>
            <a:t>Action</a:t>
          </a:r>
        </a:p>
      </cdr:txBody>
    </cdr:sp>
  </cdr:relSizeAnchor>
  <cdr:relSizeAnchor xmlns:cdr="http://schemas.openxmlformats.org/drawingml/2006/chartDrawing">
    <cdr:from>
      <cdr:x>0.77236</cdr:x>
      <cdr:y>0.07883</cdr:y>
    </cdr:from>
    <cdr:to>
      <cdr:x>0.96723</cdr:x>
      <cdr:y>0.24513</cdr:y>
    </cdr:to>
    <cdr:sp macro="" textlink="">
      <cdr:nvSpPr>
        <cdr:cNvPr id="4" name="TextBox 1">
          <a:extLst xmlns:a="http://schemas.openxmlformats.org/drawingml/2006/main">
            <a:ext uri="{FF2B5EF4-FFF2-40B4-BE49-F238E27FC236}">
              <a16:creationId xmlns:a16="http://schemas.microsoft.com/office/drawing/2014/main" id="{F67081EE-69D6-A5B4-8712-DD539D87B04C}"/>
            </a:ext>
          </a:extLst>
        </cdr:cNvPr>
        <cdr:cNvSpPr txBox="1"/>
      </cdr:nvSpPr>
      <cdr:spPr>
        <a:xfrm xmlns:a="http://schemas.openxmlformats.org/drawingml/2006/main">
          <a:off x="2509981" y="189345"/>
          <a:ext cx="633268" cy="399473"/>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IE" sz="1000" kern="1200">
              <a:solidFill>
                <a:schemeClr val="accent4"/>
              </a:solidFill>
              <a:latin typeface="Futura Lt BT" panose="020B0402020204020303" pitchFamily="34" charset="0"/>
            </a:rPr>
            <a:t>Inaction</a:t>
          </a:r>
        </a:p>
      </cdr:txBody>
    </cdr:sp>
  </cdr:relSizeAnchor>
</c:userShapes>
</file>

<file path=xl/drawings/drawing7.xml><?xml version="1.0" encoding="utf-8"?>
<c:userShapes xmlns:c="http://schemas.openxmlformats.org/drawingml/2006/chart">
  <cdr:relSizeAnchor xmlns:cdr="http://schemas.openxmlformats.org/drawingml/2006/chartDrawing">
    <cdr:from>
      <cdr:x>0.07348</cdr:x>
      <cdr:y>0.47039</cdr:y>
    </cdr:from>
    <cdr:to>
      <cdr:x>0.40992</cdr:x>
      <cdr:y>0.69535</cdr:y>
    </cdr:to>
    <cdr:sp macro="" textlink="">
      <cdr:nvSpPr>
        <cdr:cNvPr id="2" name="TextBox 1">
          <a:extLst xmlns:a="http://schemas.openxmlformats.org/drawingml/2006/main">
            <a:ext uri="{FF2B5EF4-FFF2-40B4-BE49-F238E27FC236}">
              <a16:creationId xmlns:a16="http://schemas.microsoft.com/office/drawing/2014/main" id="{AEB3AA8E-4EAE-D565-7B37-444DA3FB216B}"/>
            </a:ext>
          </a:extLst>
        </cdr:cNvPr>
        <cdr:cNvSpPr txBox="1"/>
      </cdr:nvSpPr>
      <cdr:spPr>
        <a:xfrm xmlns:a="http://schemas.openxmlformats.org/drawingml/2006/main">
          <a:off x="333022" y="1102078"/>
          <a:ext cx="1524738" cy="52705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IE" sz="1000" kern="1200">
              <a:solidFill>
                <a:schemeClr val="accent2"/>
              </a:solidFill>
              <a:latin typeface="Futura Lt BT" panose="020B0402020204020303" pitchFamily="34" charset="0"/>
            </a:rPr>
            <a:t>Completed </a:t>
          </a:r>
        </a:p>
        <a:p xmlns:a="http://schemas.openxmlformats.org/drawingml/2006/main">
          <a:r>
            <a:rPr lang="en-IE" sz="1000" kern="1200">
              <a:solidFill>
                <a:schemeClr val="accent2"/>
              </a:solidFill>
              <a:latin typeface="Futura Lt BT" panose="020B0402020204020303" pitchFamily="34" charset="0"/>
            </a:rPr>
            <a:t>Schemes</a:t>
          </a:r>
        </a:p>
      </cdr:txBody>
    </cdr:sp>
  </cdr:relSizeAnchor>
  <cdr:relSizeAnchor xmlns:cdr="http://schemas.openxmlformats.org/drawingml/2006/chartDrawing">
    <cdr:from>
      <cdr:x>0.53577</cdr:x>
      <cdr:y>0</cdr:y>
    </cdr:from>
    <cdr:to>
      <cdr:x>0.78802</cdr:x>
      <cdr:y>0.22496</cdr:y>
    </cdr:to>
    <cdr:sp macro="" textlink="">
      <cdr:nvSpPr>
        <cdr:cNvPr id="3" name="TextBox 1">
          <a:extLst xmlns:a="http://schemas.openxmlformats.org/drawingml/2006/main">
            <a:ext uri="{FF2B5EF4-FFF2-40B4-BE49-F238E27FC236}">
              <a16:creationId xmlns:a16="http://schemas.microsoft.com/office/drawing/2014/main" id="{AE3B9E82-6DB0-A29C-835A-EAB9CAA34A99}"/>
            </a:ext>
          </a:extLst>
        </cdr:cNvPr>
        <cdr:cNvSpPr txBox="1"/>
      </cdr:nvSpPr>
      <cdr:spPr>
        <a:xfrm xmlns:a="http://schemas.openxmlformats.org/drawingml/2006/main">
          <a:off x="1998226" y="0"/>
          <a:ext cx="940803" cy="5586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IE" sz="1000" kern="1200">
              <a:solidFill>
                <a:schemeClr val="accent1"/>
              </a:solidFill>
              <a:latin typeface="Futura Lt BT" panose="020B0402020204020303" pitchFamily="34" charset="0"/>
            </a:rPr>
            <a:t>Annual average NDP</a:t>
          </a:r>
          <a:r>
            <a:rPr lang="en-IE" sz="1000" kern="1200" baseline="0">
              <a:solidFill>
                <a:schemeClr val="accent1"/>
              </a:solidFill>
              <a:latin typeface="Futura Lt BT" panose="020B0402020204020303" pitchFamily="34" charset="0"/>
            </a:rPr>
            <a:t> </a:t>
          </a:r>
          <a:endParaRPr lang="en-IE" sz="1000" kern="1200">
            <a:solidFill>
              <a:schemeClr val="accent1"/>
            </a:solidFill>
            <a:latin typeface="Futura Lt BT" panose="020B0402020204020303"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14</xdr:col>
      <xdr:colOff>145012</xdr:colOff>
      <xdr:row>27</xdr:row>
      <xdr:rowOff>11551</xdr:rowOff>
    </xdr:from>
    <xdr:to>
      <xdr:col>19</xdr:col>
      <xdr:colOff>577888</xdr:colOff>
      <xdr:row>38</xdr:row>
      <xdr:rowOff>170274</xdr:rowOff>
    </xdr:to>
    <xdr:graphicFrame macro="">
      <xdr:nvGraphicFramePr>
        <xdr:cNvPr id="2" name="Chart 1">
          <a:extLst>
            <a:ext uri="{FF2B5EF4-FFF2-40B4-BE49-F238E27FC236}">
              <a16:creationId xmlns:a16="http://schemas.microsoft.com/office/drawing/2014/main" id="{5F3C2133-0092-4865-8946-EAD0E20064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8</xdr:row>
      <xdr:rowOff>0</xdr:rowOff>
    </xdr:from>
    <xdr:to>
      <xdr:col>19</xdr:col>
      <xdr:colOff>427245</xdr:colOff>
      <xdr:row>20</xdr:row>
      <xdr:rowOff>65694</xdr:rowOff>
    </xdr:to>
    <xdr:graphicFrame macro="">
      <xdr:nvGraphicFramePr>
        <xdr:cNvPr id="6" name="Chart 5">
          <a:extLst>
            <a:ext uri="{FF2B5EF4-FFF2-40B4-BE49-F238E27FC236}">
              <a16:creationId xmlns:a16="http://schemas.microsoft.com/office/drawing/2014/main" id="{D2CCE37A-7B44-4507-86DD-E16CDC56AE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45510</xdr:colOff>
      <xdr:row>87</xdr:row>
      <xdr:rowOff>24342</xdr:rowOff>
    </xdr:from>
    <xdr:to>
      <xdr:col>9</xdr:col>
      <xdr:colOff>193146</xdr:colOff>
      <xdr:row>101</xdr:row>
      <xdr:rowOff>53456</xdr:rowOff>
    </xdr:to>
    <xdr:graphicFrame macro="">
      <xdr:nvGraphicFramePr>
        <xdr:cNvPr id="5" name="Chart 4">
          <a:extLst>
            <a:ext uri="{FF2B5EF4-FFF2-40B4-BE49-F238E27FC236}">
              <a16:creationId xmlns:a16="http://schemas.microsoft.com/office/drawing/2014/main" id="{2F289FDA-4321-44D7-8FD9-7388E6B4E5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214842</xdr:colOff>
      <xdr:row>87</xdr:row>
      <xdr:rowOff>56093</xdr:rowOff>
    </xdr:from>
    <xdr:to>
      <xdr:col>18</xdr:col>
      <xdr:colOff>339195</xdr:colOff>
      <xdr:row>101</xdr:row>
      <xdr:rowOff>91557</xdr:rowOff>
    </xdr:to>
    <xdr:graphicFrame macro="">
      <xdr:nvGraphicFramePr>
        <xdr:cNvPr id="8" name="Chart 7">
          <a:extLst>
            <a:ext uri="{FF2B5EF4-FFF2-40B4-BE49-F238E27FC236}">
              <a16:creationId xmlns:a16="http://schemas.microsoft.com/office/drawing/2014/main" id="{DB93FA77-5DF6-4BEB-A67C-1F4A7D765E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50</xdr:row>
      <xdr:rowOff>0</xdr:rowOff>
    </xdr:from>
    <xdr:to>
      <xdr:col>12</xdr:col>
      <xdr:colOff>603416</xdr:colOff>
      <xdr:row>62</xdr:row>
      <xdr:rowOff>97341</xdr:rowOff>
    </xdr:to>
    <xdr:graphicFrame macro="">
      <xdr:nvGraphicFramePr>
        <xdr:cNvPr id="4" name="Chart 3">
          <a:extLst>
            <a:ext uri="{FF2B5EF4-FFF2-40B4-BE49-F238E27FC236}">
              <a16:creationId xmlns:a16="http://schemas.microsoft.com/office/drawing/2014/main" id="{198FE0AF-51C8-434F-A7F4-C9411991DF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171450</xdr:colOff>
      <xdr:row>21</xdr:row>
      <xdr:rowOff>161925</xdr:rowOff>
    </xdr:from>
    <xdr:to>
      <xdr:col>14</xdr:col>
      <xdr:colOff>311716</xdr:colOff>
      <xdr:row>34</xdr:row>
      <xdr:rowOff>56017</xdr:rowOff>
    </xdr:to>
    <xdr:graphicFrame macro="">
      <xdr:nvGraphicFramePr>
        <xdr:cNvPr id="4" name="Chart 3">
          <a:extLst>
            <a:ext uri="{FF2B5EF4-FFF2-40B4-BE49-F238E27FC236}">
              <a16:creationId xmlns:a16="http://schemas.microsoft.com/office/drawing/2014/main" id="{78D82ABE-5132-4985-B464-25107133C9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4013</xdr:colOff>
      <xdr:row>7</xdr:row>
      <xdr:rowOff>83133</xdr:rowOff>
    </xdr:from>
    <xdr:to>
      <xdr:col>13</xdr:col>
      <xdr:colOff>636132</xdr:colOff>
      <xdr:row>18</xdr:row>
      <xdr:rowOff>126286</xdr:rowOff>
    </xdr:to>
    <xdr:graphicFrame macro="">
      <xdr:nvGraphicFramePr>
        <xdr:cNvPr id="2" name="Chart 1">
          <a:extLst>
            <a:ext uri="{FF2B5EF4-FFF2-40B4-BE49-F238E27FC236}">
              <a16:creationId xmlns:a16="http://schemas.microsoft.com/office/drawing/2014/main" id="{33BA0EA2-8F35-3CA5-A94E-00AEE34EA99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476248</xdr:colOff>
      <xdr:row>79</xdr:row>
      <xdr:rowOff>141770</xdr:rowOff>
    </xdr:from>
    <xdr:to>
      <xdr:col>8</xdr:col>
      <xdr:colOff>590135</xdr:colOff>
      <xdr:row>96</xdr:row>
      <xdr:rowOff>51765</xdr:rowOff>
    </xdr:to>
    <xdr:graphicFrame macro="">
      <xdr:nvGraphicFramePr>
        <xdr:cNvPr id="3" name="Chart 2">
          <a:extLst>
            <a:ext uri="{FF2B5EF4-FFF2-40B4-BE49-F238E27FC236}">
              <a16:creationId xmlns:a16="http://schemas.microsoft.com/office/drawing/2014/main" id="{298F79F8-A605-4B51-BA4D-6AD0A31E7D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Custom 7">
      <a:dk1>
        <a:sysClr val="windowText" lastClr="000000"/>
      </a:dk1>
      <a:lt1>
        <a:sysClr val="window" lastClr="FFFFFF"/>
      </a:lt1>
      <a:dk2>
        <a:srgbClr val="212745"/>
      </a:dk2>
      <a:lt2>
        <a:srgbClr val="8F8F8F"/>
      </a:lt2>
      <a:accent1>
        <a:srgbClr val="64748B"/>
      </a:accent1>
      <a:accent2>
        <a:srgbClr val="7FA7C6"/>
      </a:accent2>
      <a:accent3>
        <a:srgbClr val="7C946B"/>
      </a:accent3>
      <a:accent4>
        <a:srgbClr val="F78D7C"/>
      </a:accent4>
      <a:accent5>
        <a:srgbClr val="DBB5CC"/>
      </a:accent5>
      <a:accent6>
        <a:srgbClr val="DDE5C7"/>
      </a:accent6>
      <a:hlink>
        <a:srgbClr val="7C946B"/>
      </a:hlink>
      <a:folHlink>
        <a:srgbClr val="64748B"/>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admin@fiscalcouncil.i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oireachtas.ie/ga/debates/question/2016-04-26/489/" TargetMode="External"/><Relationship Id="rId13" Type="http://schemas.openxmlformats.org/officeDocument/2006/relationships/hyperlink" Target="https://www.oireachtas.ie/en/debates/question/2020-03-05/1167/" TargetMode="External"/><Relationship Id="rId3" Type="http://schemas.openxmlformats.org/officeDocument/2006/relationships/hyperlink" Target="https://www.insurancetimes.co.uk/perils-announces-market-loss-of-60m-because-of-storm-ophelia/1425659.article" TargetMode="External"/><Relationship Id="rId7" Type="http://schemas.openxmlformats.org/officeDocument/2006/relationships/hyperlink" Target="https://www.gov.ie/en/department-of-housing-local-government-and-heritage/press-releases/update-on-funding-provided-following-ex-hurricane-ophelia-and-other-major-weather-events/" TargetMode="External"/><Relationship Id="rId12" Type="http://schemas.openxmlformats.org/officeDocument/2006/relationships/hyperlink" Target="https://data.oireachtas.ie/ie/oireachtas/committee/dail/32/committee_of_public_accounts/submissions/2017/2017-01-26_opening-statement-maurice-quinn-dept-of-defence_en.pdf" TargetMode="External"/><Relationship Id="rId2" Type="http://schemas.openxmlformats.org/officeDocument/2006/relationships/hyperlink" Target="https://www.worldweatherattribution.org/climate-change-made-the-extreme-rainfall-associated-with-flooding-in-midleton-ireland-more-likely-and-more-intense/" TargetMode="External"/><Relationship Id="rId1" Type="http://schemas.openxmlformats.org/officeDocument/2006/relationships/hyperlink" Target="https://www.irishlegal.com/articles/storm-eowyn-now-costliest-weather-event-in-irish-insurance-history" TargetMode="External"/><Relationship Id="rId6" Type="http://schemas.openxmlformats.org/officeDocument/2006/relationships/hyperlink" Target="https://www.floodinfo.ie/frs/media/filer_public/fb/d2/fbd2216f-db41-4fd9-9ebd-21166e1d37ee/f122_midleton_frs_storm_babet_update_09022024.pdf" TargetMode="External"/><Relationship Id="rId11" Type="http://schemas.openxmlformats.org/officeDocument/2006/relationships/hyperlink" Target="https://www.oireachtas.ie/en/debates/question/2024-02-08/7/" TargetMode="External"/><Relationship Id="rId5" Type="http://schemas.openxmlformats.org/officeDocument/2006/relationships/hyperlink" Target="https://www.gov.ie/en/department-of-agriculture-food-and-the-marine/press-releases/minister-michael-healy-rae-confirms-up-to-55-million-will-be-available-to-private-forest-owners-affected-by-storms-darragh-and-%C3%A9owyn-through-new-reconstitution-scheme/" TargetMode="External"/><Relationship Id="rId15" Type="http://schemas.openxmlformats.org/officeDocument/2006/relationships/drawing" Target="../drawings/drawing5.xml"/><Relationship Id="rId10" Type="http://schemas.openxmlformats.org/officeDocument/2006/relationships/hyperlink" Target="https://www.oireachtas.ie/en/debates/question/2024-05-30/218/" TargetMode="External"/><Relationship Id="rId4" Type="http://schemas.openxmlformats.org/officeDocument/2006/relationships/hyperlink" Target="https://insuranceireland.eu/news-and-publications/news-press-release/insurance-ireland-members-estimate-claims-cost-for-december-january-floods-and-storms-at-46-million/" TargetMode="External"/><Relationship Id="rId9" Type="http://schemas.openxmlformats.org/officeDocument/2006/relationships/hyperlink" Target="https://www.oireachtas.ie/en/debates/question/2025-11-13/132/" TargetMode="External"/><Relationship Id="rId14" Type="http://schemas.openxmlformats.org/officeDocument/2006/relationships/hyperlink" Target="https://www.oireachtas.ie/en/debates/debate/dail/2016-01-13/28/"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3C442-AAD4-4B58-A60E-EFEE113F396A}">
  <dimension ref="A1:BE393"/>
  <sheetViews>
    <sheetView tabSelected="1" zoomScale="96" zoomScaleNormal="96" workbookViewId="0">
      <selection activeCell="C11" sqref="C11"/>
    </sheetView>
  </sheetViews>
  <sheetFormatPr defaultColWidth="9.44140625" defaultRowHeight="18.8" x14ac:dyDescent="0.45"/>
  <cols>
    <col min="1" max="1" width="9.44140625" style="1"/>
    <col min="2" max="2" width="9.44140625" style="4"/>
    <col min="3" max="3" width="23.44140625" style="5" customWidth="1"/>
    <col min="4" max="6" width="9.44140625" style="5"/>
    <col min="7" max="15" width="9.44140625" style="6"/>
    <col min="16" max="57" width="9.44140625" style="1"/>
    <col min="58" max="16384" width="9.44140625" style="6"/>
  </cols>
  <sheetData>
    <row r="1" spans="2:14" s="1" customFormat="1" x14ac:dyDescent="0.45">
      <c r="B1" s="2"/>
      <c r="C1" s="3"/>
      <c r="D1" s="3"/>
      <c r="E1" s="3"/>
      <c r="F1" s="3"/>
    </row>
    <row r="2" spans="2:14" x14ac:dyDescent="0.45">
      <c r="B2" s="4" t="s">
        <v>25</v>
      </c>
    </row>
    <row r="7" spans="2:14" ht="54.95" customHeight="1" x14ac:dyDescent="0.55000000000000004">
      <c r="C7" s="106" t="s">
        <v>172</v>
      </c>
    </row>
    <row r="8" spans="2:14" ht="26.3" x14ac:dyDescent="0.5">
      <c r="C8" s="7" t="s">
        <v>173</v>
      </c>
    </row>
    <row r="9" spans="2:14" ht="21" customHeight="1" x14ac:dyDescent="0.55000000000000004">
      <c r="C9" s="35"/>
      <c r="D9" s="36"/>
      <c r="E9" s="36"/>
      <c r="F9" s="36"/>
      <c r="G9" s="37"/>
      <c r="H9" s="37"/>
      <c r="I9" s="37"/>
      <c r="J9" s="37"/>
      <c r="K9" s="37"/>
      <c r="L9" s="37"/>
      <c r="M9" s="37"/>
      <c r="N9" s="37"/>
    </row>
    <row r="10" spans="2:14" ht="143.55000000000001" customHeight="1" x14ac:dyDescent="0.45">
      <c r="C10" s="168" t="s">
        <v>228</v>
      </c>
      <c r="D10" s="168"/>
      <c r="E10" s="168"/>
      <c r="F10" s="168"/>
      <c r="G10" s="168"/>
      <c r="H10" s="168"/>
      <c r="I10" s="168"/>
      <c r="J10" s="168"/>
      <c r="K10" s="168"/>
      <c r="L10" s="168"/>
      <c r="M10" s="168"/>
      <c r="N10" s="168"/>
    </row>
    <row r="11" spans="2:14" x14ac:dyDescent="0.45">
      <c r="C11" s="8"/>
      <c r="D11" s="8"/>
      <c r="E11" s="8"/>
      <c r="F11" s="8"/>
      <c r="G11" s="8"/>
      <c r="H11" s="8"/>
      <c r="I11" s="8"/>
      <c r="J11" s="8"/>
      <c r="K11" s="8"/>
      <c r="L11" s="8"/>
      <c r="M11" s="8"/>
      <c r="N11" s="8"/>
    </row>
    <row r="12" spans="2:14" x14ac:dyDescent="0.45">
      <c r="C12" s="9" t="s">
        <v>26</v>
      </c>
      <c r="D12" s="10"/>
      <c r="E12" s="10"/>
      <c r="F12" s="10"/>
      <c r="G12" s="11"/>
      <c r="H12" s="11"/>
      <c r="I12" s="11"/>
      <c r="J12" s="11"/>
      <c r="K12" s="11"/>
      <c r="L12" s="11"/>
      <c r="M12" s="11"/>
    </row>
    <row r="13" spans="2:14" x14ac:dyDescent="0.45">
      <c r="C13" s="12"/>
      <c r="D13" s="13"/>
      <c r="E13" s="13"/>
      <c r="F13" s="13"/>
      <c r="G13" s="14"/>
      <c r="H13" s="14"/>
      <c r="I13" s="14"/>
      <c r="J13" s="14"/>
      <c r="K13" s="14"/>
      <c r="L13" s="14"/>
      <c r="M13" s="14"/>
    </row>
    <row r="14" spans="2:14" x14ac:dyDescent="0.45">
      <c r="C14" s="9" t="s">
        <v>27</v>
      </c>
      <c r="D14" s="9"/>
      <c r="E14" s="9"/>
      <c r="G14" s="15"/>
      <c r="H14" s="15"/>
      <c r="I14" s="15"/>
      <c r="J14" s="15"/>
      <c r="K14" s="15"/>
      <c r="L14" s="15"/>
      <c r="M14" s="15"/>
    </row>
    <row r="15" spans="2:14" ht="11.45" customHeight="1" x14ac:dyDescent="0.45">
      <c r="C15" s="129" t="s">
        <v>28</v>
      </c>
    </row>
    <row r="17" spans="2:15" x14ac:dyDescent="0.45">
      <c r="B17" s="16"/>
      <c r="C17" s="17"/>
      <c r="D17" s="18"/>
      <c r="E17" s="18"/>
      <c r="F17" s="18"/>
      <c r="G17" s="19"/>
      <c r="H17" s="20"/>
      <c r="I17" s="20"/>
      <c r="J17" s="20"/>
      <c r="K17" s="20"/>
      <c r="L17" s="20"/>
      <c r="M17" s="20"/>
      <c r="N17" s="20"/>
      <c r="O17" s="20"/>
    </row>
    <row r="18" spans="2:15" x14ac:dyDescent="0.45">
      <c r="C18" s="21"/>
      <c r="D18" s="22"/>
      <c r="E18" s="22"/>
      <c r="F18" s="22"/>
      <c r="K18" s="23"/>
    </row>
    <row r="19" spans="2:15" x14ac:dyDescent="0.45">
      <c r="B19" s="4" t="s">
        <v>33</v>
      </c>
      <c r="C19" s="27" t="str">
        <f ca="1">HYPERLINK("#'"&amp;B19&amp;"'!c7",INDIRECT("'"&amp;B19&amp;"'!c7"))</f>
        <v>Nº 1: Climate's impact on the size of the Irish economy (% GNI*)</v>
      </c>
      <c r="D19" s="24"/>
      <c r="E19" s="24"/>
      <c r="F19" s="24"/>
      <c r="G19" s="25"/>
      <c r="K19" s="23"/>
    </row>
    <row r="20" spans="2:15" x14ac:dyDescent="0.45">
      <c r="B20" s="4" t="s">
        <v>33</v>
      </c>
      <c r="C20" s="27" t="str">
        <f ca="1">HYPERLINK("#'"&amp;B20&amp;"'!j7",INDIRECT("'"&amp;B20&amp;"'!j7"))</f>
        <v>Nº 2: Climate's impact on budget balance (% GNI*)</v>
      </c>
      <c r="D20" s="24"/>
      <c r="E20" s="24"/>
      <c r="F20" s="24"/>
      <c r="G20" s="25"/>
      <c r="K20" s="23"/>
    </row>
    <row r="21" spans="2:15" x14ac:dyDescent="0.45">
      <c r="B21" s="4" t="s">
        <v>33</v>
      </c>
      <c r="C21" s="27" t="str">
        <f ca="1">HYPERLINK("#'"&amp;B21&amp;"'!c36",INDIRECT("'"&amp;B21&amp;"'!c36"))</f>
        <v>Nº 3: Impact on economic activity from climate change by 2050 (%)</v>
      </c>
      <c r="D21" s="24"/>
      <c r="E21" s="24"/>
      <c r="F21" s="24"/>
      <c r="G21" s="25"/>
      <c r="K21" s="23"/>
    </row>
    <row r="22" spans="2:15" x14ac:dyDescent="0.45">
      <c r="B22" s="4" t="s">
        <v>183</v>
      </c>
      <c r="C22" s="27" t="str">
        <f ca="1">HYPERLINK("#'"&amp;B22&amp;"'!B7",INDIRECT("'"&amp;B22&amp;"'!B7"))</f>
        <v>Nº 4: Frequency of extreme hazard events in Ireland (number of events per year)</v>
      </c>
      <c r="D22" s="24"/>
      <c r="E22" s="24"/>
      <c r="F22" s="24"/>
      <c r="G22" s="25"/>
    </row>
    <row r="23" spans="2:15" x14ac:dyDescent="0.45">
      <c r="B23" s="4" t="s">
        <v>183</v>
      </c>
      <c r="C23" s="27" t="str">
        <f ca="1">HYPERLINK("#'"&amp;B23&amp;"'!B29",INDIRECT("'"&amp;B23&amp;"'!B29"))</f>
        <v>Nº 5: Flood defenses cost (€ million)</v>
      </c>
      <c r="D23" s="26"/>
      <c r="E23" s="24"/>
      <c r="F23" s="24"/>
      <c r="G23" s="25"/>
    </row>
    <row r="24" spans="2:15" x14ac:dyDescent="0.45">
      <c r="B24" s="4" t="s">
        <v>183</v>
      </c>
      <c r="C24" s="27" t="str">
        <f ca="1">HYPERLINK("#'"&amp;B24&amp;"'!L29",INDIRECT("'"&amp;B24&amp;"'!L29"))</f>
        <v>Nº 6: Storm-related cost: state financing and total economic impact (€ million)</v>
      </c>
      <c r="D24" s="24"/>
      <c r="E24" s="24"/>
      <c r="F24" s="24"/>
      <c r="G24" s="25"/>
    </row>
    <row r="25" spans="2:15" x14ac:dyDescent="0.45">
      <c r="B25" s="4" t="s">
        <v>186</v>
      </c>
      <c r="C25" s="27" t="str">
        <f ca="1">HYPERLINK("#'"&amp;B25&amp;"'!B7",INDIRECT("'"&amp;B25&amp;"'!B7"))</f>
        <v>Nº 7: Health impacts of temperatures and pollution (DALYs)</v>
      </c>
      <c r="D25" s="24"/>
      <c r="E25" s="24"/>
      <c r="F25" s="24"/>
      <c r="G25" s="25"/>
    </row>
    <row r="26" spans="2:15" x14ac:dyDescent="0.45">
      <c r="B26" s="4" t="s">
        <v>186</v>
      </c>
      <c r="C26" s="27" t="str">
        <f ca="1">HYPERLINK("#'"&amp;B26&amp;"'!B48",INDIRECT("'"&amp;B26&amp;"'!B48"))</f>
        <v>Nº 8: Ambient fine particulate matter concentration (PM2.5,  µg/m³)</v>
      </c>
      <c r="D26" s="24"/>
      <c r="E26" s="24"/>
      <c r="F26" s="24"/>
      <c r="G26" s="25"/>
    </row>
    <row r="27" spans="2:15" x14ac:dyDescent="0.45">
      <c r="B27" s="4" t="s">
        <v>186</v>
      </c>
      <c r="C27" s="27" t="str">
        <f ca="1">HYPERLINK("#'"&amp;B27&amp;"'!B77",INDIRECT("'"&amp;B27&amp;"'!B77"))</f>
        <v>Nº 9: Additional fiscal costs of health due to climate change (% of GNI*)</v>
      </c>
      <c r="D27" s="26"/>
      <c r="E27" s="26"/>
      <c r="F27" s="24"/>
      <c r="G27" s="25"/>
    </row>
    <row r="28" spans="2:15" x14ac:dyDescent="0.45">
      <c r="B28" s="4" t="s">
        <v>190</v>
      </c>
      <c r="C28" s="27" t="str">
        <f ca="1">HYPERLINK("#'"&amp;B28&amp;"'!B7",INDIRECT("'"&amp;B28&amp;"'!B7"))</f>
        <v>Nº 10: Cost range of missing climate targets by 2030 under with existing measures (WEM, € billion)</v>
      </c>
      <c r="D28" s="24"/>
      <c r="E28" s="24"/>
      <c r="F28" s="24"/>
      <c r="G28" s="25"/>
    </row>
    <row r="29" spans="2:15" x14ac:dyDescent="0.45">
      <c r="B29" s="4" t="s">
        <v>190</v>
      </c>
      <c r="C29" s="27" t="str">
        <f ca="1">HYPERLINK("#'"&amp;B29&amp;"'!B20",INDIRECT("'"&amp;B29&amp;"'!B20"))</f>
        <v>Nº 11: Emissions gap under with existing measures (WEM, MtCO2eq)</v>
      </c>
      <c r="D29" s="24"/>
      <c r="E29" s="24"/>
      <c r="F29" s="24"/>
      <c r="G29" s="25"/>
    </row>
    <row r="30" spans="2:15" x14ac:dyDescent="0.45">
      <c r="B30" s="4" t="s">
        <v>190</v>
      </c>
      <c r="C30" s="27" t="str">
        <f ca="1">HYPERLINK("#'"&amp;B30&amp;"'!B60",INDIRECT("'"&amp;B30&amp;"'!B60"))</f>
        <v>Nº 12: Domestic CO2 emissions from energy use (ktCO2e)</v>
      </c>
      <c r="D30" s="24"/>
      <c r="E30" s="24"/>
      <c r="F30" s="24"/>
      <c r="G30" s="25"/>
    </row>
    <row r="31" spans="2:15" x14ac:dyDescent="0.45">
      <c r="B31" s="4" t="s">
        <v>191</v>
      </c>
      <c r="C31" s="27" t="str">
        <f ca="1">HYPERLINK("#'"&amp;B31&amp;"'!B7",INDIRECT("'"&amp;B31&amp;"'!B7"))</f>
        <v>Nº 13: Total fiscal impact on receipts (% GNI*)</v>
      </c>
      <c r="D31" s="24"/>
      <c r="E31" s="24"/>
      <c r="F31" s="24"/>
      <c r="G31" s="25"/>
    </row>
    <row r="32" spans="2:15" x14ac:dyDescent="0.45">
      <c r="B32" s="4" t="s">
        <v>191</v>
      </c>
      <c r="C32" s="27" t="str">
        <f ca="1">HYPERLINK("#'"&amp;B32&amp;"'!B14",INDIRECT("'"&amp;B32&amp;"'!B14"))</f>
        <v>Nº 14: Taxes on carbon, fuels and electricity (% GNI*)</v>
      </c>
      <c r="D32" s="24"/>
      <c r="E32" s="24"/>
      <c r="F32" s="24"/>
      <c r="G32" s="25"/>
    </row>
    <row r="33" spans="2:7" x14ac:dyDescent="0.45">
      <c r="B33" s="4" t="s">
        <v>191</v>
      </c>
      <c r="C33" s="27" t="str">
        <f ca="1">HYPERLINK("#'"&amp;B33&amp;"'!B32",INDIRECT("'"&amp;B33&amp;"'!B32"))</f>
        <v>Nº 15: Vehicle taxes (% GNI*)</v>
      </c>
      <c r="D33" s="24"/>
      <c r="E33" s="24"/>
      <c r="F33" s="24"/>
      <c r="G33" s="25"/>
    </row>
    <row r="34" spans="2:7" x14ac:dyDescent="0.45">
      <c r="B34" s="4" t="s">
        <v>192</v>
      </c>
      <c r="C34" s="27" t="str">
        <f ca="1">HYPERLINK("#'"&amp;B34&amp;"'!B7",INDIRECT("'"&amp;B34&amp;"'!B7"))</f>
        <v>Nº 16: Sectoral supports (% GNI*)</v>
      </c>
      <c r="D34" s="24"/>
      <c r="E34" s="24"/>
      <c r="F34" s="24"/>
      <c r="G34" s="25"/>
    </row>
    <row r="35" spans="2:7" x14ac:dyDescent="0.45">
      <c r="B35" s="4" t="s">
        <v>192</v>
      </c>
      <c r="C35" s="27" t="str">
        <f ca="1">HYPERLINK("#'"&amp;B35&amp;"'!B46",INDIRECT("'"&amp;B35&amp;"'!b46"))</f>
        <v>Nº 17: Annual agriculture emissions (MtCO2e)</v>
      </c>
      <c r="D35" s="24"/>
      <c r="E35" s="24"/>
      <c r="F35" s="24"/>
      <c r="G35" s="25"/>
    </row>
    <row r="36" spans="2:7" x14ac:dyDescent="0.45">
      <c r="B36" s="4" t="s">
        <v>193</v>
      </c>
      <c r="C36" s="27" t="str">
        <f ca="1">HYPERLINK("#'"&amp;B36&amp;"'!B7",INDIRECT("'"&amp;B36&amp;"'!B7"))</f>
        <v>Nº 18: Total estimated impact on budget balance by channel (% GNI*)</v>
      </c>
      <c r="D36" s="24"/>
      <c r="E36" s="24"/>
      <c r="F36" s="24"/>
      <c r="G36" s="25"/>
    </row>
    <row r="37" spans="2:7" x14ac:dyDescent="0.45">
      <c r="B37" s="4" t="s">
        <v>193</v>
      </c>
      <c r="C37" s="27" t="str">
        <f ca="1">HYPERLINK("#'"&amp;B37&amp;"'!B49",INDIRECT("'"&amp;B37&amp;"'!B49"))</f>
        <v>Nº 19: Total estimated impact on budget balance by scenario (% GNI*)</v>
      </c>
      <c r="D37" s="28"/>
      <c r="E37" s="28"/>
      <c r="F37" s="28"/>
      <c r="G37" s="25"/>
    </row>
    <row r="38" spans="2:7" x14ac:dyDescent="0.45">
      <c r="B38" s="4" t="s">
        <v>193</v>
      </c>
      <c r="C38" s="27" t="str">
        <f ca="1">HYPERLINK("#'"&amp;B38&amp;"'!B59",INDIRECT("'"&amp;B38&amp;"'!B59"))</f>
        <v>Nº 20: Annual average impact on budget balance by scenario (% GNI*)</v>
      </c>
      <c r="D38" s="28"/>
      <c r="E38" s="28"/>
      <c r="F38" s="28"/>
      <c r="G38" s="25"/>
    </row>
    <row r="39" spans="2:7" ht="45.1" customHeight="1" x14ac:dyDescent="0.45">
      <c r="C39" s="27"/>
      <c r="D39" s="28"/>
      <c r="E39" s="28"/>
      <c r="F39" s="28"/>
      <c r="G39" s="25"/>
    </row>
    <row r="40" spans="2:7" s="29" customFormat="1" x14ac:dyDescent="0.45">
      <c r="B40" s="30"/>
      <c r="C40" s="31"/>
      <c r="D40" s="32"/>
      <c r="E40" s="32"/>
      <c r="F40" s="32"/>
      <c r="G40" s="33"/>
    </row>
    <row r="41" spans="2:7" s="29" customFormat="1" x14ac:dyDescent="0.45">
      <c r="B41" s="30"/>
      <c r="C41" s="31"/>
      <c r="D41" s="32"/>
      <c r="E41" s="32"/>
      <c r="F41" s="32"/>
      <c r="G41" s="33"/>
    </row>
    <row r="42" spans="2:7" s="29" customFormat="1" x14ac:dyDescent="0.45">
      <c r="B42" s="30"/>
      <c r="C42" s="31"/>
      <c r="D42" s="32"/>
      <c r="E42" s="32"/>
      <c r="F42" s="32"/>
      <c r="G42" s="33"/>
    </row>
    <row r="43" spans="2:7" s="29" customFormat="1" x14ac:dyDescent="0.45">
      <c r="B43" s="30"/>
      <c r="C43" s="31"/>
      <c r="D43" s="32"/>
      <c r="E43" s="32"/>
      <c r="F43" s="32"/>
      <c r="G43" s="33"/>
    </row>
    <row r="44" spans="2:7" s="29" customFormat="1" x14ac:dyDescent="0.45">
      <c r="B44" s="30"/>
      <c r="C44" s="31"/>
      <c r="D44" s="32"/>
      <c r="E44" s="32"/>
      <c r="F44" s="32"/>
      <c r="G44" s="33"/>
    </row>
    <row r="45" spans="2:7" s="29" customFormat="1" x14ac:dyDescent="0.45">
      <c r="B45" s="30"/>
      <c r="C45" s="31"/>
      <c r="D45" s="32"/>
      <c r="E45" s="32"/>
      <c r="F45" s="32"/>
      <c r="G45" s="33"/>
    </row>
    <row r="46" spans="2:7" s="29" customFormat="1" x14ac:dyDescent="0.45">
      <c r="B46" s="30"/>
      <c r="C46" s="31"/>
      <c r="D46" s="32"/>
      <c r="E46" s="32"/>
      <c r="F46" s="32"/>
      <c r="G46" s="33"/>
    </row>
    <row r="47" spans="2:7" s="29" customFormat="1" hidden="1" x14ac:dyDescent="0.45">
      <c r="B47" s="30"/>
      <c r="C47" s="31"/>
      <c r="D47" s="32"/>
      <c r="E47" s="34"/>
      <c r="F47" s="34"/>
    </row>
    <row r="48" spans="2:7" s="29" customFormat="1" x14ac:dyDescent="0.45">
      <c r="B48" s="30"/>
      <c r="C48" s="34"/>
      <c r="D48" s="34"/>
      <c r="E48" s="34"/>
      <c r="F48" s="34"/>
    </row>
    <row r="49" spans="2:15" x14ac:dyDescent="0.45">
      <c r="B49" s="1"/>
      <c r="C49" s="3"/>
      <c r="D49" s="3"/>
      <c r="E49" s="3"/>
      <c r="F49" s="3"/>
      <c r="G49" s="1"/>
      <c r="H49" s="1"/>
      <c r="I49" s="1"/>
      <c r="J49" s="1"/>
      <c r="K49" s="1"/>
      <c r="L49" s="1"/>
      <c r="M49" s="1"/>
      <c r="N49" s="1"/>
      <c r="O49" s="1"/>
    </row>
    <row r="50" spans="2:15" x14ac:dyDescent="0.45">
      <c r="B50" s="1"/>
      <c r="C50" s="3"/>
      <c r="D50" s="3"/>
      <c r="E50" s="3"/>
      <c r="F50" s="3"/>
      <c r="G50" s="1"/>
      <c r="H50" s="1"/>
      <c r="I50" s="1"/>
      <c r="J50" s="1"/>
      <c r="K50" s="1"/>
      <c r="L50" s="1"/>
      <c r="M50" s="1"/>
      <c r="N50" s="1"/>
      <c r="O50" s="1"/>
    </row>
    <row r="51" spans="2:15" x14ac:dyDescent="0.45">
      <c r="B51" s="1"/>
      <c r="C51" s="3"/>
      <c r="D51" s="3"/>
      <c r="E51" s="3"/>
      <c r="F51" s="3"/>
      <c r="G51" s="1"/>
      <c r="H51" s="1"/>
      <c r="I51" s="1"/>
      <c r="J51" s="1"/>
      <c r="K51" s="1"/>
      <c r="L51" s="1"/>
      <c r="M51" s="1"/>
      <c r="N51" s="1"/>
      <c r="O51" s="1"/>
    </row>
    <row r="52" spans="2:15" x14ac:dyDescent="0.45">
      <c r="B52" s="1"/>
      <c r="C52" s="3"/>
      <c r="D52" s="3"/>
      <c r="E52" s="3"/>
      <c r="F52" s="3"/>
      <c r="G52" s="1"/>
      <c r="H52" s="1"/>
      <c r="I52" s="1"/>
      <c r="J52" s="1"/>
      <c r="K52" s="1"/>
      <c r="L52" s="1"/>
      <c r="M52" s="1"/>
      <c r="N52" s="1"/>
      <c r="O52" s="1"/>
    </row>
    <row r="53" spans="2:15" x14ac:dyDescent="0.45">
      <c r="B53" s="1"/>
      <c r="C53" s="3"/>
      <c r="D53" s="3"/>
      <c r="E53" s="3"/>
      <c r="F53" s="3"/>
      <c r="G53" s="1"/>
      <c r="H53" s="1"/>
      <c r="I53" s="1"/>
      <c r="J53" s="1"/>
      <c r="K53" s="1"/>
      <c r="L53" s="1"/>
      <c r="M53" s="1"/>
      <c r="N53" s="1"/>
      <c r="O53" s="1"/>
    </row>
    <row r="54" spans="2:15" x14ac:dyDescent="0.45">
      <c r="B54" s="1"/>
      <c r="C54" s="3"/>
      <c r="D54" s="3"/>
      <c r="E54" s="3"/>
      <c r="F54" s="3"/>
      <c r="G54" s="1"/>
      <c r="H54" s="1"/>
      <c r="I54" s="1"/>
      <c r="J54" s="1"/>
      <c r="K54" s="1"/>
      <c r="L54" s="1"/>
      <c r="M54" s="1"/>
      <c r="N54" s="1"/>
      <c r="O54" s="1"/>
    </row>
    <row r="55" spans="2:15" x14ac:dyDescent="0.45">
      <c r="B55" s="1"/>
      <c r="C55" s="3"/>
      <c r="D55" s="3"/>
      <c r="E55" s="3"/>
      <c r="F55" s="3"/>
      <c r="G55" s="1"/>
      <c r="H55" s="1"/>
      <c r="I55" s="1"/>
      <c r="J55" s="1"/>
      <c r="K55" s="1"/>
      <c r="L55" s="1"/>
      <c r="M55" s="1"/>
      <c r="N55" s="1"/>
      <c r="O55" s="1"/>
    </row>
    <row r="56" spans="2:15" x14ac:dyDescent="0.45">
      <c r="B56" s="1"/>
      <c r="C56" s="3"/>
      <c r="D56" s="3"/>
      <c r="E56" s="3"/>
      <c r="F56" s="3"/>
      <c r="G56" s="1"/>
      <c r="H56" s="1"/>
      <c r="I56" s="1"/>
      <c r="J56" s="1"/>
      <c r="K56" s="1"/>
      <c r="L56" s="1"/>
      <c r="M56" s="1"/>
      <c r="N56" s="1"/>
      <c r="O56" s="1"/>
    </row>
    <row r="57" spans="2:15" x14ac:dyDescent="0.45">
      <c r="B57" s="1"/>
      <c r="C57" s="3"/>
      <c r="D57" s="3"/>
      <c r="E57" s="3"/>
      <c r="F57" s="3"/>
      <c r="G57" s="1"/>
      <c r="H57" s="1"/>
      <c r="I57" s="1"/>
      <c r="J57" s="1"/>
      <c r="K57" s="1"/>
      <c r="L57" s="1"/>
      <c r="M57" s="1"/>
      <c r="N57" s="1"/>
      <c r="O57" s="1"/>
    </row>
    <row r="58" spans="2:15" x14ac:dyDescent="0.45">
      <c r="B58" s="1"/>
      <c r="C58" s="3"/>
      <c r="D58" s="3"/>
      <c r="E58" s="3"/>
      <c r="F58" s="3"/>
      <c r="G58" s="1"/>
      <c r="H58" s="1"/>
      <c r="I58" s="1"/>
      <c r="J58" s="1"/>
      <c r="K58" s="1"/>
      <c r="L58" s="1"/>
      <c r="M58" s="1"/>
      <c r="N58" s="1"/>
      <c r="O58" s="1"/>
    </row>
    <row r="59" spans="2:15" x14ac:dyDescent="0.45">
      <c r="B59" s="1"/>
      <c r="C59" s="3"/>
      <c r="D59" s="3"/>
      <c r="E59" s="3"/>
      <c r="F59" s="3"/>
      <c r="G59" s="1"/>
      <c r="H59" s="1"/>
      <c r="I59" s="1"/>
      <c r="J59" s="1"/>
      <c r="K59" s="1"/>
      <c r="L59" s="1"/>
      <c r="M59" s="1"/>
      <c r="N59" s="1"/>
      <c r="O59" s="1"/>
    </row>
    <row r="60" spans="2:15" x14ac:dyDescent="0.45">
      <c r="B60" s="1"/>
      <c r="C60" s="3"/>
      <c r="D60" s="3"/>
      <c r="E60" s="3"/>
      <c r="F60" s="3"/>
      <c r="G60" s="1"/>
      <c r="H60" s="1"/>
      <c r="I60" s="1"/>
      <c r="J60" s="1"/>
      <c r="K60" s="1"/>
      <c r="L60" s="1"/>
      <c r="M60" s="1"/>
      <c r="N60" s="1"/>
      <c r="O60" s="1"/>
    </row>
    <row r="61" spans="2:15" x14ac:dyDescent="0.45">
      <c r="B61" s="1"/>
      <c r="C61" s="3"/>
      <c r="D61" s="3"/>
      <c r="E61" s="3"/>
      <c r="F61" s="3"/>
      <c r="G61" s="1"/>
      <c r="H61" s="1"/>
      <c r="I61" s="1"/>
      <c r="J61" s="1"/>
      <c r="K61" s="1"/>
      <c r="L61" s="1"/>
      <c r="M61" s="1"/>
      <c r="N61" s="1"/>
      <c r="O61" s="1"/>
    </row>
    <row r="62" spans="2:15" x14ac:dyDescent="0.45">
      <c r="B62" s="1"/>
      <c r="C62" s="3"/>
      <c r="D62" s="3"/>
      <c r="E62" s="3"/>
      <c r="F62" s="3"/>
      <c r="G62" s="1"/>
      <c r="H62" s="1"/>
      <c r="I62" s="1"/>
      <c r="J62" s="1"/>
      <c r="K62" s="1"/>
      <c r="L62" s="1"/>
      <c r="M62" s="1"/>
      <c r="N62" s="1"/>
      <c r="O62" s="1"/>
    </row>
    <row r="63" spans="2:15" x14ac:dyDescent="0.45">
      <c r="B63" s="1"/>
      <c r="C63" s="3"/>
      <c r="D63" s="3"/>
      <c r="E63" s="3"/>
      <c r="F63" s="3"/>
      <c r="G63" s="1"/>
      <c r="H63" s="1"/>
      <c r="I63" s="1"/>
      <c r="J63" s="1"/>
      <c r="K63" s="1"/>
      <c r="L63" s="1"/>
      <c r="M63" s="1"/>
      <c r="N63" s="1"/>
      <c r="O63" s="1"/>
    </row>
    <row r="64" spans="2:15" x14ac:dyDescent="0.45">
      <c r="B64" s="1"/>
      <c r="C64" s="3"/>
      <c r="D64" s="3"/>
      <c r="E64" s="3"/>
      <c r="F64" s="3"/>
      <c r="G64" s="1"/>
      <c r="H64" s="1"/>
      <c r="I64" s="1"/>
      <c r="J64" s="1"/>
      <c r="K64" s="1"/>
      <c r="L64" s="1"/>
      <c r="M64" s="1"/>
      <c r="N64" s="1"/>
      <c r="O64" s="1"/>
    </row>
    <row r="65" spans="2:15" x14ac:dyDescent="0.45">
      <c r="B65" s="1"/>
      <c r="C65" s="3"/>
      <c r="D65" s="3"/>
      <c r="E65" s="3"/>
      <c r="F65" s="3"/>
      <c r="G65" s="1"/>
      <c r="H65" s="1"/>
      <c r="I65" s="1"/>
      <c r="J65" s="1"/>
      <c r="K65" s="1"/>
      <c r="L65" s="1"/>
      <c r="M65" s="1"/>
      <c r="N65" s="1"/>
      <c r="O65" s="1"/>
    </row>
    <row r="66" spans="2:15" x14ac:dyDescent="0.45">
      <c r="B66" s="1"/>
      <c r="C66" s="3"/>
      <c r="D66" s="3"/>
      <c r="E66" s="3"/>
      <c r="F66" s="3"/>
      <c r="G66" s="1"/>
      <c r="H66" s="1"/>
      <c r="I66" s="1"/>
      <c r="J66" s="1"/>
      <c r="K66" s="1"/>
      <c r="L66" s="1"/>
      <c r="M66" s="1"/>
      <c r="N66" s="1"/>
      <c r="O66" s="1"/>
    </row>
    <row r="67" spans="2:15" x14ac:dyDescent="0.45">
      <c r="B67" s="1"/>
      <c r="C67" s="3"/>
      <c r="D67" s="3"/>
      <c r="E67" s="3"/>
      <c r="F67" s="3"/>
      <c r="G67" s="1"/>
      <c r="H67" s="1"/>
      <c r="I67" s="1"/>
      <c r="J67" s="1"/>
      <c r="K67" s="1"/>
      <c r="L67" s="1"/>
      <c r="M67" s="1"/>
      <c r="N67" s="1"/>
      <c r="O67" s="1"/>
    </row>
    <row r="68" spans="2:15" x14ac:dyDescent="0.45">
      <c r="B68" s="1"/>
      <c r="C68" s="3"/>
      <c r="D68" s="3"/>
      <c r="E68" s="3"/>
      <c r="F68" s="3"/>
      <c r="G68" s="1"/>
      <c r="H68" s="1"/>
      <c r="I68" s="1"/>
      <c r="J68" s="1"/>
      <c r="K68" s="1"/>
      <c r="L68" s="1"/>
      <c r="M68" s="1"/>
      <c r="N68" s="1"/>
      <c r="O68" s="1"/>
    </row>
    <row r="69" spans="2:15" x14ac:dyDescent="0.45">
      <c r="B69" s="1"/>
      <c r="C69" s="3"/>
      <c r="D69" s="3"/>
      <c r="E69" s="3"/>
      <c r="F69" s="3"/>
      <c r="G69" s="1"/>
      <c r="H69" s="1"/>
      <c r="I69" s="1"/>
      <c r="J69" s="1"/>
      <c r="K69" s="1"/>
      <c r="L69" s="1"/>
      <c r="M69" s="1"/>
      <c r="N69" s="1"/>
      <c r="O69" s="1"/>
    </row>
    <row r="70" spans="2:15" x14ac:dyDescent="0.45">
      <c r="B70" s="1"/>
      <c r="C70" s="3"/>
      <c r="D70" s="3"/>
      <c r="E70" s="3"/>
      <c r="F70" s="3"/>
      <c r="G70" s="1"/>
      <c r="H70" s="1"/>
      <c r="I70" s="1"/>
      <c r="J70" s="1"/>
      <c r="K70" s="1"/>
      <c r="L70" s="1"/>
      <c r="M70" s="1"/>
      <c r="N70" s="1"/>
      <c r="O70" s="1"/>
    </row>
    <row r="71" spans="2:15" x14ac:dyDescent="0.45">
      <c r="B71" s="1"/>
      <c r="C71" s="3"/>
      <c r="D71" s="3"/>
      <c r="E71" s="3"/>
      <c r="F71" s="3"/>
      <c r="G71" s="1"/>
      <c r="H71" s="1"/>
      <c r="I71" s="1"/>
      <c r="J71" s="1"/>
      <c r="K71" s="1"/>
      <c r="L71" s="1"/>
      <c r="M71" s="1"/>
      <c r="N71" s="1"/>
      <c r="O71" s="1"/>
    </row>
    <row r="72" spans="2:15" x14ac:dyDescent="0.45">
      <c r="B72" s="1"/>
      <c r="C72" s="3"/>
      <c r="D72" s="3"/>
      <c r="E72" s="3"/>
      <c r="F72" s="3"/>
      <c r="G72" s="1"/>
      <c r="H72" s="1"/>
      <c r="I72" s="1"/>
      <c r="J72" s="1"/>
      <c r="K72" s="1"/>
      <c r="L72" s="1"/>
      <c r="M72" s="1"/>
      <c r="N72" s="1"/>
      <c r="O72" s="1"/>
    </row>
    <row r="73" spans="2:15" x14ac:dyDescent="0.45">
      <c r="B73" s="1"/>
      <c r="C73" s="3"/>
      <c r="D73" s="3"/>
      <c r="E73" s="3"/>
      <c r="F73" s="3"/>
      <c r="G73" s="1"/>
      <c r="H73" s="1"/>
      <c r="I73" s="1"/>
      <c r="J73" s="1"/>
      <c r="K73" s="1"/>
      <c r="L73" s="1"/>
      <c r="M73" s="1"/>
      <c r="N73" s="1"/>
      <c r="O73" s="1"/>
    </row>
    <row r="74" spans="2:15" x14ac:dyDescent="0.45">
      <c r="B74" s="1"/>
      <c r="C74" s="3"/>
      <c r="D74" s="3"/>
      <c r="E74" s="3"/>
      <c r="F74" s="3"/>
      <c r="G74" s="1"/>
      <c r="H74" s="1"/>
      <c r="I74" s="1"/>
      <c r="J74" s="1"/>
      <c r="K74" s="1"/>
      <c r="L74" s="1"/>
      <c r="M74" s="1"/>
      <c r="N74" s="1"/>
      <c r="O74" s="1"/>
    </row>
    <row r="75" spans="2:15" x14ac:dyDescent="0.45">
      <c r="B75" s="1"/>
      <c r="C75" s="3"/>
      <c r="D75" s="3"/>
      <c r="E75" s="3"/>
      <c r="F75" s="3"/>
      <c r="G75" s="1"/>
      <c r="H75" s="1"/>
      <c r="I75" s="1"/>
      <c r="J75" s="1"/>
      <c r="K75" s="1"/>
      <c r="L75" s="1"/>
      <c r="M75" s="1"/>
      <c r="N75" s="1"/>
      <c r="O75" s="1"/>
    </row>
    <row r="76" spans="2:15" x14ac:dyDescent="0.45">
      <c r="B76" s="1"/>
      <c r="C76" s="3"/>
      <c r="D76" s="3"/>
      <c r="E76" s="3"/>
      <c r="F76" s="3"/>
      <c r="G76" s="1"/>
      <c r="H76" s="1"/>
      <c r="I76" s="1"/>
      <c r="J76" s="1"/>
      <c r="K76" s="1"/>
      <c r="L76" s="1"/>
      <c r="M76" s="1"/>
      <c r="N76" s="1"/>
      <c r="O76" s="1"/>
    </row>
    <row r="77" spans="2:15" x14ac:dyDescent="0.45">
      <c r="B77" s="1"/>
      <c r="C77" s="3"/>
      <c r="D77" s="3"/>
      <c r="E77" s="3"/>
      <c r="F77" s="3"/>
      <c r="G77" s="1"/>
      <c r="H77" s="1"/>
      <c r="I77" s="1"/>
      <c r="J77" s="1"/>
      <c r="K77" s="1"/>
      <c r="L77" s="1"/>
      <c r="M77" s="1"/>
      <c r="N77" s="1"/>
      <c r="O77" s="1"/>
    </row>
    <row r="78" spans="2:15" x14ac:dyDescent="0.45">
      <c r="B78" s="1"/>
      <c r="C78" s="3"/>
      <c r="D78" s="3"/>
      <c r="E78" s="3"/>
      <c r="F78" s="3"/>
      <c r="G78" s="1"/>
      <c r="H78" s="1"/>
      <c r="I78" s="1"/>
      <c r="J78" s="1"/>
      <c r="K78" s="1"/>
      <c r="L78" s="1"/>
      <c r="M78" s="1"/>
      <c r="N78" s="1"/>
      <c r="O78" s="1"/>
    </row>
    <row r="79" spans="2:15" x14ac:dyDescent="0.45">
      <c r="B79" s="1"/>
      <c r="C79" s="3"/>
      <c r="D79" s="3"/>
      <c r="E79" s="3"/>
      <c r="F79" s="3"/>
      <c r="G79" s="1"/>
      <c r="H79" s="1"/>
      <c r="I79" s="1"/>
      <c r="J79" s="1"/>
      <c r="K79" s="1"/>
      <c r="L79" s="1"/>
      <c r="M79" s="1"/>
      <c r="N79" s="1"/>
      <c r="O79" s="1"/>
    </row>
    <row r="80" spans="2:15" x14ac:dyDescent="0.45">
      <c r="B80" s="1"/>
      <c r="C80" s="3"/>
      <c r="D80" s="3"/>
      <c r="E80" s="3"/>
      <c r="F80" s="3"/>
      <c r="G80" s="1"/>
      <c r="H80" s="1"/>
      <c r="I80" s="1"/>
      <c r="J80" s="1"/>
      <c r="K80" s="1"/>
      <c r="L80" s="1"/>
      <c r="M80" s="1"/>
      <c r="N80" s="1"/>
      <c r="O80" s="1"/>
    </row>
    <row r="81" spans="2:15" x14ac:dyDescent="0.45">
      <c r="B81" s="1"/>
      <c r="C81" s="3"/>
      <c r="D81" s="3"/>
      <c r="E81" s="3"/>
      <c r="F81" s="3"/>
      <c r="G81" s="1"/>
      <c r="H81" s="1"/>
      <c r="I81" s="1"/>
      <c r="J81" s="1"/>
      <c r="K81" s="1"/>
      <c r="L81" s="1"/>
      <c r="M81" s="1"/>
      <c r="N81" s="1"/>
      <c r="O81" s="1"/>
    </row>
    <row r="82" spans="2:15" x14ac:dyDescent="0.45">
      <c r="B82" s="1"/>
      <c r="C82" s="3"/>
      <c r="D82" s="3"/>
      <c r="E82" s="3"/>
      <c r="F82" s="3"/>
      <c r="G82" s="1"/>
      <c r="H82" s="1"/>
      <c r="I82" s="1"/>
      <c r="J82" s="1"/>
      <c r="K82" s="1"/>
      <c r="L82" s="1"/>
      <c r="M82" s="1"/>
      <c r="N82" s="1"/>
      <c r="O82" s="1"/>
    </row>
    <row r="83" spans="2:15" x14ac:dyDescent="0.45">
      <c r="B83" s="1"/>
      <c r="C83" s="3"/>
      <c r="D83" s="3"/>
      <c r="E83" s="3"/>
      <c r="F83" s="3"/>
      <c r="G83" s="1"/>
      <c r="H83" s="1"/>
      <c r="I83" s="1"/>
      <c r="J83" s="1"/>
      <c r="K83" s="1"/>
      <c r="L83" s="1"/>
      <c r="M83" s="1"/>
      <c r="N83" s="1"/>
      <c r="O83" s="1"/>
    </row>
    <row r="84" spans="2:15" x14ac:dyDescent="0.45">
      <c r="B84" s="1"/>
      <c r="C84" s="3"/>
      <c r="D84" s="3"/>
      <c r="E84" s="3"/>
      <c r="F84" s="3"/>
      <c r="G84" s="1"/>
      <c r="H84" s="1"/>
      <c r="I84" s="1"/>
      <c r="J84" s="1"/>
      <c r="K84" s="1"/>
      <c r="L84" s="1"/>
      <c r="M84" s="1"/>
      <c r="N84" s="1"/>
      <c r="O84" s="1"/>
    </row>
    <row r="85" spans="2:15" x14ac:dyDescent="0.45">
      <c r="B85" s="1"/>
      <c r="C85" s="3"/>
      <c r="D85" s="3"/>
      <c r="E85" s="3"/>
      <c r="F85" s="3"/>
      <c r="G85" s="1"/>
      <c r="H85" s="1"/>
      <c r="I85" s="1"/>
      <c r="J85" s="1"/>
      <c r="K85" s="1"/>
      <c r="L85" s="1"/>
      <c r="M85" s="1"/>
      <c r="N85" s="1"/>
      <c r="O85" s="1"/>
    </row>
    <row r="86" spans="2:15" x14ac:dyDescent="0.45">
      <c r="B86" s="1"/>
      <c r="C86" s="3"/>
      <c r="D86" s="3"/>
      <c r="E86" s="3"/>
      <c r="F86" s="3"/>
      <c r="G86" s="1"/>
      <c r="H86" s="1"/>
      <c r="I86" s="1"/>
      <c r="J86" s="1"/>
      <c r="K86" s="1"/>
      <c r="L86" s="1"/>
      <c r="M86" s="1"/>
      <c r="N86" s="1"/>
      <c r="O86" s="1"/>
    </row>
    <row r="87" spans="2:15" x14ac:dyDescent="0.45">
      <c r="B87" s="1"/>
      <c r="C87" s="3"/>
      <c r="D87" s="3"/>
      <c r="E87" s="3"/>
      <c r="F87" s="3"/>
      <c r="G87" s="1"/>
      <c r="H87" s="1"/>
      <c r="I87" s="1"/>
      <c r="J87" s="1"/>
      <c r="K87" s="1"/>
      <c r="L87" s="1"/>
      <c r="M87" s="1"/>
      <c r="N87" s="1"/>
      <c r="O87" s="1"/>
    </row>
    <row r="88" spans="2:15" x14ac:dyDescent="0.45">
      <c r="B88" s="1"/>
      <c r="C88" s="3"/>
      <c r="D88" s="3"/>
      <c r="E88" s="3"/>
      <c r="F88" s="3"/>
      <c r="G88" s="1"/>
      <c r="H88" s="1"/>
      <c r="I88" s="1"/>
      <c r="J88" s="1"/>
      <c r="K88" s="1"/>
      <c r="L88" s="1"/>
      <c r="M88" s="1"/>
      <c r="N88" s="1"/>
      <c r="O88" s="1"/>
    </row>
    <row r="89" spans="2:15" x14ac:dyDescent="0.45">
      <c r="B89" s="1"/>
      <c r="C89" s="3"/>
      <c r="D89" s="3"/>
      <c r="E89" s="3"/>
      <c r="F89" s="3"/>
      <c r="G89" s="1"/>
      <c r="H89" s="1"/>
      <c r="I89" s="1"/>
      <c r="J89" s="1"/>
      <c r="K89" s="1"/>
      <c r="L89" s="1"/>
      <c r="M89" s="1"/>
      <c r="N89" s="1"/>
      <c r="O89" s="1"/>
    </row>
    <row r="90" spans="2:15" x14ac:dyDescent="0.45">
      <c r="B90" s="1"/>
      <c r="C90" s="3"/>
      <c r="D90" s="3"/>
      <c r="E90" s="3"/>
      <c r="F90" s="3"/>
      <c r="G90" s="1"/>
      <c r="H90" s="1"/>
      <c r="I90" s="1"/>
      <c r="J90" s="1"/>
      <c r="K90" s="1"/>
      <c r="L90" s="1"/>
      <c r="M90" s="1"/>
      <c r="N90" s="1"/>
      <c r="O90" s="1"/>
    </row>
    <row r="91" spans="2:15" x14ac:dyDescent="0.45">
      <c r="B91" s="1"/>
      <c r="C91" s="3"/>
      <c r="D91" s="3"/>
      <c r="E91" s="3"/>
      <c r="F91" s="3"/>
      <c r="G91" s="1"/>
      <c r="H91" s="1"/>
      <c r="I91" s="1"/>
      <c r="J91" s="1"/>
      <c r="K91" s="1"/>
      <c r="L91" s="1"/>
      <c r="M91" s="1"/>
      <c r="N91" s="1"/>
      <c r="O91" s="1"/>
    </row>
    <row r="92" spans="2:15" x14ac:dyDescent="0.45">
      <c r="B92" s="1"/>
      <c r="C92" s="3"/>
      <c r="D92" s="3"/>
      <c r="E92" s="3"/>
      <c r="F92" s="3"/>
      <c r="G92" s="1"/>
      <c r="H92" s="1"/>
      <c r="I92" s="1"/>
      <c r="J92" s="1"/>
      <c r="K92" s="1"/>
      <c r="L92" s="1"/>
      <c r="M92" s="1"/>
      <c r="N92" s="1"/>
      <c r="O92" s="1"/>
    </row>
    <row r="93" spans="2:15" x14ac:dyDescent="0.45">
      <c r="B93" s="1"/>
      <c r="C93" s="3"/>
      <c r="D93" s="3"/>
      <c r="E93" s="3"/>
      <c r="F93" s="3"/>
      <c r="G93" s="1"/>
      <c r="H93" s="1"/>
      <c r="I93" s="1"/>
      <c r="J93" s="1"/>
      <c r="K93" s="1"/>
      <c r="L93" s="1"/>
      <c r="M93" s="1"/>
      <c r="N93" s="1"/>
      <c r="O93" s="1"/>
    </row>
    <row r="94" spans="2:15" x14ac:dyDescent="0.45">
      <c r="B94" s="1"/>
      <c r="C94" s="3"/>
      <c r="D94" s="3"/>
      <c r="E94" s="3"/>
      <c r="F94" s="3"/>
      <c r="G94" s="1"/>
      <c r="H94" s="1"/>
      <c r="I94" s="1"/>
      <c r="J94" s="1"/>
      <c r="K94" s="1"/>
      <c r="L94" s="1"/>
      <c r="M94" s="1"/>
      <c r="N94" s="1"/>
      <c r="O94" s="1"/>
    </row>
    <row r="95" spans="2:15" x14ac:dyDescent="0.45">
      <c r="B95" s="1"/>
      <c r="C95" s="3"/>
      <c r="D95" s="3"/>
      <c r="E95" s="3"/>
      <c r="F95" s="3"/>
      <c r="G95" s="1"/>
      <c r="H95" s="1"/>
      <c r="I95" s="1"/>
      <c r="J95" s="1"/>
      <c r="K95" s="1"/>
      <c r="L95" s="1"/>
      <c r="M95" s="1"/>
      <c r="N95" s="1"/>
      <c r="O95" s="1"/>
    </row>
    <row r="96" spans="2:15" x14ac:dyDescent="0.45">
      <c r="B96" s="1"/>
      <c r="C96" s="3"/>
      <c r="D96" s="3"/>
      <c r="E96" s="3"/>
      <c r="F96" s="3"/>
      <c r="G96" s="1"/>
      <c r="H96" s="1"/>
      <c r="I96" s="1"/>
      <c r="J96" s="1"/>
      <c r="K96" s="1"/>
      <c r="L96" s="1"/>
      <c r="M96" s="1"/>
      <c r="N96" s="1"/>
      <c r="O96" s="1"/>
    </row>
    <row r="97" spans="2:15" x14ac:dyDescent="0.45">
      <c r="B97" s="1"/>
      <c r="C97" s="3"/>
      <c r="D97" s="3"/>
      <c r="E97" s="3"/>
      <c r="F97" s="3"/>
      <c r="G97" s="1"/>
      <c r="H97" s="1"/>
      <c r="I97" s="1"/>
      <c r="J97" s="1"/>
      <c r="K97" s="1"/>
      <c r="L97" s="1"/>
      <c r="M97" s="1"/>
      <c r="N97" s="1"/>
      <c r="O97" s="1"/>
    </row>
    <row r="98" spans="2:15" x14ac:dyDescent="0.45">
      <c r="B98" s="1"/>
      <c r="C98" s="3"/>
      <c r="D98" s="3"/>
      <c r="E98" s="3"/>
      <c r="F98" s="3"/>
      <c r="G98" s="1"/>
      <c r="H98" s="1"/>
      <c r="I98" s="1"/>
      <c r="J98" s="1"/>
      <c r="K98" s="1"/>
      <c r="L98" s="1"/>
      <c r="M98" s="1"/>
      <c r="N98" s="1"/>
      <c r="O98" s="1"/>
    </row>
    <row r="99" spans="2:15" x14ac:dyDescent="0.45">
      <c r="B99" s="1"/>
      <c r="C99" s="3"/>
      <c r="D99" s="3"/>
      <c r="E99" s="3"/>
      <c r="F99" s="3"/>
      <c r="G99" s="1"/>
      <c r="H99" s="1"/>
      <c r="I99" s="1"/>
      <c r="J99" s="1"/>
      <c r="K99" s="1"/>
      <c r="L99" s="1"/>
      <c r="M99" s="1"/>
      <c r="N99" s="1"/>
      <c r="O99" s="1"/>
    </row>
    <row r="100" spans="2:15" x14ac:dyDescent="0.45">
      <c r="B100" s="1"/>
      <c r="C100" s="3"/>
      <c r="D100" s="3"/>
      <c r="E100" s="3"/>
      <c r="F100" s="3"/>
      <c r="G100" s="1"/>
      <c r="H100" s="1"/>
      <c r="I100" s="1"/>
      <c r="J100" s="1"/>
      <c r="K100" s="1"/>
      <c r="L100" s="1"/>
      <c r="M100" s="1"/>
      <c r="N100" s="1"/>
      <c r="O100" s="1"/>
    </row>
    <row r="101" spans="2:15" x14ac:dyDescent="0.45">
      <c r="B101" s="1"/>
      <c r="C101" s="3"/>
      <c r="D101" s="3"/>
      <c r="E101" s="3"/>
      <c r="F101" s="3"/>
      <c r="G101" s="1"/>
      <c r="H101" s="1"/>
      <c r="I101" s="1"/>
      <c r="J101" s="1"/>
      <c r="K101" s="1"/>
      <c r="L101" s="1"/>
      <c r="M101" s="1"/>
      <c r="N101" s="1"/>
      <c r="O101" s="1"/>
    </row>
    <row r="102" spans="2:15" x14ac:dyDescent="0.45">
      <c r="B102" s="1"/>
      <c r="C102" s="3"/>
      <c r="D102" s="3"/>
      <c r="E102" s="3"/>
      <c r="F102" s="3"/>
      <c r="G102" s="1"/>
      <c r="H102" s="1"/>
      <c r="I102" s="1"/>
      <c r="J102" s="1"/>
      <c r="K102" s="1"/>
      <c r="L102" s="1"/>
      <c r="M102" s="1"/>
      <c r="N102" s="1"/>
      <c r="O102" s="1"/>
    </row>
    <row r="103" spans="2:15" x14ac:dyDescent="0.45">
      <c r="B103" s="1"/>
      <c r="C103" s="3"/>
      <c r="D103" s="3"/>
      <c r="E103" s="3"/>
      <c r="F103" s="3"/>
      <c r="G103" s="1"/>
      <c r="H103" s="1"/>
      <c r="I103" s="1"/>
      <c r="J103" s="1"/>
      <c r="K103" s="1"/>
      <c r="L103" s="1"/>
      <c r="M103" s="1"/>
      <c r="N103" s="1"/>
      <c r="O103" s="1"/>
    </row>
    <row r="104" spans="2:15" x14ac:dyDescent="0.45">
      <c r="B104" s="1"/>
      <c r="C104" s="3"/>
      <c r="D104" s="3"/>
      <c r="E104" s="3"/>
      <c r="F104" s="3"/>
      <c r="G104" s="1"/>
      <c r="H104" s="1"/>
      <c r="I104" s="1"/>
      <c r="J104" s="1"/>
      <c r="K104" s="1"/>
      <c r="L104" s="1"/>
      <c r="M104" s="1"/>
      <c r="N104" s="1"/>
      <c r="O104" s="1"/>
    </row>
    <row r="105" spans="2:15" x14ac:dyDescent="0.45">
      <c r="B105" s="1"/>
      <c r="C105" s="3"/>
      <c r="D105" s="3"/>
      <c r="E105" s="3"/>
      <c r="F105" s="3"/>
      <c r="G105" s="1"/>
      <c r="H105" s="1"/>
      <c r="I105" s="1"/>
      <c r="J105" s="1"/>
      <c r="K105" s="1"/>
      <c r="L105" s="1"/>
      <c r="M105" s="1"/>
      <c r="N105" s="1"/>
      <c r="O105" s="1"/>
    </row>
    <row r="106" spans="2:15" x14ac:dyDescent="0.45">
      <c r="B106" s="1"/>
      <c r="C106" s="3"/>
      <c r="D106" s="3"/>
      <c r="E106" s="3"/>
      <c r="F106" s="3"/>
      <c r="G106" s="1"/>
      <c r="H106" s="1"/>
      <c r="I106" s="1"/>
      <c r="J106" s="1"/>
      <c r="K106" s="1"/>
      <c r="L106" s="1"/>
      <c r="M106" s="1"/>
      <c r="N106" s="1"/>
      <c r="O106" s="1"/>
    </row>
    <row r="107" spans="2:15" x14ac:dyDescent="0.45">
      <c r="B107" s="1"/>
      <c r="C107" s="3"/>
      <c r="D107" s="3"/>
      <c r="E107" s="3"/>
      <c r="F107" s="3"/>
      <c r="G107" s="1"/>
      <c r="H107" s="1"/>
      <c r="I107" s="1"/>
      <c r="J107" s="1"/>
      <c r="K107" s="1"/>
      <c r="L107" s="1"/>
      <c r="M107" s="1"/>
      <c r="N107" s="1"/>
      <c r="O107" s="1"/>
    </row>
    <row r="108" spans="2:15" x14ac:dyDescent="0.45">
      <c r="B108" s="1"/>
      <c r="C108" s="3"/>
      <c r="D108" s="3"/>
      <c r="E108" s="3"/>
      <c r="F108" s="3"/>
      <c r="G108" s="1"/>
      <c r="H108" s="1"/>
      <c r="I108" s="1"/>
      <c r="J108" s="1"/>
      <c r="K108" s="1"/>
      <c r="L108" s="1"/>
      <c r="M108" s="1"/>
      <c r="N108" s="1"/>
      <c r="O108" s="1"/>
    </row>
    <row r="109" spans="2:15" x14ac:dyDescent="0.45">
      <c r="B109" s="1"/>
      <c r="C109" s="3"/>
      <c r="D109" s="3"/>
      <c r="E109" s="3"/>
      <c r="F109" s="3"/>
      <c r="G109" s="1"/>
      <c r="H109" s="1"/>
      <c r="I109" s="1"/>
      <c r="J109" s="1"/>
      <c r="K109" s="1"/>
      <c r="L109" s="1"/>
      <c r="M109" s="1"/>
      <c r="N109" s="1"/>
      <c r="O109" s="1"/>
    </row>
    <row r="110" spans="2:15" x14ac:dyDescent="0.45">
      <c r="B110" s="1"/>
      <c r="C110" s="3"/>
      <c r="D110" s="3"/>
      <c r="E110" s="3"/>
      <c r="F110" s="3"/>
      <c r="G110" s="1"/>
      <c r="H110" s="1"/>
      <c r="I110" s="1"/>
      <c r="J110" s="1"/>
      <c r="K110" s="1"/>
      <c r="L110" s="1"/>
      <c r="M110" s="1"/>
      <c r="N110" s="1"/>
      <c r="O110" s="1"/>
    </row>
    <row r="111" spans="2:15" x14ac:dyDescent="0.45">
      <c r="B111" s="1"/>
      <c r="C111" s="3"/>
      <c r="D111" s="3"/>
      <c r="E111" s="3"/>
      <c r="F111" s="3"/>
      <c r="G111" s="1"/>
      <c r="H111" s="1"/>
      <c r="I111" s="1"/>
      <c r="J111" s="1"/>
      <c r="K111" s="1"/>
      <c r="L111" s="1"/>
      <c r="M111" s="1"/>
      <c r="N111" s="1"/>
      <c r="O111" s="1"/>
    </row>
    <row r="112" spans="2:15" x14ac:dyDescent="0.45">
      <c r="B112" s="1"/>
      <c r="C112" s="3"/>
      <c r="D112" s="3"/>
      <c r="E112" s="3"/>
      <c r="F112" s="3"/>
      <c r="G112" s="1"/>
      <c r="H112" s="1"/>
      <c r="I112" s="1"/>
      <c r="J112" s="1"/>
      <c r="K112" s="1"/>
      <c r="L112" s="1"/>
      <c r="M112" s="1"/>
      <c r="N112" s="1"/>
      <c r="O112" s="1"/>
    </row>
    <row r="113" spans="2:15" x14ac:dyDescent="0.45">
      <c r="B113" s="1"/>
      <c r="C113" s="3"/>
      <c r="D113" s="3"/>
      <c r="E113" s="3"/>
      <c r="F113" s="3"/>
      <c r="G113" s="1"/>
      <c r="H113" s="1"/>
      <c r="I113" s="1"/>
      <c r="J113" s="1"/>
      <c r="K113" s="1"/>
      <c r="L113" s="1"/>
      <c r="M113" s="1"/>
      <c r="N113" s="1"/>
      <c r="O113" s="1"/>
    </row>
    <row r="114" spans="2:15" x14ac:dyDescent="0.45">
      <c r="B114" s="1"/>
      <c r="C114" s="3"/>
      <c r="D114" s="3"/>
      <c r="E114" s="3"/>
      <c r="F114" s="3"/>
      <c r="G114" s="1"/>
      <c r="H114" s="1"/>
      <c r="I114" s="1"/>
      <c r="J114" s="1"/>
      <c r="K114" s="1"/>
      <c r="L114" s="1"/>
      <c r="M114" s="1"/>
      <c r="N114" s="1"/>
      <c r="O114" s="1"/>
    </row>
    <row r="115" spans="2:15" x14ac:dyDescent="0.45">
      <c r="B115" s="1"/>
      <c r="C115" s="3"/>
      <c r="D115" s="3"/>
      <c r="E115" s="3"/>
      <c r="F115" s="3"/>
      <c r="G115" s="1"/>
      <c r="H115" s="1"/>
      <c r="I115" s="1"/>
      <c r="J115" s="1"/>
      <c r="K115" s="1"/>
      <c r="L115" s="1"/>
      <c r="M115" s="1"/>
      <c r="N115" s="1"/>
      <c r="O115" s="1"/>
    </row>
    <row r="116" spans="2:15" x14ac:dyDescent="0.45">
      <c r="B116" s="1"/>
      <c r="C116" s="3"/>
      <c r="D116" s="3"/>
      <c r="E116" s="3"/>
      <c r="F116" s="3"/>
      <c r="G116" s="1"/>
      <c r="H116" s="1"/>
      <c r="I116" s="1"/>
      <c r="J116" s="1"/>
      <c r="K116" s="1"/>
      <c r="L116" s="1"/>
      <c r="M116" s="1"/>
      <c r="N116" s="1"/>
      <c r="O116" s="1"/>
    </row>
    <row r="117" spans="2:15" x14ac:dyDescent="0.45">
      <c r="B117" s="1"/>
      <c r="C117" s="3"/>
      <c r="D117" s="3"/>
      <c r="E117" s="3"/>
      <c r="F117" s="3"/>
      <c r="G117" s="1"/>
      <c r="H117" s="1"/>
      <c r="I117" s="1"/>
      <c r="J117" s="1"/>
      <c r="K117" s="1"/>
      <c r="L117" s="1"/>
      <c r="M117" s="1"/>
      <c r="N117" s="1"/>
      <c r="O117" s="1"/>
    </row>
    <row r="118" spans="2:15" x14ac:dyDescent="0.45">
      <c r="B118" s="1"/>
      <c r="C118" s="3"/>
      <c r="D118" s="3"/>
      <c r="E118" s="3"/>
      <c r="F118" s="3"/>
      <c r="G118" s="1"/>
      <c r="H118" s="1"/>
      <c r="I118" s="1"/>
      <c r="J118" s="1"/>
      <c r="K118" s="1"/>
      <c r="L118" s="1"/>
      <c r="M118" s="1"/>
      <c r="N118" s="1"/>
      <c r="O118" s="1"/>
    </row>
    <row r="119" spans="2:15" x14ac:dyDescent="0.45">
      <c r="B119" s="1"/>
      <c r="C119" s="3"/>
      <c r="D119" s="3"/>
      <c r="E119" s="3"/>
      <c r="F119" s="3"/>
      <c r="G119" s="1"/>
      <c r="H119" s="1"/>
      <c r="I119" s="1"/>
      <c r="J119" s="1"/>
      <c r="K119" s="1"/>
      <c r="L119" s="1"/>
      <c r="M119" s="1"/>
      <c r="N119" s="1"/>
      <c r="O119" s="1"/>
    </row>
    <row r="120" spans="2:15" x14ac:dyDescent="0.45">
      <c r="B120" s="1"/>
      <c r="C120" s="3"/>
      <c r="D120" s="3"/>
      <c r="E120" s="3"/>
      <c r="F120" s="3"/>
      <c r="G120" s="1"/>
      <c r="H120" s="1"/>
      <c r="I120" s="1"/>
      <c r="J120" s="1"/>
      <c r="K120" s="1"/>
      <c r="L120" s="1"/>
      <c r="M120" s="1"/>
      <c r="N120" s="1"/>
      <c r="O120" s="1"/>
    </row>
    <row r="121" spans="2:15" x14ac:dyDescent="0.45">
      <c r="B121" s="1"/>
      <c r="C121" s="3"/>
      <c r="D121" s="3"/>
      <c r="E121" s="3"/>
      <c r="F121" s="3"/>
      <c r="G121" s="1"/>
      <c r="H121" s="1"/>
      <c r="I121" s="1"/>
      <c r="J121" s="1"/>
      <c r="K121" s="1"/>
      <c r="L121" s="1"/>
      <c r="M121" s="1"/>
      <c r="N121" s="1"/>
      <c r="O121" s="1"/>
    </row>
    <row r="122" spans="2:15" x14ac:dyDescent="0.45">
      <c r="B122" s="1"/>
      <c r="C122" s="3"/>
      <c r="D122" s="3"/>
      <c r="E122" s="3"/>
      <c r="F122" s="3"/>
      <c r="G122" s="1"/>
      <c r="H122" s="1"/>
      <c r="I122" s="1"/>
      <c r="J122" s="1"/>
      <c r="K122" s="1"/>
      <c r="L122" s="1"/>
      <c r="M122" s="1"/>
      <c r="N122" s="1"/>
      <c r="O122" s="1"/>
    </row>
    <row r="123" spans="2:15" x14ac:dyDescent="0.45">
      <c r="B123" s="1"/>
      <c r="C123" s="3"/>
      <c r="D123" s="3"/>
      <c r="E123" s="3"/>
      <c r="F123" s="3"/>
      <c r="G123" s="1"/>
      <c r="H123" s="1"/>
      <c r="I123" s="1"/>
      <c r="J123" s="1"/>
      <c r="K123" s="1"/>
      <c r="L123" s="1"/>
      <c r="M123" s="1"/>
      <c r="N123" s="1"/>
      <c r="O123" s="1"/>
    </row>
    <row r="124" spans="2:15" x14ac:dyDescent="0.45">
      <c r="B124" s="1"/>
      <c r="C124" s="3"/>
      <c r="D124" s="3"/>
      <c r="E124" s="3"/>
      <c r="F124" s="3"/>
      <c r="G124" s="1"/>
      <c r="H124" s="1"/>
      <c r="I124" s="1"/>
      <c r="J124" s="1"/>
      <c r="K124" s="1"/>
      <c r="L124" s="1"/>
      <c r="M124" s="1"/>
      <c r="N124" s="1"/>
      <c r="O124" s="1"/>
    </row>
    <row r="125" spans="2:15" x14ac:dyDescent="0.45">
      <c r="B125" s="1"/>
      <c r="C125" s="3"/>
      <c r="D125" s="3"/>
      <c r="E125" s="3"/>
      <c r="F125" s="3"/>
      <c r="G125" s="1"/>
      <c r="H125" s="1"/>
      <c r="I125" s="1"/>
      <c r="J125" s="1"/>
      <c r="K125" s="1"/>
      <c r="L125" s="1"/>
      <c r="M125" s="1"/>
      <c r="N125" s="1"/>
      <c r="O125" s="1"/>
    </row>
    <row r="126" spans="2:15" x14ac:dyDescent="0.45">
      <c r="B126" s="1"/>
      <c r="C126" s="3"/>
      <c r="D126" s="3"/>
      <c r="E126" s="3"/>
      <c r="F126" s="3"/>
      <c r="G126" s="1"/>
      <c r="H126" s="1"/>
      <c r="I126" s="1"/>
      <c r="J126" s="1"/>
      <c r="K126" s="1"/>
      <c r="L126" s="1"/>
      <c r="M126" s="1"/>
      <c r="N126" s="1"/>
      <c r="O126" s="1"/>
    </row>
    <row r="127" spans="2:15" x14ac:dyDescent="0.45">
      <c r="B127" s="1"/>
      <c r="C127" s="3"/>
      <c r="D127" s="3"/>
      <c r="E127" s="3"/>
      <c r="F127" s="3"/>
      <c r="G127" s="1"/>
      <c r="H127" s="1"/>
      <c r="I127" s="1"/>
      <c r="J127" s="1"/>
      <c r="K127" s="1"/>
      <c r="L127" s="1"/>
      <c r="M127" s="1"/>
      <c r="N127" s="1"/>
      <c r="O127" s="1"/>
    </row>
    <row r="128" spans="2:15" x14ac:dyDescent="0.45">
      <c r="B128" s="1"/>
      <c r="C128" s="3"/>
      <c r="D128" s="3"/>
      <c r="E128" s="3"/>
      <c r="F128" s="3"/>
      <c r="G128" s="1"/>
      <c r="H128" s="1"/>
      <c r="I128" s="1"/>
      <c r="J128" s="1"/>
      <c r="K128" s="1"/>
      <c r="L128" s="1"/>
      <c r="M128" s="1"/>
      <c r="N128" s="1"/>
      <c r="O128" s="1"/>
    </row>
    <row r="129" spans="2:15" x14ac:dyDescent="0.45">
      <c r="B129" s="1"/>
      <c r="C129" s="3"/>
      <c r="D129" s="3"/>
      <c r="E129" s="3"/>
      <c r="F129" s="3"/>
      <c r="G129" s="1"/>
      <c r="H129" s="1"/>
      <c r="I129" s="1"/>
      <c r="J129" s="1"/>
      <c r="K129" s="1"/>
      <c r="L129" s="1"/>
      <c r="M129" s="1"/>
      <c r="N129" s="1"/>
      <c r="O129" s="1"/>
    </row>
    <row r="130" spans="2:15" x14ac:dyDescent="0.45">
      <c r="B130" s="1"/>
      <c r="C130" s="3"/>
      <c r="D130" s="3"/>
      <c r="E130" s="3"/>
      <c r="F130" s="3"/>
      <c r="G130" s="1"/>
      <c r="H130" s="1"/>
      <c r="I130" s="1"/>
      <c r="J130" s="1"/>
      <c r="K130" s="1"/>
      <c r="L130" s="1"/>
      <c r="M130" s="1"/>
      <c r="N130" s="1"/>
      <c r="O130" s="1"/>
    </row>
    <row r="131" spans="2:15" x14ac:dyDescent="0.45">
      <c r="B131" s="1"/>
      <c r="C131" s="3"/>
      <c r="D131" s="3"/>
      <c r="E131" s="3"/>
      <c r="F131" s="3"/>
      <c r="G131" s="1"/>
      <c r="H131" s="1"/>
      <c r="I131" s="1"/>
      <c r="J131" s="1"/>
      <c r="K131" s="1"/>
      <c r="L131" s="1"/>
      <c r="M131" s="1"/>
      <c r="N131" s="1"/>
      <c r="O131" s="1"/>
    </row>
    <row r="132" spans="2:15" x14ac:dyDescent="0.45">
      <c r="B132" s="1"/>
      <c r="C132" s="3"/>
      <c r="D132" s="3"/>
      <c r="E132" s="3"/>
      <c r="F132" s="3"/>
      <c r="G132" s="1"/>
      <c r="H132" s="1"/>
      <c r="I132" s="1"/>
      <c r="J132" s="1"/>
      <c r="K132" s="1"/>
      <c r="L132" s="1"/>
      <c r="M132" s="1"/>
      <c r="N132" s="1"/>
      <c r="O132" s="1"/>
    </row>
    <row r="133" spans="2:15" x14ac:dyDescent="0.45">
      <c r="B133" s="1"/>
      <c r="C133" s="3"/>
      <c r="D133" s="3"/>
      <c r="E133" s="3"/>
      <c r="F133" s="3"/>
      <c r="G133" s="1"/>
      <c r="H133" s="1"/>
      <c r="I133" s="1"/>
      <c r="J133" s="1"/>
      <c r="K133" s="1"/>
      <c r="L133" s="1"/>
      <c r="M133" s="1"/>
      <c r="N133" s="1"/>
      <c r="O133" s="1"/>
    </row>
    <row r="134" spans="2:15" x14ac:dyDescent="0.45">
      <c r="B134" s="1"/>
      <c r="C134" s="3"/>
      <c r="D134" s="3"/>
      <c r="E134" s="3"/>
      <c r="F134" s="3"/>
      <c r="G134" s="1"/>
      <c r="H134" s="1"/>
      <c r="I134" s="1"/>
      <c r="J134" s="1"/>
      <c r="K134" s="1"/>
      <c r="L134" s="1"/>
      <c r="M134" s="1"/>
      <c r="N134" s="1"/>
      <c r="O134" s="1"/>
    </row>
    <row r="135" spans="2:15" x14ac:dyDescent="0.45">
      <c r="B135" s="1"/>
      <c r="C135" s="3"/>
      <c r="D135" s="3"/>
      <c r="E135" s="3"/>
      <c r="F135" s="3"/>
      <c r="G135" s="1"/>
      <c r="H135" s="1"/>
      <c r="I135" s="1"/>
      <c r="J135" s="1"/>
      <c r="K135" s="1"/>
      <c r="L135" s="1"/>
      <c r="M135" s="1"/>
      <c r="N135" s="1"/>
      <c r="O135" s="1"/>
    </row>
    <row r="136" spans="2:15" x14ac:dyDescent="0.45">
      <c r="B136" s="1"/>
      <c r="C136" s="3"/>
      <c r="D136" s="3"/>
      <c r="E136" s="3"/>
      <c r="F136" s="3"/>
      <c r="G136" s="1"/>
      <c r="H136" s="1"/>
      <c r="I136" s="1"/>
      <c r="J136" s="1"/>
      <c r="K136" s="1"/>
      <c r="L136" s="1"/>
      <c r="M136" s="1"/>
      <c r="N136" s="1"/>
      <c r="O136" s="1"/>
    </row>
    <row r="137" spans="2:15" x14ac:dyDescent="0.45">
      <c r="B137" s="1"/>
      <c r="C137" s="3"/>
      <c r="D137" s="3"/>
      <c r="E137" s="3"/>
      <c r="F137" s="3"/>
      <c r="G137" s="1"/>
      <c r="H137" s="1"/>
      <c r="I137" s="1"/>
      <c r="J137" s="1"/>
      <c r="K137" s="1"/>
      <c r="L137" s="1"/>
      <c r="M137" s="1"/>
      <c r="N137" s="1"/>
      <c r="O137" s="1"/>
    </row>
    <row r="138" spans="2:15" x14ac:dyDescent="0.45">
      <c r="B138" s="1"/>
      <c r="C138" s="3"/>
      <c r="D138" s="3"/>
      <c r="E138" s="3"/>
      <c r="F138" s="3"/>
      <c r="G138" s="1"/>
      <c r="H138" s="1"/>
      <c r="I138" s="1"/>
      <c r="J138" s="1"/>
      <c r="K138" s="1"/>
      <c r="L138" s="1"/>
      <c r="M138" s="1"/>
      <c r="N138" s="1"/>
      <c r="O138" s="1"/>
    </row>
    <row r="139" spans="2:15" x14ac:dyDescent="0.45">
      <c r="B139" s="1"/>
      <c r="C139" s="3"/>
      <c r="D139" s="3"/>
      <c r="E139" s="3"/>
      <c r="F139" s="3"/>
      <c r="G139" s="1"/>
      <c r="H139" s="1"/>
      <c r="I139" s="1"/>
      <c r="J139" s="1"/>
      <c r="K139" s="1"/>
      <c r="L139" s="1"/>
      <c r="M139" s="1"/>
      <c r="N139" s="1"/>
      <c r="O139" s="1"/>
    </row>
    <row r="140" spans="2:15" x14ac:dyDescent="0.45">
      <c r="B140" s="1"/>
      <c r="C140" s="3"/>
      <c r="D140" s="3"/>
      <c r="E140" s="3"/>
      <c r="F140" s="3"/>
      <c r="G140" s="1"/>
      <c r="H140" s="1"/>
      <c r="I140" s="1"/>
      <c r="J140" s="1"/>
      <c r="K140" s="1"/>
      <c r="L140" s="1"/>
      <c r="M140" s="1"/>
      <c r="N140" s="1"/>
      <c r="O140" s="1"/>
    </row>
    <row r="141" spans="2:15" x14ac:dyDescent="0.45">
      <c r="B141" s="1"/>
      <c r="C141" s="3"/>
      <c r="D141" s="3"/>
      <c r="E141" s="3"/>
      <c r="F141" s="3"/>
      <c r="G141" s="1"/>
      <c r="H141" s="1"/>
      <c r="I141" s="1"/>
      <c r="J141" s="1"/>
      <c r="K141" s="1"/>
      <c r="L141" s="1"/>
      <c r="M141" s="1"/>
      <c r="N141" s="1"/>
      <c r="O141" s="1"/>
    </row>
    <row r="142" spans="2:15" x14ac:dyDescent="0.45">
      <c r="B142" s="1"/>
      <c r="C142" s="3"/>
      <c r="D142" s="3"/>
      <c r="E142" s="3"/>
      <c r="F142" s="3"/>
      <c r="G142" s="1"/>
      <c r="H142" s="1"/>
      <c r="I142" s="1"/>
      <c r="J142" s="1"/>
      <c r="K142" s="1"/>
      <c r="L142" s="1"/>
      <c r="M142" s="1"/>
      <c r="N142" s="1"/>
      <c r="O142" s="1"/>
    </row>
    <row r="143" spans="2:15" x14ac:dyDescent="0.45">
      <c r="B143" s="1"/>
      <c r="C143" s="3"/>
      <c r="D143" s="3"/>
      <c r="E143" s="3"/>
      <c r="F143" s="3"/>
      <c r="G143" s="1"/>
      <c r="H143" s="1"/>
      <c r="I143" s="1"/>
      <c r="J143" s="1"/>
      <c r="K143" s="1"/>
      <c r="L143" s="1"/>
      <c r="M143" s="1"/>
      <c r="N143" s="1"/>
      <c r="O143" s="1"/>
    </row>
    <row r="144" spans="2:15" x14ac:dyDescent="0.45">
      <c r="B144" s="1"/>
      <c r="C144" s="3"/>
      <c r="D144" s="3"/>
      <c r="E144" s="3"/>
      <c r="F144" s="3"/>
      <c r="G144" s="1"/>
      <c r="H144" s="1"/>
      <c r="I144" s="1"/>
      <c r="J144" s="1"/>
      <c r="K144" s="1"/>
      <c r="L144" s="1"/>
      <c r="M144" s="1"/>
      <c r="N144" s="1"/>
      <c r="O144" s="1"/>
    </row>
    <row r="145" spans="2:15" x14ac:dyDescent="0.45">
      <c r="B145" s="1"/>
      <c r="C145" s="3"/>
      <c r="D145" s="3"/>
      <c r="E145" s="3"/>
      <c r="F145" s="3"/>
      <c r="G145" s="1"/>
      <c r="H145" s="1"/>
      <c r="I145" s="1"/>
      <c r="J145" s="1"/>
      <c r="K145" s="1"/>
      <c r="L145" s="1"/>
      <c r="M145" s="1"/>
      <c r="N145" s="1"/>
      <c r="O145" s="1"/>
    </row>
    <row r="146" spans="2:15" x14ac:dyDescent="0.45">
      <c r="B146" s="1"/>
      <c r="C146" s="3"/>
      <c r="D146" s="3"/>
      <c r="E146" s="3"/>
      <c r="F146" s="3"/>
      <c r="G146" s="1"/>
      <c r="H146" s="1"/>
      <c r="I146" s="1"/>
      <c r="J146" s="1"/>
      <c r="K146" s="1"/>
      <c r="L146" s="1"/>
      <c r="M146" s="1"/>
      <c r="N146" s="1"/>
      <c r="O146" s="1"/>
    </row>
    <row r="147" spans="2:15" x14ac:dyDescent="0.45">
      <c r="B147" s="1"/>
      <c r="C147" s="3"/>
      <c r="D147" s="3"/>
      <c r="E147" s="3"/>
      <c r="F147" s="3"/>
      <c r="G147" s="1"/>
      <c r="H147" s="1"/>
      <c r="I147" s="1"/>
      <c r="J147" s="1"/>
      <c r="K147" s="1"/>
      <c r="L147" s="1"/>
      <c r="M147" s="1"/>
      <c r="N147" s="1"/>
      <c r="O147" s="1"/>
    </row>
    <row r="148" spans="2:15" x14ac:dyDescent="0.45">
      <c r="B148" s="1"/>
      <c r="C148" s="3"/>
      <c r="D148" s="3"/>
      <c r="E148" s="3"/>
      <c r="F148" s="3"/>
      <c r="G148" s="1"/>
      <c r="H148" s="1"/>
      <c r="I148" s="1"/>
      <c r="J148" s="1"/>
      <c r="K148" s="1"/>
      <c r="L148" s="1"/>
      <c r="M148" s="1"/>
      <c r="N148" s="1"/>
      <c r="O148" s="1"/>
    </row>
    <row r="149" spans="2:15" x14ac:dyDescent="0.45">
      <c r="B149" s="1"/>
      <c r="C149" s="3"/>
      <c r="D149" s="3"/>
      <c r="E149" s="3"/>
      <c r="F149" s="3"/>
      <c r="G149" s="1"/>
      <c r="H149" s="1"/>
      <c r="I149" s="1"/>
      <c r="J149" s="1"/>
      <c r="K149" s="1"/>
      <c r="L149" s="1"/>
      <c r="M149" s="1"/>
      <c r="N149" s="1"/>
      <c r="O149" s="1"/>
    </row>
    <row r="150" spans="2:15" x14ac:dyDescent="0.45">
      <c r="B150" s="1"/>
      <c r="C150" s="3"/>
      <c r="D150" s="3"/>
      <c r="E150" s="3"/>
      <c r="F150" s="3"/>
      <c r="G150" s="1"/>
      <c r="H150" s="1"/>
      <c r="I150" s="1"/>
      <c r="J150" s="1"/>
      <c r="K150" s="1"/>
      <c r="L150" s="1"/>
      <c r="M150" s="1"/>
      <c r="N150" s="1"/>
      <c r="O150" s="1"/>
    </row>
    <row r="151" spans="2:15" x14ac:dyDescent="0.45">
      <c r="B151" s="1"/>
      <c r="C151" s="3"/>
      <c r="D151" s="3"/>
      <c r="E151" s="3"/>
      <c r="F151" s="3"/>
      <c r="G151" s="1"/>
      <c r="H151" s="1"/>
      <c r="I151" s="1"/>
      <c r="J151" s="1"/>
      <c r="K151" s="1"/>
      <c r="L151" s="1"/>
      <c r="M151" s="1"/>
      <c r="N151" s="1"/>
      <c r="O151" s="1"/>
    </row>
    <row r="152" spans="2:15" x14ac:dyDescent="0.45">
      <c r="B152" s="1"/>
      <c r="C152" s="3"/>
      <c r="D152" s="3"/>
      <c r="E152" s="3"/>
      <c r="F152" s="3"/>
      <c r="G152" s="1"/>
      <c r="H152" s="1"/>
      <c r="I152" s="1"/>
      <c r="J152" s="1"/>
      <c r="K152" s="1"/>
      <c r="L152" s="1"/>
      <c r="M152" s="1"/>
      <c r="N152" s="1"/>
      <c r="O152" s="1"/>
    </row>
    <row r="153" spans="2:15" x14ac:dyDescent="0.45">
      <c r="B153" s="1"/>
      <c r="C153" s="3"/>
      <c r="D153" s="3"/>
      <c r="E153" s="3"/>
      <c r="F153" s="3"/>
      <c r="G153" s="1"/>
      <c r="H153" s="1"/>
      <c r="I153" s="1"/>
      <c r="J153" s="1"/>
      <c r="K153" s="1"/>
      <c r="L153" s="1"/>
      <c r="M153" s="1"/>
      <c r="N153" s="1"/>
      <c r="O153" s="1"/>
    </row>
    <row r="154" spans="2:15" x14ac:dyDescent="0.45">
      <c r="B154" s="1"/>
      <c r="C154" s="3"/>
      <c r="D154" s="3"/>
      <c r="E154" s="3"/>
      <c r="F154" s="3"/>
      <c r="G154" s="1"/>
      <c r="H154" s="1"/>
      <c r="I154" s="1"/>
      <c r="J154" s="1"/>
      <c r="K154" s="1"/>
      <c r="L154" s="1"/>
      <c r="M154" s="1"/>
      <c r="N154" s="1"/>
      <c r="O154" s="1"/>
    </row>
    <row r="155" spans="2:15" x14ac:dyDescent="0.45">
      <c r="B155" s="1"/>
      <c r="C155" s="3"/>
      <c r="D155" s="3"/>
      <c r="E155" s="3"/>
      <c r="F155" s="3"/>
      <c r="G155" s="1"/>
      <c r="H155" s="1"/>
      <c r="I155" s="1"/>
      <c r="J155" s="1"/>
      <c r="K155" s="1"/>
      <c r="L155" s="1"/>
      <c r="M155" s="1"/>
      <c r="N155" s="1"/>
      <c r="O155" s="1"/>
    </row>
    <row r="156" spans="2:15" x14ac:dyDescent="0.45">
      <c r="B156" s="1"/>
      <c r="C156" s="3"/>
      <c r="D156" s="3"/>
      <c r="E156" s="3"/>
      <c r="F156" s="3"/>
      <c r="G156" s="1"/>
      <c r="H156" s="1"/>
      <c r="I156" s="1"/>
      <c r="J156" s="1"/>
      <c r="K156" s="1"/>
      <c r="L156" s="1"/>
      <c r="M156" s="1"/>
      <c r="N156" s="1"/>
      <c r="O156" s="1"/>
    </row>
    <row r="157" spans="2:15" x14ac:dyDescent="0.45">
      <c r="B157" s="1"/>
      <c r="C157" s="3"/>
      <c r="D157" s="3"/>
      <c r="E157" s="3"/>
      <c r="F157" s="3"/>
      <c r="G157" s="1"/>
      <c r="H157" s="1"/>
      <c r="I157" s="1"/>
      <c r="J157" s="1"/>
      <c r="K157" s="1"/>
      <c r="L157" s="1"/>
      <c r="M157" s="1"/>
      <c r="N157" s="1"/>
      <c r="O157" s="1"/>
    </row>
    <row r="158" spans="2:15" x14ac:dyDescent="0.45">
      <c r="B158" s="1"/>
      <c r="C158" s="3"/>
      <c r="D158" s="3"/>
      <c r="E158" s="3"/>
      <c r="F158" s="3"/>
      <c r="G158" s="1"/>
      <c r="H158" s="1"/>
      <c r="I158" s="1"/>
      <c r="J158" s="1"/>
      <c r="K158" s="1"/>
      <c r="L158" s="1"/>
      <c r="M158" s="1"/>
      <c r="N158" s="1"/>
      <c r="O158" s="1"/>
    </row>
    <row r="159" spans="2:15" x14ac:dyDescent="0.45">
      <c r="B159" s="1"/>
      <c r="C159" s="3"/>
      <c r="D159" s="3"/>
      <c r="E159" s="3"/>
      <c r="F159" s="3"/>
      <c r="G159" s="1"/>
      <c r="H159" s="1"/>
      <c r="I159" s="1"/>
      <c r="J159" s="1"/>
      <c r="K159" s="1"/>
      <c r="L159" s="1"/>
      <c r="M159" s="1"/>
      <c r="N159" s="1"/>
      <c r="O159" s="1"/>
    </row>
    <row r="160" spans="2:15" x14ac:dyDescent="0.45">
      <c r="B160" s="1"/>
      <c r="C160" s="3"/>
      <c r="D160" s="3"/>
      <c r="E160" s="3"/>
      <c r="F160" s="3"/>
      <c r="G160" s="1"/>
      <c r="H160" s="1"/>
      <c r="I160" s="1"/>
      <c r="J160" s="1"/>
      <c r="K160" s="1"/>
      <c r="L160" s="1"/>
      <c r="M160" s="1"/>
      <c r="N160" s="1"/>
      <c r="O160" s="1"/>
    </row>
    <row r="161" spans="2:15" x14ac:dyDescent="0.45">
      <c r="B161" s="1"/>
      <c r="C161" s="3"/>
      <c r="D161" s="3"/>
      <c r="E161" s="3"/>
      <c r="F161" s="3"/>
      <c r="G161" s="1"/>
      <c r="H161" s="1"/>
      <c r="I161" s="1"/>
      <c r="J161" s="1"/>
      <c r="K161" s="1"/>
      <c r="L161" s="1"/>
      <c r="M161" s="1"/>
      <c r="N161" s="1"/>
      <c r="O161" s="1"/>
    </row>
    <row r="162" spans="2:15" x14ac:dyDescent="0.45">
      <c r="B162" s="1"/>
      <c r="C162" s="3"/>
      <c r="D162" s="3"/>
      <c r="E162" s="3"/>
      <c r="F162" s="3"/>
      <c r="G162" s="1"/>
      <c r="H162" s="1"/>
      <c r="I162" s="1"/>
      <c r="J162" s="1"/>
      <c r="K162" s="1"/>
      <c r="L162" s="1"/>
      <c r="M162" s="1"/>
      <c r="N162" s="1"/>
      <c r="O162" s="1"/>
    </row>
    <row r="163" spans="2:15" x14ac:dyDescent="0.45">
      <c r="B163" s="1"/>
      <c r="C163" s="3"/>
      <c r="D163" s="3"/>
      <c r="E163" s="3"/>
      <c r="F163" s="3"/>
      <c r="G163" s="1"/>
      <c r="H163" s="1"/>
      <c r="I163" s="1"/>
      <c r="J163" s="1"/>
      <c r="K163" s="1"/>
      <c r="L163" s="1"/>
      <c r="M163" s="1"/>
      <c r="N163" s="1"/>
      <c r="O163" s="1"/>
    </row>
    <row r="164" spans="2:15" x14ac:dyDescent="0.45">
      <c r="B164" s="1"/>
      <c r="C164" s="3"/>
      <c r="D164" s="3"/>
      <c r="E164" s="3"/>
      <c r="F164" s="3"/>
      <c r="G164" s="1"/>
      <c r="H164" s="1"/>
      <c r="I164" s="1"/>
      <c r="J164" s="1"/>
      <c r="K164" s="1"/>
      <c r="L164" s="1"/>
      <c r="M164" s="1"/>
      <c r="N164" s="1"/>
      <c r="O164" s="1"/>
    </row>
    <row r="165" spans="2:15" x14ac:dyDescent="0.45">
      <c r="B165" s="1"/>
      <c r="C165" s="3"/>
      <c r="D165" s="3"/>
      <c r="E165" s="3"/>
      <c r="F165" s="3"/>
      <c r="G165" s="1"/>
      <c r="H165" s="1"/>
      <c r="I165" s="1"/>
      <c r="J165" s="1"/>
      <c r="K165" s="1"/>
      <c r="L165" s="1"/>
      <c r="M165" s="1"/>
      <c r="N165" s="1"/>
      <c r="O165" s="1"/>
    </row>
    <row r="166" spans="2:15" x14ac:dyDescent="0.45">
      <c r="B166" s="1"/>
      <c r="C166" s="3"/>
      <c r="D166" s="3"/>
      <c r="E166" s="3"/>
      <c r="F166" s="3"/>
      <c r="G166" s="1"/>
      <c r="H166" s="1"/>
      <c r="I166" s="1"/>
      <c r="J166" s="1"/>
      <c r="K166" s="1"/>
      <c r="L166" s="1"/>
      <c r="M166" s="1"/>
      <c r="N166" s="1"/>
      <c r="O166" s="1"/>
    </row>
    <row r="167" spans="2:15" x14ac:dyDescent="0.45">
      <c r="B167" s="1"/>
      <c r="C167" s="3"/>
      <c r="D167" s="3"/>
      <c r="E167" s="3"/>
      <c r="F167" s="3"/>
      <c r="G167" s="1"/>
      <c r="H167" s="1"/>
      <c r="I167" s="1"/>
      <c r="J167" s="1"/>
      <c r="K167" s="1"/>
      <c r="L167" s="1"/>
      <c r="M167" s="1"/>
      <c r="N167" s="1"/>
      <c r="O167" s="1"/>
    </row>
    <row r="168" spans="2:15" x14ac:dyDescent="0.45">
      <c r="B168" s="1"/>
      <c r="C168" s="3"/>
      <c r="D168" s="3"/>
      <c r="E168" s="3"/>
      <c r="F168" s="3"/>
      <c r="G168" s="1"/>
      <c r="H168" s="1"/>
      <c r="I168" s="1"/>
      <c r="J168" s="1"/>
      <c r="K168" s="1"/>
      <c r="L168" s="1"/>
      <c r="M168" s="1"/>
      <c r="N168" s="1"/>
      <c r="O168" s="1"/>
    </row>
    <row r="169" spans="2:15" x14ac:dyDescent="0.45">
      <c r="B169" s="1"/>
      <c r="C169" s="3"/>
      <c r="D169" s="3"/>
      <c r="E169" s="3"/>
      <c r="F169" s="3"/>
      <c r="G169" s="1"/>
      <c r="H169" s="1"/>
      <c r="I169" s="1"/>
      <c r="J169" s="1"/>
      <c r="K169" s="1"/>
      <c r="L169" s="1"/>
      <c r="M169" s="1"/>
      <c r="N169" s="1"/>
      <c r="O169" s="1"/>
    </row>
    <row r="170" spans="2:15" x14ac:dyDescent="0.45">
      <c r="B170" s="1"/>
      <c r="C170" s="3"/>
      <c r="D170" s="3"/>
      <c r="E170" s="3"/>
      <c r="F170" s="3"/>
      <c r="G170" s="1"/>
      <c r="H170" s="1"/>
      <c r="I170" s="1"/>
      <c r="J170" s="1"/>
      <c r="K170" s="1"/>
      <c r="L170" s="1"/>
      <c r="M170" s="1"/>
      <c r="N170" s="1"/>
      <c r="O170" s="1"/>
    </row>
    <row r="171" spans="2:15" x14ac:dyDescent="0.45">
      <c r="B171" s="1"/>
      <c r="C171" s="3"/>
      <c r="D171" s="3"/>
      <c r="E171" s="3"/>
      <c r="F171" s="3"/>
      <c r="G171" s="1"/>
      <c r="H171" s="1"/>
      <c r="I171" s="1"/>
      <c r="J171" s="1"/>
      <c r="K171" s="1"/>
      <c r="L171" s="1"/>
      <c r="M171" s="1"/>
      <c r="N171" s="1"/>
      <c r="O171" s="1"/>
    </row>
    <row r="172" spans="2:15" x14ac:dyDescent="0.45">
      <c r="B172" s="1"/>
      <c r="C172" s="3"/>
      <c r="D172" s="3"/>
      <c r="E172" s="3"/>
      <c r="F172" s="3"/>
      <c r="G172" s="1"/>
      <c r="H172" s="1"/>
      <c r="I172" s="1"/>
      <c r="J172" s="1"/>
      <c r="K172" s="1"/>
      <c r="L172" s="1"/>
      <c r="M172" s="1"/>
      <c r="N172" s="1"/>
      <c r="O172" s="1"/>
    </row>
    <row r="173" spans="2:15" x14ac:dyDescent="0.45">
      <c r="B173" s="1"/>
      <c r="C173" s="3"/>
      <c r="D173" s="3"/>
      <c r="E173" s="3"/>
      <c r="F173" s="3"/>
      <c r="G173" s="1"/>
      <c r="H173" s="1"/>
      <c r="I173" s="1"/>
      <c r="J173" s="1"/>
      <c r="K173" s="1"/>
      <c r="L173" s="1"/>
      <c r="M173" s="1"/>
      <c r="N173" s="1"/>
      <c r="O173" s="1"/>
    </row>
    <row r="174" spans="2:15" x14ac:dyDescent="0.45">
      <c r="B174" s="1"/>
      <c r="C174" s="3"/>
      <c r="D174" s="3"/>
      <c r="E174" s="3"/>
      <c r="F174" s="3"/>
      <c r="G174" s="1"/>
      <c r="H174" s="1"/>
      <c r="I174" s="1"/>
      <c r="J174" s="1"/>
      <c r="K174" s="1"/>
      <c r="L174" s="1"/>
      <c r="M174" s="1"/>
      <c r="N174" s="1"/>
      <c r="O174" s="1"/>
    </row>
    <row r="175" spans="2:15" x14ac:dyDescent="0.45">
      <c r="B175" s="1"/>
      <c r="C175" s="3"/>
      <c r="D175" s="3"/>
      <c r="E175" s="3"/>
      <c r="F175" s="3"/>
      <c r="G175" s="1"/>
      <c r="H175" s="1"/>
      <c r="I175" s="1"/>
      <c r="J175" s="1"/>
      <c r="K175" s="1"/>
      <c r="L175" s="1"/>
      <c r="M175" s="1"/>
      <c r="N175" s="1"/>
      <c r="O175" s="1"/>
    </row>
    <row r="176" spans="2:15" x14ac:dyDescent="0.45">
      <c r="B176" s="1"/>
      <c r="C176" s="3"/>
      <c r="D176" s="3"/>
      <c r="E176" s="3"/>
      <c r="F176" s="3"/>
      <c r="G176" s="1"/>
      <c r="H176" s="1"/>
      <c r="I176" s="1"/>
      <c r="J176" s="1"/>
      <c r="K176" s="1"/>
      <c r="L176" s="1"/>
      <c r="M176" s="1"/>
      <c r="N176" s="1"/>
      <c r="O176" s="1"/>
    </row>
    <row r="177" spans="2:15" x14ac:dyDescent="0.45">
      <c r="B177" s="1"/>
      <c r="C177" s="3"/>
      <c r="D177" s="3"/>
      <c r="E177" s="3"/>
      <c r="F177" s="3"/>
      <c r="G177" s="1"/>
      <c r="H177" s="1"/>
      <c r="I177" s="1"/>
      <c r="J177" s="1"/>
      <c r="K177" s="1"/>
      <c r="L177" s="1"/>
      <c r="M177" s="1"/>
      <c r="N177" s="1"/>
      <c r="O177" s="1"/>
    </row>
    <row r="178" spans="2:15" x14ac:dyDescent="0.45">
      <c r="B178" s="1"/>
      <c r="C178" s="3"/>
      <c r="D178" s="3"/>
      <c r="E178" s="3"/>
      <c r="F178" s="3"/>
      <c r="G178" s="1"/>
      <c r="H178" s="1"/>
      <c r="I178" s="1"/>
      <c r="J178" s="1"/>
      <c r="K178" s="1"/>
      <c r="L178" s="1"/>
      <c r="M178" s="1"/>
      <c r="N178" s="1"/>
      <c r="O178" s="1"/>
    </row>
    <row r="179" spans="2:15" x14ac:dyDescent="0.45">
      <c r="B179" s="1"/>
      <c r="C179" s="3"/>
      <c r="D179" s="3"/>
      <c r="E179" s="3"/>
      <c r="F179" s="3"/>
      <c r="G179" s="1"/>
      <c r="H179" s="1"/>
      <c r="I179" s="1"/>
      <c r="J179" s="1"/>
      <c r="K179" s="1"/>
      <c r="L179" s="1"/>
      <c r="M179" s="1"/>
      <c r="N179" s="1"/>
      <c r="O179" s="1"/>
    </row>
    <row r="180" spans="2:15" x14ac:dyDescent="0.45">
      <c r="B180" s="1"/>
      <c r="C180" s="3"/>
      <c r="D180" s="3"/>
      <c r="E180" s="3"/>
      <c r="F180" s="3"/>
      <c r="G180" s="1"/>
      <c r="H180" s="1"/>
      <c r="I180" s="1"/>
      <c r="J180" s="1"/>
      <c r="K180" s="1"/>
      <c r="L180" s="1"/>
      <c r="M180" s="1"/>
      <c r="N180" s="1"/>
      <c r="O180" s="1"/>
    </row>
    <row r="181" spans="2:15" x14ac:dyDescent="0.45">
      <c r="B181" s="1"/>
      <c r="C181" s="3"/>
      <c r="D181" s="3"/>
      <c r="E181" s="3"/>
      <c r="F181" s="3"/>
      <c r="G181" s="1"/>
      <c r="H181" s="1"/>
      <c r="I181" s="1"/>
      <c r="J181" s="1"/>
      <c r="K181" s="1"/>
      <c r="L181" s="1"/>
      <c r="M181" s="1"/>
      <c r="N181" s="1"/>
      <c r="O181" s="1"/>
    </row>
    <row r="182" spans="2:15" x14ac:dyDescent="0.45">
      <c r="B182" s="1"/>
      <c r="C182" s="3"/>
      <c r="D182" s="3"/>
      <c r="E182" s="3"/>
      <c r="F182" s="3"/>
      <c r="G182" s="1"/>
      <c r="H182" s="1"/>
      <c r="I182" s="1"/>
      <c r="J182" s="1"/>
      <c r="K182" s="1"/>
      <c r="L182" s="1"/>
      <c r="M182" s="1"/>
      <c r="N182" s="1"/>
      <c r="O182" s="1"/>
    </row>
    <row r="183" spans="2:15" x14ac:dyDescent="0.45">
      <c r="B183" s="1"/>
      <c r="C183" s="3"/>
      <c r="D183" s="3"/>
      <c r="E183" s="3"/>
      <c r="F183" s="3"/>
      <c r="G183" s="1"/>
      <c r="H183" s="1"/>
      <c r="I183" s="1"/>
      <c r="J183" s="1"/>
      <c r="K183" s="1"/>
      <c r="L183" s="1"/>
      <c r="M183" s="1"/>
      <c r="N183" s="1"/>
      <c r="O183" s="1"/>
    </row>
    <row r="184" spans="2:15" x14ac:dyDescent="0.45">
      <c r="B184" s="1"/>
      <c r="C184" s="3"/>
      <c r="D184" s="3"/>
      <c r="E184" s="3"/>
      <c r="F184" s="3"/>
      <c r="G184" s="1"/>
      <c r="H184" s="1"/>
      <c r="I184" s="1"/>
      <c r="J184" s="1"/>
      <c r="K184" s="1"/>
      <c r="L184" s="1"/>
      <c r="M184" s="1"/>
      <c r="N184" s="1"/>
      <c r="O184" s="1"/>
    </row>
    <row r="185" spans="2:15" x14ac:dyDescent="0.45">
      <c r="B185" s="1"/>
      <c r="C185" s="3"/>
      <c r="D185" s="3"/>
      <c r="E185" s="3"/>
      <c r="F185" s="3"/>
      <c r="G185" s="1"/>
      <c r="H185" s="1"/>
      <c r="I185" s="1"/>
      <c r="J185" s="1"/>
      <c r="K185" s="1"/>
      <c r="L185" s="1"/>
      <c r="M185" s="1"/>
      <c r="N185" s="1"/>
      <c r="O185" s="1"/>
    </row>
    <row r="186" spans="2:15" x14ac:dyDescent="0.45">
      <c r="B186" s="1"/>
      <c r="C186" s="3"/>
      <c r="D186" s="3"/>
      <c r="E186" s="3"/>
      <c r="F186" s="3"/>
      <c r="G186" s="1"/>
      <c r="H186" s="1"/>
      <c r="I186" s="1"/>
      <c r="J186" s="1"/>
      <c r="K186" s="1"/>
      <c r="L186" s="1"/>
      <c r="M186" s="1"/>
      <c r="N186" s="1"/>
      <c r="O186" s="1"/>
    </row>
    <row r="187" spans="2:15" x14ac:dyDescent="0.45">
      <c r="B187" s="1"/>
      <c r="C187" s="3"/>
      <c r="D187" s="3"/>
      <c r="E187" s="3"/>
      <c r="F187" s="3"/>
      <c r="G187" s="1"/>
      <c r="H187" s="1"/>
      <c r="I187" s="1"/>
      <c r="J187" s="1"/>
      <c r="K187" s="1"/>
      <c r="L187" s="1"/>
      <c r="M187" s="1"/>
      <c r="N187" s="1"/>
      <c r="O187" s="1"/>
    </row>
    <row r="188" spans="2:15" x14ac:dyDescent="0.45">
      <c r="B188" s="1"/>
      <c r="C188" s="3"/>
      <c r="D188" s="3"/>
      <c r="E188" s="3"/>
      <c r="F188" s="3"/>
      <c r="G188" s="1"/>
      <c r="H188" s="1"/>
      <c r="I188" s="1"/>
      <c r="J188" s="1"/>
      <c r="K188" s="1"/>
      <c r="L188" s="1"/>
      <c r="M188" s="1"/>
      <c r="N188" s="1"/>
      <c r="O188" s="1"/>
    </row>
    <row r="189" spans="2:15" x14ac:dyDescent="0.45">
      <c r="B189" s="1"/>
      <c r="C189" s="3"/>
      <c r="D189" s="3"/>
      <c r="E189" s="3"/>
      <c r="F189" s="3"/>
      <c r="G189" s="1"/>
      <c r="H189" s="1"/>
      <c r="I189" s="1"/>
      <c r="J189" s="1"/>
      <c r="K189" s="1"/>
      <c r="L189" s="1"/>
      <c r="M189" s="1"/>
      <c r="N189" s="1"/>
      <c r="O189" s="1"/>
    </row>
    <row r="190" spans="2:15" x14ac:dyDescent="0.45">
      <c r="B190" s="1"/>
      <c r="C190" s="3"/>
      <c r="D190" s="3"/>
      <c r="E190" s="3"/>
      <c r="F190" s="3"/>
      <c r="G190" s="1"/>
      <c r="H190" s="1"/>
      <c r="I190" s="1"/>
      <c r="J190" s="1"/>
      <c r="K190" s="1"/>
      <c r="L190" s="1"/>
      <c r="M190" s="1"/>
      <c r="N190" s="1"/>
      <c r="O190" s="1"/>
    </row>
    <row r="191" spans="2:15" x14ac:dyDescent="0.45">
      <c r="B191" s="1"/>
      <c r="C191" s="3"/>
      <c r="D191" s="3"/>
      <c r="E191" s="3"/>
      <c r="F191" s="3"/>
      <c r="G191" s="1"/>
      <c r="H191" s="1"/>
      <c r="I191" s="1"/>
      <c r="J191" s="1"/>
      <c r="K191" s="1"/>
      <c r="L191" s="1"/>
      <c r="M191" s="1"/>
      <c r="N191" s="1"/>
      <c r="O191" s="1"/>
    </row>
    <row r="192" spans="2:15" x14ac:dyDescent="0.45">
      <c r="B192" s="1"/>
      <c r="C192" s="3"/>
      <c r="D192" s="3"/>
      <c r="E192" s="3"/>
      <c r="F192" s="3"/>
      <c r="G192" s="1"/>
      <c r="H192" s="1"/>
      <c r="I192" s="1"/>
      <c r="J192" s="1"/>
      <c r="K192" s="1"/>
      <c r="L192" s="1"/>
      <c r="M192" s="1"/>
      <c r="N192" s="1"/>
      <c r="O192" s="1"/>
    </row>
    <row r="193" spans="2:15" x14ac:dyDescent="0.45">
      <c r="B193" s="1"/>
      <c r="C193" s="3"/>
      <c r="D193" s="3"/>
      <c r="E193" s="3"/>
      <c r="F193" s="3"/>
      <c r="G193" s="1"/>
      <c r="H193" s="1"/>
      <c r="I193" s="1"/>
      <c r="J193" s="1"/>
      <c r="K193" s="1"/>
      <c r="L193" s="1"/>
      <c r="M193" s="1"/>
      <c r="N193" s="1"/>
      <c r="O193" s="1"/>
    </row>
    <row r="194" spans="2:15" x14ac:dyDescent="0.45">
      <c r="B194" s="1"/>
      <c r="C194" s="3"/>
      <c r="D194" s="3"/>
      <c r="E194" s="3"/>
      <c r="F194" s="3"/>
      <c r="G194" s="1"/>
      <c r="H194" s="1"/>
      <c r="I194" s="1"/>
      <c r="J194" s="1"/>
      <c r="K194" s="1"/>
      <c r="L194" s="1"/>
      <c r="M194" s="1"/>
      <c r="N194" s="1"/>
      <c r="O194" s="1"/>
    </row>
    <row r="195" spans="2:15" x14ac:dyDescent="0.45">
      <c r="B195" s="1"/>
      <c r="C195" s="3"/>
      <c r="D195" s="3"/>
      <c r="E195" s="3"/>
      <c r="F195" s="3"/>
      <c r="G195" s="1"/>
      <c r="H195" s="1"/>
      <c r="I195" s="1"/>
      <c r="J195" s="1"/>
      <c r="K195" s="1"/>
      <c r="L195" s="1"/>
      <c r="M195" s="1"/>
      <c r="N195" s="1"/>
      <c r="O195" s="1"/>
    </row>
    <row r="196" spans="2:15" x14ac:dyDescent="0.45">
      <c r="B196" s="1"/>
      <c r="C196" s="3"/>
      <c r="D196" s="3"/>
      <c r="E196" s="3"/>
      <c r="F196" s="3"/>
      <c r="G196" s="1"/>
      <c r="H196" s="1"/>
      <c r="I196" s="1"/>
      <c r="J196" s="1"/>
      <c r="K196" s="1"/>
      <c r="L196" s="1"/>
      <c r="M196" s="1"/>
      <c r="N196" s="1"/>
      <c r="O196" s="1"/>
    </row>
    <row r="197" spans="2:15" x14ac:dyDescent="0.45">
      <c r="B197" s="1"/>
      <c r="C197" s="3"/>
      <c r="D197" s="3"/>
      <c r="E197" s="3"/>
      <c r="F197" s="3"/>
      <c r="G197" s="1"/>
      <c r="H197" s="1"/>
      <c r="I197" s="1"/>
      <c r="J197" s="1"/>
      <c r="K197" s="1"/>
      <c r="L197" s="1"/>
      <c r="M197" s="1"/>
      <c r="N197" s="1"/>
      <c r="O197" s="1"/>
    </row>
    <row r="198" spans="2:15" x14ac:dyDescent="0.45">
      <c r="B198" s="1"/>
      <c r="C198" s="3"/>
      <c r="D198" s="3"/>
      <c r="E198" s="3"/>
      <c r="F198" s="3"/>
      <c r="G198" s="1"/>
      <c r="H198" s="1"/>
      <c r="I198" s="1"/>
      <c r="J198" s="1"/>
      <c r="K198" s="1"/>
      <c r="L198" s="1"/>
      <c r="M198" s="1"/>
      <c r="N198" s="1"/>
      <c r="O198" s="1"/>
    </row>
    <row r="199" spans="2:15" x14ac:dyDescent="0.45">
      <c r="B199" s="1"/>
      <c r="C199" s="3"/>
      <c r="D199" s="3"/>
      <c r="E199" s="3"/>
      <c r="F199" s="3"/>
      <c r="G199" s="1"/>
      <c r="H199" s="1"/>
      <c r="I199" s="1"/>
      <c r="J199" s="1"/>
      <c r="K199" s="1"/>
      <c r="L199" s="1"/>
      <c r="M199" s="1"/>
      <c r="N199" s="1"/>
      <c r="O199" s="1"/>
    </row>
    <row r="200" spans="2:15" x14ac:dyDescent="0.45">
      <c r="B200" s="1"/>
      <c r="C200" s="3"/>
      <c r="D200" s="3"/>
      <c r="E200" s="3"/>
      <c r="F200" s="3"/>
      <c r="G200" s="1"/>
      <c r="H200" s="1"/>
      <c r="I200" s="1"/>
      <c r="J200" s="1"/>
      <c r="K200" s="1"/>
      <c r="L200" s="1"/>
      <c r="M200" s="1"/>
      <c r="N200" s="1"/>
      <c r="O200" s="1"/>
    </row>
    <row r="201" spans="2:15" x14ac:dyDescent="0.45">
      <c r="B201" s="1"/>
      <c r="C201" s="3"/>
      <c r="D201" s="3"/>
      <c r="E201" s="3"/>
      <c r="F201" s="3"/>
      <c r="G201" s="1"/>
      <c r="H201" s="1"/>
      <c r="I201" s="1"/>
      <c r="J201" s="1"/>
      <c r="K201" s="1"/>
      <c r="L201" s="1"/>
      <c r="M201" s="1"/>
      <c r="N201" s="1"/>
      <c r="O201" s="1"/>
    </row>
    <row r="202" spans="2:15" x14ac:dyDescent="0.45">
      <c r="B202" s="1"/>
      <c r="C202" s="3"/>
      <c r="D202" s="3"/>
      <c r="E202" s="3"/>
      <c r="F202" s="3"/>
      <c r="G202" s="1"/>
      <c r="H202" s="1"/>
      <c r="I202" s="1"/>
      <c r="J202" s="1"/>
      <c r="K202" s="1"/>
      <c r="L202" s="1"/>
      <c r="M202" s="1"/>
      <c r="N202" s="1"/>
      <c r="O202" s="1"/>
    </row>
    <row r="203" spans="2:15" x14ac:dyDescent="0.45">
      <c r="B203" s="1"/>
      <c r="C203" s="3"/>
      <c r="D203" s="3"/>
      <c r="E203" s="3"/>
      <c r="F203" s="3"/>
      <c r="G203" s="1"/>
      <c r="H203" s="1"/>
      <c r="I203" s="1"/>
      <c r="J203" s="1"/>
      <c r="K203" s="1"/>
      <c r="L203" s="1"/>
      <c r="M203" s="1"/>
      <c r="N203" s="1"/>
      <c r="O203" s="1"/>
    </row>
    <row r="204" spans="2:15" x14ac:dyDescent="0.45">
      <c r="B204" s="1"/>
      <c r="C204" s="3"/>
      <c r="D204" s="3"/>
      <c r="E204" s="3"/>
      <c r="F204" s="3"/>
      <c r="G204" s="1"/>
      <c r="H204" s="1"/>
      <c r="I204" s="1"/>
      <c r="J204" s="1"/>
      <c r="K204" s="1"/>
      <c r="L204" s="1"/>
      <c r="M204" s="1"/>
      <c r="N204" s="1"/>
      <c r="O204" s="1"/>
    </row>
    <row r="205" spans="2:15" x14ac:dyDescent="0.45">
      <c r="B205" s="1"/>
      <c r="C205" s="3"/>
      <c r="D205" s="3"/>
      <c r="E205" s="3"/>
      <c r="F205" s="3"/>
      <c r="G205" s="1"/>
      <c r="H205" s="1"/>
      <c r="I205" s="1"/>
      <c r="J205" s="1"/>
      <c r="K205" s="1"/>
      <c r="L205" s="1"/>
      <c r="M205" s="1"/>
      <c r="N205" s="1"/>
      <c r="O205" s="1"/>
    </row>
    <row r="206" spans="2:15" x14ac:dyDescent="0.45">
      <c r="B206" s="1"/>
      <c r="C206" s="3"/>
      <c r="D206" s="3"/>
      <c r="E206" s="3"/>
      <c r="F206" s="3"/>
      <c r="G206" s="1"/>
      <c r="H206" s="1"/>
      <c r="I206" s="1"/>
      <c r="J206" s="1"/>
      <c r="K206" s="1"/>
      <c r="L206" s="1"/>
      <c r="M206" s="1"/>
      <c r="N206" s="1"/>
      <c r="O206" s="1"/>
    </row>
    <row r="207" spans="2:15" x14ac:dyDescent="0.45">
      <c r="B207" s="1"/>
      <c r="C207" s="3"/>
      <c r="D207" s="3"/>
      <c r="E207" s="3"/>
      <c r="F207" s="3"/>
      <c r="G207" s="1"/>
      <c r="H207" s="1"/>
      <c r="I207" s="1"/>
      <c r="J207" s="1"/>
      <c r="K207" s="1"/>
      <c r="L207" s="1"/>
      <c r="M207" s="1"/>
      <c r="N207" s="1"/>
      <c r="O207" s="1"/>
    </row>
    <row r="208" spans="2:15" x14ac:dyDescent="0.45">
      <c r="B208" s="1"/>
      <c r="C208" s="3"/>
      <c r="D208" s="3"/>
      <c r="E208" s="3"/>
      <c r="F208" s="3"/>
      <c r="G208" s="1"/>
      <c r="H208" s="1"/>
      <c r="I208" s="1"/>
      <c r="J208" s="1"/>
      <c r="K208" s="1"/>
      <c r="L208" s="1"/>
      <c r="M208" s="1"/>
      <c r="N208" s="1"/>
      <c r="O208" s="1"/>
    </row>
    <row r="209" spans="2:15" x14ac:dyDescent="0.45">
      <c r="B209" s="1"/>
      <c r="C209" s="3"/>
      <c r="D209" s="3"/>
      <c r="E209" s="3"/>
      <c r="F209" s="3"/>
      <c r="G209" s="1"/>
      <c r="H209" s="1"/>
      <c r="I209" s="1"/>
      <c r="J209" s="1"/>
      <c r="K209" s="1"/>
      <c r="L209" s="1"/>
      <c r="M209" s="1"/>
      <c r="N209" s="1"/>
      <c r="O209" s="1"/>
    </row>
    <row r="210" spans="2:15" x14ac:dyDescent="0.45">
      <c r="B210" s="1"/>
      <c r="C210" s="3"/>
      <c r="D210" s="3"/>
      <c r="E210" s="3"/>
      <c r="F210" s="3"/>
      <c r="G210" s="1"/>
      <c r="H210" s="1"/>
      <c r="I210" s="1"/>
      <c r="J210" s="1"/>
      <c r="K210" s="1"/>
      <c r="L210" s="1"/>
      <c r="M210" s="1"/>
      <c r="N210" s="1"/>
      <c r="O210" s="1"/>
    </row>
    <row r="211" spans="2:15" x14ac:dyDescent="0.45">
      <c r="B211" s="1"/>
      <c r="C211" s="3"/>
      <c r="D211" s="3"/>
      <c r="E211" s="3"/>
      <c r="F211" s="3"/>
      <c r="G211" s="1"/>
      <c r="H211" s="1"/>
      <c r="I211" s="1"/>
      <c r="J211" s="1"/>
      <c r="K211" s="1"/>
      <c r="L211" s="1"/>
      <c r="M211" s="1"/>
      <c r="N211" s="1"/>
      <c r="O211" s="1"/>
    </row>
    <row r="212" spans="2:15" x14ac:dyDescent="0.45">
      <c r="B212" s="1"/>
      <c r="C212" s="3"/>
      <c r="D212" s="3"/>
      <c r="E212" s="3"/>
      <c r="F212" s="3"/>
      <c r="G212" s="1"/>
      <c r="H212" s="1"/>
      <c r="I212" s="1"/>
      <c r="J212" s="1"/>
      <c r="K212" s="1"/>
      <c r="L212" s="1"/>
      <c r="M212" s="1"/>
      <c r="N212" s="1"/>
      <c r="O212" s="1"/>
    </row>
    <row r="213" spans="2:15" x14ac:dyDescent="0.45">
      <c r="B213" s="1"/>
      <c r="C213" s="3"/>
      <c r="D213" s="3"/>
      <c r="E213" s="3"/>
      <c r="F213" s="3"/>
      <c r="G213" s="1"/>
      <c r="H213" s="1"/>
      <c r="I213" s="1"/>
      <c r="J213" s="1"/>
      <c r="K213" s="1"/>
      <c r="L213" s="1"/>
      <c r="M213" s="1"/>
      <c r="N213" s="1"/>
      <c r="O213" s="1"/>
    </row>
    <row r="214" spans="2:15" x14ac:dyDescent="0.45">
      <c r="B214" s="1"/>
      <c r="C214" s="3"/>
      <c r="D214" s="3"/>
      <c r="E214" s="3"/>
      <c r="F214" s="3"/>
      <c r="G214" s="1"/>
      <c r="H214" s="1"/>
      <c r="I214" s="1"/>
      <c r="J214" s="1"/>
      <c r="K214" s="1"/>
      <c r="L214" s="1"/>
      <c r="M214" s="1"/>
      <c r="N214" s="1"/>
      <c r="O214" s="1"/>
    </row>
    <row r="215" spans="2:15" x14ac:dyDescent="0.45">
      <c r="B215" s="1"/>
      <c r="C215" s="3"/>
      <c r="D215" s="3"/>
      <c r="E215" s="3"/>
      <c r="F215" s="3"/>
      <c r="G215" s="1"/>
      <c r="H215" s="1"/>
      <c r="I215" s="1"/>
      <c r="J215" s="1"/>
      <c r="K215" s="1"/>
      <c r="L215" s="1"/>
      <c r="M215" s="1"/>
      <c r="N215" s="1"/>
      <c r="O215" s="1"/>
    </row>
    <row r="216" spans="2:15" x14ac:dyDescent="0.45">
      <c r="B216" s="1"/>
      <c r="C216" s="3"/>
      <c r="D216" s="3"/>
      <c r="E216" s="3"/>
      <c r="F216" s="3"/>
      <c r="G216" s="1"/>
      <c r="H216" s="1"/>
      <c r="I216" s="1"/>
      <c r="J216" s="1"/>
      <c r="K216" s="1"/>
      <c r="L216" s="1"/>
      <c r="M216" s="1"/>
      <c r="N216" s="1"/>
      <c r="O216" s="1"/>
    </row>
    <row r="217" spans="2:15" x14ac:dyDescent="0.45">
      <c r="B217" s="1"/>
      <c r="C217" s="3"/>
      <c r="D217" s="3"/>
      <c r="E217" s="3"/>
      <c r="F217" s="3"/>
      <c r="G217" s="1"/>
      <c r="H217" s="1"/>
      <c r="I217" s="1"/>
      <c r="J217" s="1"/>
      <c r="K217" s="1"/>
      <c r="L217" s="1"/>
      <c r="M217" s="1"/>
      <c r="N217" s="1"/>
      <c r="O217" s="1"/>
    </row>
    <row r="218" spans="2:15" x14ac:dyDescent="0.45">
      <c r="B218" s="1"/>
      <c r="C218" s="3"/>
      <c r="D218" s="3"/>
      <c r="E218" s="3"/>
      <c r="F218" s="3"/>
      <c r="G218" s="1"/>
      <c r="H218" s="1"/>
      <c r="I218" s="1"/>
      <c r="J218" s="1"/>
      <c r="K218" s="1"/>
      <c r="L218" s="1"/>
      <c r="M218" s="1"/>
      <c r="N218" s="1"/>
      <c r="O218" s="1"/>
    </row>
    <row r="219" spans="2:15" x14ac:dyDescent="0.45">
      <c r="B219" s="1"/>
      <c r="C219" s="3"/>
      <c r="D219" s="3"/>
      <c r="E219" s="3"/>
      <c r="F219" s="3"/>
      <c r="G219" s="1"/>
      <c r="H219" s="1"/>
      <c r="I219" s="1"/>
      <c r="J219" s="1"/>
      <c r="K219" s="1"/>
      <c r="L219" s="1"/>
      <c r="M219" s="1"/>
      <c r="N219" s="1"/>
      <c r="O219" s="1"/>
    </row>
    <row r="220" spans="2:15" x14ac:dyDescent="0.45">
      <c r="B220" s="1"/>
      <c r="C220" s="3"/>
      <c r="D220" s="3"/>
      <c r="E220" s="3"/>
      <c r="F220" s="3"/>
      <c r="G220" s="1"/>
      <c r="H220" s="1"/>
      <c r="I220" s="1"/>
      <c r="J220" s="1"/>
      <c r="K220" s="1"/>
      <c r="L220" s="1"/>
      <c r="M220" s="1"/>
      <c r="N220" s="1"/>
      <c r="O220" s="1"/>
    </row>
    <row r="221" spans="2:15" x14ac:dyDescent="0.45">
      <c r="B221" s="1"/>
      <c r="C221" s="3"/>
      <c r="D221" s="3"/>
      <c r="E221" s="3"/>
      <c r="F221" s="3"/>
      <c r="G221" s="1"/>
      <c r="H221" s="1"/>
      <c r="I221" s="1"/>
      <c r="J221" s="1"/>
      <c r="K221" s="1"/>
      <c r="L221" s="1"/>
      <c r="M221" s="1"/>
      <c r="N221" s="1"/>
      <c r="O221" s="1"/>
    </row>
    <row r="222" spans="2:15" x14ac:dyDescent="0.45">
      <c r="B222" s="1"/>
      <c r="C222" s="3"/>
      <c r="D222" s="3"/>
      <c r="E222" s="3"/>
      <c r="F222" s="3"/>
      <c r="G222" s="1"/>
      <c r="H222" s="1"/>
      <c r="I222" s="1"/>
      <c r="J222" s="1"/>
      <c r="K222" s="1"/>
      <c r="L222" s="1"/>
      <c r="M222" s="1"/>
      <c r="N222" s="1"/>
      <c r="O222" s="1"/>
    </row>
    <row r="223" spans="2:15" x14ac:dyDescent="0.45">
      <c r="B223" s="1"/>
      <c r="C223" s="3"/>
      <c r="D223" s="3"/>
      <c r="E223" s="3"/>
      <c r="F223" s="3"/>
      <c r="G223" s="1"/>
      <c r="H223" s="1"/>
      <c r="I223" s="1"/>
      <c r="J223" s="1"/>
      <c r="K223" s="1"/>
      <c r="L223" s="1"/>
      <c r="M223" s="1"/>
      <c r="N223" s="1"/>
      <c r="O223" s="1"/>
    </row>
    <row r="224" spans="2:15" x14ac:dyDescent="0.45">
      <c r="B224" s="1"/>
      <c r="C224" s="3"/>
      <c r="D224" s="3"/>
      <c r="E224" s="3"/>
      <c r="F224" s="3"/>
      <c r="G224" s="1"/>
      <c r="H224" s="1"/>
      <c r="I224" s="1"/>
      <c r="J224" s="1"/>
      <c r="K224" s="1"/>
      <c r="L224" s="1"/>
      <c r="M224" s="1"/>
      <c r="N224" s="1"/>
      <c r="O224" s="1"/>
    </row>
    <row r="225" spans="2:15" x14ac:dyDescent="0.45">
      <c r="B225" s="1"/>
      <c r="C225" s="3"/>
      <c r="D225" s="3"/>
      <c r="E225" s="3"/>
      <c r="F225" s="3"/>
      <c r="G225" s="1"/>
      <c r="H225" s="1"/>
      <c r="I225" s="1"/>
      <c r="J225" s="1"/>
      <c r="K225" s="1"/>
      <c r="L225" s="1"/>
      <c r="M225" s="1"/>
      <c r="N225" s="1"/>
      <c r="O225" s="1"/>
    </row>
    <row r="226" spans="2:15" x14ac:dyDescent="0.45">
      <c r="B226" s="1"/>
      <c r="C226" s="3"/>
      <c r="D226" s="3"/>
      <c r="E226" s="3"/>
      <c r="F226" s="3"/>
      <c r="G226" s="1"/>
      <c r="H226" s="1"/>
      <c r="I226" s="1"/>
      <c r="J226" s="1"/>
      <c r="K226" s="1"/>
      <c r="L226" s="1"/>
      <c r="M226" s="1"/>
      <c r="N226" s="1"/>
      <c r="O226" s="1"/>
    </row>
    <row r="227" spans="2:15" x14ac:dyDescent="0.45">
      <c r="B227" s="1"/>
      <c r="C227" s="3"/>
      <c r="D227" s="3"/>
      <c r="E227" s="3"/>
      <c r="F227" s="3"/>
      <c r="G227" s="1"/>
      <c r="H227" s="1"/>
      <c r="I227" s="1"/>
      <c r="J227" s="1"/>
      <c r="K227" s="1"/>
      <c r="L227" s="1"/>
      <c r="M227" s="1"/>
      <c r="N227" s="1"/>
      <c r="O227" s="1"/>
    </row>
    <row r="228" spans="2:15" x14ac:dyDescent="0.45">
      <c r="B228" s="1"/>
      <c r="C228" s="3"/>
      <c r="D228" s="3"/>
      <c r="E228" s="3"/>
      <c r="F228" s="3"/>
      <c r="G228" s="1"/>
      <c r="H228" s="1"/>
      <c r="I228" s="1"/>
      <c r="J228" s="1"/>
      <c r="K228" s="1"/>
      <c r="L228" s="1"/>
      <c r="M228" s="1"/>
      <c r="N228" s="1"/>
      <c r="O228" s="1"/>
    </row>
    <row r="229" spans="2:15" x14ac:dyDescent="0.45">
      <c r="B229" s="1"/>
      <c r="C229" s="3"/>
      <c r="D229" s="3"/>
      <c r="E229" s="3"/>
      <c r="F229" s="3"/>
      <c r="G229" s="1"/>
      <c r="H229" s="1"/>
      <c r="I229" s="1"/>
      <c r="J229" s="1"/>
      <c r="K229" s="1"/>
      <c r="L229" s="1"/>
      <c r="M229" s="1"/>
      <c r="N229" s="1"/>
      <c r="O229" s="1"/>
    </row>
    <row r="230" spans="2:15" x14ac:dyDescent="0.45">
      <c r="B230" s="1"/>
      <c r="C230" s="3"/>
      <c r="D230" s="3"/>
      <c r="E230" s="3"/>
      <c r="F230" s="3"/>
      <c r="G230" s="1"/>
      <c r="H230" s="1"/>
      <c r="I230" s="1"/>
      <c r="J230" s="1"/>
      <c r="K230" s="1"/>
      <c r="L230" s="1"/>
      <c r="M230" s="1"/>
      <c r="N230" s="1"/>
      <c r="O230" s="1"/>
    </row>
    <row r="231" spans="2:15" x14ac:dyDescent="0.45">
      <c r="B231" s="1"/>
      <c r="C231" s="3"/>
      <c r="D231" s="3"/>
      <c r="E231" s="3"/>
      <c r="F231" s="3"/>
      <c r="G231" s="1"/>
      <c r="H231" s="1"/>
      <c r="I231" s="1"/>
      <c r="J231" s="1"/>
      <c r="K231" s="1"/>
      <c r="L231" s="1"/>
      <c r="M231" s="1"/>
      <c r="N231" s="1"/>
      <c r="O231" s="1"/>
    </row>
    <row r="232" spans="2:15" x14ac:dyDescent="0.45">
      <c r="B232" s="1"/>
      <c r="C232" s="3"/>
      <c r="D232" s="3"/>
      <c r="E232" s="3"/>
      <c r="F232" s="3"/>
      <c r="G232" s="1"/>
      <c r="H232" s="1"/>
      <c r="I232" s="1"/>
      <c r="J232" s="1"/>
      <c r="K232" s="1"/>
      <c r="L232" s="1"/>
      <c r="M232" s="1"/>
      <c r="N232" s="1"/>
      <c r="O232" s="1"/>
    </row>
    <row r="233" spans="2:15" x14ac:dyDescent="0.45">
      <c r="B233" s="1"/>
      <c r="C233" s="3"/>
      <c r="D233" s="3"/>
      <c r="E233" s="3"/>
      <c r="F233" s="3"/>
      <c r="G233" s="1"/>
      <c r="H233" s="1"/>
      <c r="I233" s="1"/>
      <c r="J233" s="1"/>
      <c r="K233" s="1"/>
      <c r="L233" s="1"/>
      <c r="M233" s="1"/>
      <c r="N233" s="1"/>
      <c r="O233" s="1"/>
    </row>
    <row r="234" spans="2:15" x14ac:dyDescent="0.45">
      <c r="B234" s="1"/>
      <c r="C234" s="3"/>
      <c r="D234" s="3"/>
      <c r="E234" s="3"/>
      <c r="F234" s="3"/>
      <c r="G234" s="1"/>
      <c r="H234" s="1"/>
      <c r="I234" s="1"/>
      <c r="J234" s="1"/>
      <c r="K234" s="1"/>
      <c r="L234" s="1"/>
      <c r="M234" s="1"/>
      <c r="N234" s="1"/>
      <c r="O234" s="1"/>
    </row>
    <row r="235" spans="2:15" x14ac:dyDescent="0.45">
      <c r="B235" s="1"/>
      <c r="C235" s="3"/>
      <c r="D235" s="3"/>
      <c r="E235" s="3"/>
      <c r="F235" s="3"/>
      <c r="G235" s="1"/>
      <c r="H235" s="1"/>
      <c r="I235" s="1"/>
      <c r="J235" s="1"/>
      <c r="K235" s="1"/>
      <c r="L235" s="1"/>
      <c r="M235" s="1"/>
      <c r="N235" s="1"/>
      <c r="O235" s="1"/>
    </row>
    <row r="236" spans="2:15" x14ac:dyDescent="0.45">
      <c r="B236" s="1"/>
      <c r="C236" s="3"/>
      <c r="D236" s="3"/>
      <c r="E236" s="3"/>
      <c r="F236" s="3"/>
      <c r="G236" s="1"/>
      <c r="H236" s="1"/>
      <c r="I236" s="1"/>
      <c r="J236" s="1"/>
      <c r="K236" s="1"/>
      <c r="L236" s="1"/>
      <c r="M236" s="1"/>
      <c r="N236" s="1"/>
      <c r="O236" s="1"/>
    </row>
    <row r="237" spans="2:15" x14ac:dyDescent="0.45">
      <c r="B237" s="1"/>
      <c r="C237" s="3"/>
      <c r="D237" s="3"/>
      <c r="E237" s="3"/>
      <c r="F237" s="3"/>
      <c r="G237" s="1"/>
      <c r="H237" s="1"/>
      <c r="I237" s="1"/>
      <c r="J237" s="1"/>
      <c r="K237" s="1"/>
      <c r="L237" s="1"/>
      <c r="M237" s="1"/>
      <c r="N237" s="1"/>
      <c r="O237" s="1"/>
    </row>
    <row r="238" spans="2:15" x14ac:dyDescent="0.45">
      <c r="B238" s="1"/>
      <c r="C238" s="3"/>
      <c r="D238" s="3"/>
      <c r="E238" s="3"/>
      <c r="F238" s="3"/>
      <c r="G238" s="1"/>
      <c r="H238" s="1"/>
      <c r="I238" s="1"/>
      <c r="J238" s="1"/>
      <c r="K238" s="1"/>
      <c r="L238" s="1"/>
      <c r="M238" s="1"/>
      <c r="N238" s="1"/>
      <c r="O238" s="1"/>
    </row>
    <row r="239" spans="2:15" x14ac:dyDescent="0.45">
      <c r="B239" s="1"/>
      <c r="C239" s="3"/>
      <c r="D239" s="3"/>
      <c r="E239" s="3"/>
      <c r="F239" s="3"/>
      <c r="G239" s="1"/>
      <c r="H239" s="1"/>
      <c r="I239" s="1"/>
      <c r="J239" s="1"/>
      <c r="K239" s="1"/>
      <c r="L239" s="1"/>
      <c r="M239" s="1"/>
      <c r="N239" s="1"/>
      <c r="O239" s="1"/>
    </row>
    <row r="240" spans="2:15" x14ac:dyDescent="0.45">
      <c r="B240" s="1"/>
      <c r="C240" s="3"/>
      <c r="D240" s="3"/>
      <c r="E240" s="3"/>
      <c r="F240" s="3"/>
      <c r="G240" s="1"/>
      <c r="H240" s="1"/>
      <c r="I240" s="1"/>
      <c r="J240" s="1"/>
      <c r="K240" s="1"/>
      <c r="L240" s="1"/>
      <c r="M240" s="1"/>
      <c r="N240" s="1"/>
      <c r="O240" s="1"/>
    </row>
    <row r="241" spans="2:15" x14ac:dyDescent="0.45">
      <c r="B241" s="1"/>
      <c r="C241" s="3"/>
      <c r="D241" s="3"/>
      <c r="E241" s="3"/>
      <c r="F241" s="3"/>
      <c r="G241" s="1"/>
      <c r="H241" s="1"/>
      <c r="I241" s="1"/>
      <c r="J241" s="1"/>
      <c r="K241" s="1"/>
      <c r="L241" s="1"/>
      <c r="M241" s="1"/>
      <c r="N241" s="1"/>
      <c r="O241" s="1"/>
    </row>
    <row r="242" spans="2:15" x14ac:dyDescent="0.45">
      <c r="B242" s="1"/>
      <c r="C242" s="3"/>
      <c r="D242" s="3"/>
      <c r="E242" s="3"/>
      <c r="F242" s="3"/>
      <c r="G242" s="1"/>
      <c r="H242" s="1"/>
      <c r="I242" s="1"/>
      <c r="J242" s="1"/>
      <c r="K242" s="1"/>
      <c r="L242" s="1"/>
      <c r="M242" s="1"/>
      <c r="N242" s="1"/>
      <c r="O242" s="1"/>
    </row>
    <row r="243" spans="2:15" x14ac:dyDescent="0.45">
      <c r="B243" s="1"/>
      <c r="C243" s="3"/>
      <c r="D243" s="3"/>
      <c r="E243" s="3"/>
      <c r="F243" s="3"/>
      <c r="G243" s="1"/>
      <c r="H243" s="1"/>
      <c r="I243" s="1"/>
      <c r="J243" s="1"/>
      <c r="K243" s="1"/>
      <c r="L243" s="1"/>
      <c r="M243" s="1"/>
      <c r="N243" s="1"/>
      <c r="O243" s="1"/>
    </row>
    <row r="244" spans="2:15" x14ac:dyDescent="0.45">
      <c r="B244" s="1"/>
      <c r="C244" s="3"/>
      <c r="D244" s="3"/>
      <c r="E244" s="3"/>
      <c r="F244" s="3"/>
      <c r="G244" s="1"/>
      <c r="H244" s="1"/>
      <c r="I244" s="1"/>
      <c r="J244" s="1"/>
      <c r="K244" s="1"/>
      <c r="L244" s="1"/>
      <c r="M244" s="1"/>
      <c r="N244" s="1"/>
      <c r="O244" s="1"/>
    </row>
    <row r="245" spans="2:15" x14ac:dyDescent="0.45">
      <c r="B245" s="1"/>
      <c r="C245" s="3"/>
      <c r="D245" s="3"/>
      <c r="E245" s="3"/>
      <c r="F245" s="3"/>
      <c r="G245" s="1"/>
      <c r="H245" s="1"/>
      <c r="I245" s="1"/>
      <c r="J245" s="1"/>
      <c r="K245" s="1"/>
      <c r="L245" s="1"/>
      <c r="M245" s="1"/>
      <c r="N245" s="1"/>
      <c r="O245" s="1"/>
    </row>
    <row r="246" spans="2:15" x14ac:dyDescent="0.45">
      <c r="B246" s="1"/>
      <c r="C246" s="3"/>
      <c r="D246" s="3"/>
      <c r="E246" s="3"/>
      <c r="F246" s="3"/>
      <c r="G246" s="1"/>
      <c r="H246" s="1"/>
      <c r="I246" s="1"/>
      <c r="J246" s="1"/>
      <c r="K246" s="1"/>
      <c r="L246" s="1"/>
      <c r="M246" s="1"/>
      <c r="N246" s="1"/>
      <c r="O246" s="1"/>
    </row>
    <row r="247" spans="2:15" x14ac:dyDescent="0.45">
      <c r="B247" s="1"/>
      <c r="C247" s="3"/>
      <c r="D247" s="3"/>
      <c r="E247" s="3"/>
      <c r="F247" s="3"/>
      <c r="G247" s="1"/>
      <c r="H247" s="1"/>
      <c r="I247" s="1"/>
      <c r="J247" s="1"/>
      <c r="K247" s="1"/>
      <c r="L247" s="1"/>
      <c r="M247" s="1"/>
      <c r="N247" s="1"/>
      <c r="O247" s="1"/>
    </row>
    <row r="248" spans="2:15" x14ac:dyDescent="0.45">
      <c r="B248" s="1"/>
      <c r="C248" s="3"/>
      <c r="D248" s="3"/>
      <c r="E248" s="3"/>
      <c r="F248" s="3"/>
      <c r="G248" s="1"/>
      <c r="H248" s="1"/>
      <c r="I248" s="1"/>
      <c r="J248" s="1"/>
      <c r="K248" s="1"/>
      <c r="L248" s="1"/>
      <c r="M248" s="1"/>
      <c r="N248" s="1"/>
      <c r="O248" s="1"/>
    </row>
    <row r="249" spans="2:15" x14ac:dyDescent="0.45">
      <c r="B249" s="1"/>
      <c r="C249" s="3"/>
      <c r="D249" s="3"/>
      <c r="E249" s="3"/>
      <c r="F249" s="3"/>
      <c r="G249" s="1"/>
      <c r="H249" s="1"/>
      <c r="I249" s="1"/>
      <c r="J249" s="1"/>
      <c r="K249" s="1"/>
      <c r="L249" s="1"/>
      <c r="M249" s="1"/>
      <c r="N249" s="1"/>
      <c r="O249" s="1"/>
    </row>
    <row r="250" spans="2:15" x14ac:dyDescent="0.45">
      <c r="B250" s="1"/>
      <c r="C250" s="3"/>
      <c r="D250" s="3"/>
      <c r="E250" s="3"/>
      <c r="F250" s="3"/>
      <c r="G250" s="1"/>
      <c r="H250" s="1"/>
      <c r="I250" s="1"/>
      <c r="J250" s="1"/>
      <c r="K250" s="1"/>
      <c r="L250" s="1"/>
      <c r="M250" s="1"/>
      <c r="N250" s="1"/>
      <c r="O250" s="1"/>
    </row>
    <row r="251" spans="2:15" x14ac:dyDescent="0.45">
      <c r="B251" s="1"/>
      <c r="C251" s="3"/>
      <c r="D251" s="3"/>
      <c r="E251" s="3"/>
      <c r="F251" s="3"/>
      <c r="G251" s="1"/>
      <c r="H251" s="1"/>
      <c r="I251" s="1"/>
      <c r="J251" s="1"/>
      <c r="K251" s="1"/>
      <c r="L251" s="1"/>
      <c r="M251" s="1"/>
      <c r="N251" s="1"/>
      <c r="O251" s="1"/>
    </row>
    <row r="252" spans="2:15" x14ac:dyDescent="0.45">
      <c r="B252" s="1"/>
      <c r="C252" s="3"/>
      <c r="D252" s="3"/>
      <c r="E252" s="3"/>
      <c r="F252" s="3"/>
      <c r="G252" s="1"/>
      <c r="H252" s="1"/>
      <c r="I252" s="1"/>
      <c r="J252" s="1"/>
      <c r="K252" s="1"/>
      <c r="L252" s="1"/>
      <c r="M252" s="1"/>
      <c r="N252" s="1"/>
      <c r="O252" s="1"/>
    </row>
    <row r="253" spans="2:15" x14ac:dyDescent="0.45">
      <c r="B253" s="1"/>
      <c r="C253" s="3"/>
      <c r="D253" s="3"/>
      <c r="E253" s="3"/>
      <c r="F253" s="3"/>
      <c r="G253" s="1"/>
      <c r="H253" s="1"/>
      <c r="I253" s="1"/>
      <c r="J253" s="1"/>
      <c r="K253" s="1"/>
      <c r="L253" s="1"/>
      <c r="M253" s="1"/>
      <c r="N253" s="1"/>
      <c r="O253" s="1"/>
    </row>
    <row r="254" spans="2:15" x14ac:dyDescent="0.45">
      <c r="B254" s="1"/>
      <c r="C254" s="3"/>
      <c r="D254" s="3"/>
      <c r="E254" s="3"/>
      <c r="F254" s="3"/>
      <c r="G254" s="1"/>
      <c r="H254" s="1"/>
      <c r="I254" s="1"/>
      <c r="J254" s="1"/>
      <c r="K254" s="1"/>
      <c r="L254" s="1"/>
      <c r="M254" s="1"/>
      <c r="N254" s="1"/>
      <c r="O254" s="1"/>
    </row>
    <row r="255" spans="2:15" x14ac:dyDescent="0.45">
      <c r="B255" s="1"/>
      <c r="C255" s="3"/>
      <c r="D255" s="3"/>
      <c r="E255" s="3"/>
      <c r="F255" s="3"/>
      <c r="G255" s="1"/>
      <c r="H255" s="1"/>
      <c r="I255" s="1"/>
      <c r="J255" s="1"/>
      <c r="K255" s="1"/>
      <c r="L255" s="1"/>
      <c r="M255" s="1"/>
      <c r="N255" s="1"/>
      <c r="O255" s="1"/>
    </row>
    <row r="256" spans="2:15" x14ac:dyDescent="0.45">
      <c r="B256" s="1"/>
      <c r="C256" s="3"/>
      <c r="D256" s="3"/>
      <c r="E256" s="3"/>
      <c r="F256" s="3"/>
      <c r="G256" s="1"/>
      <c r="H256" s="1"/>
      <c r="I256" s="1"/>
      <c r="J256" s="1"/>
      <c r="K256" s="1"/>
      <c r="L256" s="1"/>
      <c r="M256" s="1"/>
      <c r="N256" s="1"/>
      <c r="O256" s="1"/>
    </row>
    <row r="257" spans="2:15" x14ac:dyDescent="0.45">
      <c r="B257" s="1"/>
      <c r="C257" s="3"/>
      <c r="D257" s="3"/>
      <c r="E257" s="3"/>
      <c r="F257" s="3"/>
      <c r="G257" s="1"/>
      <c r="H257" s="1"/>
      <c r="I257" s="1"/>
      <c r="J257" s="1"/>
      <c r="K257" s="1"/>
      <c r="L257" s="1"/>
      <c r="M257" s="1"/>
      <c r="N257" s="1"/>
      <c r="O257" s="1"/>
    </row>
    <row r="258" spans="2:15" x14ac:dyDescent="0.45">
      <c r="B258" s="1"/>
      <c r="C258" s="3"/>
      <c r="D258" s="3"/>
      <c r="E258" s="3"/>
      <c r="F258" s="3"/>
      <c r="G258" s="1"/>
      <c r="H258" s="1"/>
      <c r="I258" s="1"/>
      <c r="J258" s="1"/>
      <c r="K258" s="1"/>
      <c r="L258" s="1"/>
      <c r="M258" s="1"/>
      <c r="N258" s="1"/>
      <c r="O258" s="1"/>
    </row>
    <row r="259" spans="2:15" x14ac:dyDescent="0.45">
      <c r="B259" s="1"/>
      <c r="C259" s="3"/>
      <c r="D259" s="3"/>
      <c r="E259" s="3"/>
      <c r="F259" s="3"/>
      <c r="G259" s="1"/>
      <c r="H259" s="1"/>
      <c r="I259" s="1"/>
      <c r="J259" s="1"/>
      <c r="K259" s="1"/>
      <c r="L259" s="1"/>
      <c r="M259" s="1"/>
      <c r="N259" s="1"/>
      <c r="O259" s="1"/>
    </row>
    <row r="260" spans="2:15" x14ac:dyDescent="0.45">
      <c r="B260" s="1"/>
      <c r="C260" s="3"/>
      <c r="D260" s="3"/>
      <c r="E260" s="3"/>
      <c r="F260" s="3"/>
      <c r="G260" s="1"/>
      <c r="H260" s="1"/>
      <c r="I260" s="1"/>
      <c r="J260" s="1"/>
      <c r="K260" s="1"/>
      <c r="L260" s="1"/>
      <c r="M260" s="1"/>
      <c r="N260" s="1"/>
      <c r="O260" s="1"/>
    </row>
    <row r="261" spans="2:15" x14ac:dyDescent="0.45">
      <c r="B261" s="1"/>
      <c r="C261" s="3"/>
      <c r="D261" s="3"/>
      <c r="E261" s="3"/>
      <c r="F261" s="3"/>
      <c r="G261" s="1"/>
      <c r="H261" s="1"/>
      <c r="I261" s="1"/>
      <c r="J261" s="1"/>
      <c r="K261" s="1"/>
      <c r="L261" s="1"/>
      <c r="M261" s="1"/>
      <c r="N261" s="1"/>
      <c r="O261" s="1"/>
    </row>
    <row r="262" spans="2:15" x14ac:dyDescent="0.45">
      <c r="B262" s="1"/>
      <c r="C262" s="3"/>
      <c r="D262" s="3"/>
      <c r="E262" s="3"/>
      <c r="F262" s="3"/>
      <c r="G262" s="1"/>
      <c r="H262" s="1"/>
      <c r="I262" s="1"/>
      <c r="J262" s="1"/>
      <c r="K262" s="1"/>
      <c r="L262" s="1"/>
      <c r="M262" s="1"/>
      <c r="N262" s="1"/>
      <c r="O262" s="1"/>
    </row>
    <row r="263" spans="2:15" x14ac:dyDescent="0.45">
      <c r="B263" s="1"/>
      <c r="C263" s="3"/>
      <c r="D263" s="3"/>
      <c r="E263" s="3"/>
      <c r="F263" s="3"/>
      <c r="G263" s="1"/>
      <c r="H263" s="1"/>
      <c r="I263" s="1"/>
      <c r="J263" s="1"/>
      <c r="K263" s="1"/>
      <c r="L263" s="1"/>
      <c r="M263" s="1"/>
      <c r="N263" s="1"/>
      <c r="O263" s="1"/>
    </row>
    <row r="264" spans="2:15" x14ac:dyDescent="0.45">
      <c r="B264" s="1"/>
      <c r="C264" s="3"/>
      <c r="D264" s="3"/>
      <c r="E264" s="3"/>
      <c r="F264" s="3"/>
      <c r="G264" s="1"/>
      <c r="H264" s="1"/>
      <c r="I264" s="1"/>
      <c r="J264" s="1"/>
      <c r="K264" s="1"/>
      <c r="L264" s="1"/>
      <c r="M264" s="1"/>
      <c r="N264" s="1"/>
      <c r="O264" s="1"/>
    </row>
    <row r="265" spans="2:15" x14ac:dyDescent="0.45">
      <c r="B265" s="1"/>
      <c r="C265" s="3"/>
      <c r="D265" s="3"/>
      <c r="E265" s="3"/>
      <c r="F265" s="3"/>
      <c r="G265" s="1"/>
      <c r="H265" s="1"/>
      <c r="I265" s="1"/>
      <c r="J265" s="1"/>
      <c r="K265" s="1"/>
      <c r="L265" s="1"/>
      <c r="M265" s="1"/>
      <c r="N265" s="1"/>
      <c r="O265" s="1"/>
    </row>
    <row r="266" spans="2:15" x14ac:dyDescent="0.45">
      <c r="B266" s="1"/>
      <c r="C266" s="3"/>
      <c r="D266" s="3"/>
      <c r="E266" s="3"/>
      <c r="F266" s="3"/>
      <c r="G266" s="1"/>
      <c r="H266" s="1"/>
      <c r="I266" s="1"/>
      <c r="J266" s="1"/>
      <c r="K266" s="1"/>
      <c r="L266" s="1"/>
      <c r="M266" s="1"/>
      <c r="N266" s="1"/>
      <c r="O266" s="1"/>
    </row>
    <row r="267" spans="2:15" x14ac:dyDescent="0.45">
      <c r="B267" s="1"/>
      <c r="C267" s="3"/>
      <c r="D267" s="3"/>
      <c r="E267" s="3"/>
      <c r="F267" s="3"/>
      <c r="G267" s="1"/>
      <c r="H267" s="1"/>
      <c r="I267" s="1"/>
      <c r="J267" s="1"/>
      <c r="K267" s="1"/>
      <c r="L267" s="1"/>
      <c r="M267" s="1"/>
      <c r="N267" s="1"/>
      <c r="O267" s="1"/>
    </row>
    <row r="268" spans="2:15" x14ac:dyDescent="0.45">
      <c r="B268" s="1"/>
      <c r="C268" s="3"/>
      <c r="D268" s="3"/>
      <c r="E268" s="3"/>
      <c r="F268" s="3"/>
      <c r="G268" s="1"/>
      <c r="H268" s="1"/>
      <c r="I268" s="1"/>
      <c r="J268" s="1"/>
      <c r="K268" s="1"/>
      <c r="L268" s="1"/>
      <c r="M268" s="1"/>
      <c r="N268" s="1"/>
      <c r="O268" s="1"/>
    </row>
    <row r="269" spans="2:15" x14ac:dyDescent="0.45">
      <c r="B269" s="1"/>
      <c r="C269" s="3"/>
      <c r="D269" s="3"/>
      <c r="E269" s="3"/>
      <c r="F269" s="3"/>
      <c r="G269" s="1"/>
      <c r="H269" s="1"/>
      <c r="I269" s="1"/>
      <c r="J269" s="1"/>
      <c r="K269" s="1"/>
      <c r="L269" s="1"/>
      <c r="M269" s="1"/>
      <c r="N269" s="1"/>
      <c r="O269" s="1"/>
    </row>
    <row r="270" spans="2:15" x14ac:dyDescent="0.45">
      <c r="B270" s="1"/>
      <c r="C270" s="3"/>
      <c r="D270" s="3"/>
      <c r="E270" s="3"/>
      <c r="F270" s="3"/>
      <c r="G270" s="1"/>
      <c r="H270" s="1"/>
      <c r="I270" s="1"/>
      <c r="J270" s="1"/>
      <c r="K270" s="1"/>
      <c r="L270" s="1"/>
      <c r="M270" s="1"/>
      <c r="N270" s="1"/>
      <c r="O270" s="1"/>
    </row>
    <row r="271" spans="2:15" x14ac:dyDescent="0.45">
      <c r="B271" s="1"/>
      <c r="C271" s="3"/>
      <c r="D271" s="3"/>
      <c r="E271" s="3"/>
      <c r="F271" s="3"/>
      <c r="G271" s="1"/>
      <c r="H271" s="1"/>
      <c r="I271" s="1"/>
      <c r="J271" s="1"/>
      <c r="K271" s="1"/>
      <c r="L271" s="1"/>
      <c r="M271" s="1"/>
      <c r="N271" s="1"/>
      <c r="O271" s="1"/>
    </row>
    <row r="272" spans="2:15" x14ac:dyDescent="0.45">
      <c r="B272" s="1"/>
      <c r="C272" s="3"/>
      <c r="D272" s="3"/>
      <c r="E272" s="3"/>
      <c r="F272" s="3"/>
      <c r="G272" s="1"/>
      <c r="H272" s="1"/>
      <c r="I272" s="1"/>
      <c r="J272" s="1"/>
      <c r="K272" s="1"/>
      <c r="L272" s="1"/>
      <c r="M272" s="1"/>
      <c r="N272" s="1"/>
      <c r="O272" s="1"/>
    </row>
    <row r="273" spans="2:15" x14ac:dyDescent="0.45">
      <c r="B273" s="1"/>
      <c r="C273" s="3"/>
      <c r="D273" s="3"/>
      <c r="E273" s="3"/>
      <c r="F273" s="3"/>
      <c r="G273" s="1"/>
      <c r="H273" s="1"/>
      <c r="I273" s="1"/>
      <c r="J273" s="1"/>
      <c r="K273" s="1"/>
      <c r="L273" s="1"/>
      <c r="M273" s="1"/>
      <c r="N273" s="1"/>
      <c r="O273" s="1"/>
    </row>
    <row r="274" spans="2:15" x14ac:dyDescent="0.45">
      <c r="B274" s="1"/>
      <c r="C274" s="3"/>
      <c r="D274" s="3"/>
      <c r="E274" s="3"/>
      <c r="F274" s="3"/>
      <c r="G274" s="1"/>
      <c r="H274" s="1"/>
      <c r="I274" s="1"/>
      <c r="J274" s="1"/>
      <c r="K274" s="1"/>
      <c r="L274" s="1"/>
      <c r="M274" s="1"/>
      <c r="N274" s="1"/>
      <c r="O274" s="1"/>
    </row>
    <row r="275" spans="2:15" x14ac:dyDescent="0.45">
      <c r="B275" s="1"/>
      <c r="C275" s="3"/>
      <c r="D275" s="3"/>
      <c r="E275" s="3"/>
      <c r="F275" s="3"/>
      <c r="G275" s="1"/>
      <c r="H275" s="1"/>
      <c r="I275" s="1"/>
      <c r="J275" s="1"/>
      <c r="K275" s="1"/>
      <c r="L275" s="1"/>
      <c r="M275" s="1"/>
      <c r="N275" s="1"/>
      <c r="O275" s="1"/>
    </row>
    <row r="276" spans="2:15" x14ac:dyDescent="0.45">
      <c r="B276" s="1"/>
      <c r="C276" s="3"/>
      <c r="D276" s="3"/>
      <c r="E276" s="3"/>
      <c r="F276" s="3"/>
      <c r="G276" s="1"/>
      <c r="H276" s="1"/>
      <c r="I276" s="1"/>
      <c r="J276" s="1"/>
      <c r="K276" s="1"/>
      <c r="L276" s="1"/>
      <c r="M276" s="1"/>
      <c r="N276" s="1"/>
      <c r="O276" s="1"/>
    </row>
    <row r="277" spans="2:15" x14ac:dyDescent="0.45">
      <c r="B277" s="1"/>
      <c r="C277" s="3"/>
      <c r="D277" s="3"/>
      <c r="E277" s="3"/>
      <c r="F277" s="3"/>
      <c r="G277" s="1"/>
      <c r="H277" s="1"/>
      <c r="I277" s="1"/>
      <c r="J277" s="1"/>
      <c r="K277" s="1"/>
      <c r="L277" s="1"/>
      <c r="M277" s="1"/>
      <c r="N277" s="1"/>
      <c r="O277" s="1"/>
    </row>
    <row r="278" spans="2:15" x14ac:dyDescent="0.45">
      <c r="B278" s="1"/>
      <c r="C278" s="3"/>
      <c r="D278" s="3"/>
      <c r="E278" s="3"/>
      <c r="F278" s="3"/>
      <c r="G278" s="1"/>
      <c r="H278" s="1"/>
      <c r="I278" s="1"/>
      <c r="J278" s="1"/>
      <c r="K278" s="1"/>
      <c r="L278" s="1"/>
      <c r="M278" s="1"/>
      <c r="N278" s="1"/>
      <c r="O278" s="1"/>
    </row>
    <row r="279" spans="2:15" x14ac:dyDescent="0.45">
      <c r="B279" s="1"/>
      <c r="C279" s="3"/>
      <c r="D279" s="3"/>
      <c r="E279" s="3"/>
      <c r="F279" s="3"/>
      <c r="G279" s="1"/>
      <c r="H279" s="1"/>
      <c r="I279" s="1"/>
      <c r="J279" s="1"/>
      <c r="K279" s="1"/>
      <c r="L279" s="1"/>
      <c r="M279" s="1"/>
      <c r="N279" s="1"/>
      <c r="O279" s="1"/>
    </row>
    <row r="280" spans="2:15" x14ac:dyDescent="0.45">
      <c r="B280" s="1"/>
      <c r="C280" s="3"/>
      <c r="D280" s="3"/>
      <c r="E280" s="3"/>
      <c r="F280" s="3"/>
      <c r="G280" s="1"/>
      <c r="H280" s="1"/>
      <c r="I280" s="1"/>
      <c r="J280" s="1"/>
      <c r="K280" s="1"/>
      <c r="L280" s="1"/>
      <c r="M280" s="1"/>
      <c r="N280" s="1"/>
      <c r="O280" s="1"/>
    </row>
    <row r="281" spans="2:15" x14ac:dyDescent="0.45">
      <c r="B281" s="1"/>
      <c r="C281" s="3"/>
      <c r="D281" s="3"/>
      <c r="E281" s="3"/>
      <c r="F281" s="3"/>
      <c r="G281" s="1"/>
      <c r="H281" s="1"/>
      <c r="I281" s="1"/>
      <c r="J281" s="1"/>
      <c r="K281" s="1"/>
      <c r="L281" s="1"/>
      <c r="M281" s="1"/>
      <c r="N281" s="1"/>
      <c r="O281" s="1"/>
    </row>
    <row r="282" spans="2:15" x14ac:dyDescent="0.45">
      <c r="B282" s="1"/>
      <c r="C282" s="3"/>
      <c r="D282" s="3"/>
      <c r="E282" s="3"/>
      <c r="F282" s="3"/>
      <c r="G282" s="1"/>
      <c r="H282" s="1"/>
      <c r="I282" s="1"/>
      <c r="J282" s="1"/>
      <c r="K282" s="1"/>
      <c r="L282" s="1"/>
      <c r="M282" s="1"/>
      <c r="N282" s="1"/>
      <c r="O282" s="1"/>
    </row>
    <row r="283" spans="2:15" x14ac:dyDescent="0.45">
      <c r="B283" s="1"/>
      <c r="C283" s="3"/>
      <c r="D283" s="3"/>
      <c r="E283" s="3"/>
      <c r="F283" s="3"/>
      <c r="G283" s="1"/>
      <c r="H283" s="1"/>
      <c r="I283" s="1"/>
      <c r="J283" s="1"/>
      <c r="K283" s="1"/>
      <c r="L283" s="1"/>
      <c r="M283" s="1"/>
      <c r="N283" s="1"/>
      <c r="O283" s="1"/>
    </row>
    <row r="284" spans="2:15" x14ac:dyDescent="0.45">
      <c r="B284" s="1"/>
      <c r="C284" s="3"/>
      <c r="D284" s="3"/>
      <c r="E284" s="3"/>
      <c r="F284" s="3"/>
      <c r="G284" s="1"/>
      <c r="H284" s="1"/>
      <c r="I284" s="1"/>
      <c r="J284" s="1"/>
      <c r="K284" s="1"/>
      <c r="L284" s="1"/>
      <c r="M284" s="1"/>
      <c r="N284" s="1"/>
      <c r="O284" s="1"/>
    </row>
    <row r="285" spans="2:15" x14ac:dyDescent="0.45">
      <c r="B285" s="1"/>
      <c r="C285" s="3"/>
      <c r="D285" s="3"/>
      <c r="E285" s="3"/>
      <c r="F285" s="3"/>
      <c r="G285" s="1"/>
      <c r="H285" s="1"/>
      <c r="I285" s="1"/>
      <c r="J285" s="1"/>
      <c r="K285" s="1"/>
      <c r="L285" s="1"/>
      <c r="M285" s="1"/>
      <c r="N285" s="1"/>
      <c r="O285" s="1"/>
    </row>
    <row r="286" spans="2:15" x14ac:dyDescent="0.45">
      <c r="B286" s="1"/>
      <c r="C286" s="3"/>
      <c r="D286" s="3"/>
      <c r="E286" s="3"/>
      <c r="F286" s="3"/>
      <c r="G286" s="1"/>
      <c r="H286" s="1"/>
      <c r="I286" s="1"/>
      <c r="J286" s="1"/>
      <c r="K286" s="1"/>
      <c r="L286" s="1"/>
      <c r="M286" s="1"/>
      <c r="N286" s="1"/>
      <c r="O286" s="1"/>
    </row>
    <row r="287" spans="2:15" x14ac:dyDescent="0.45">
      <c r="B287" s="1"/>
      <c r="C287" s="3"/>
      <c r="D287" s="3"/>
      <c r="E287" s="3"/>
      <c r="F287" s="3"/>
      <c r="G287" s="1"/>
      <c r="H287" s="1"/>
      <c r="I287" s="1"/>
      <c r="J287" s="1"/>
      <c r="K287" s="1"/>
      <c r="L287" s="1"/>
      <c r="M287" s="1"/>
      <c r="N287" s="1"/>
      <c r="O287" s="1"/>
    </row>
    <row r="288" spans="2:15" x14ac:dyDescent="0.45">
      <c r="B288" s="1"/>
      <c r="C288" s="3"/>
      <c r="D288" s="3"/>
      <c r="E288" s="3"/>
      <c r="F288" s="3"/>
      <c r="G288" s="1"/>
      <c r="H288" s="1"/>
      <c r="I288" s="1"/>
      <c r="J288" s="1"/>
      <c r="K288" s="1"/>
      <c r="L288" s="1"/>
      <c r="M288" s="1"/>
      <c r="N288" s="1"/>
      <c r="O288" s="1"/>
    </row>
    <row r="289" spans="2:15" x14ac:dyDescent="0.45">
      <c r="B289" s="1"/>
      <c r="C289" s="3"/>
      <c r="D289" s="3"/>
      <c r="E289" s="3"/>
      <c r="F289" s="3"/>
      <c r="G289" s="1"/>
      <c r="H289" s="1"/>
      <c r="I289" s="1"/>
      <c r="J289" s="1"/>
      <c r="K289" s="1"/>
      <c r="L289" s="1"/>
      <c r="M289" s="1"/>
      <c r="N289" s="1"/>
      <c r="O289" s="1"/>
    </row>
    <row r="290" spans="2:15" x14ac:dyDescent="0.45">
      <c r="B290" s="1"/>
      <c r="C290" s="3"/>
      <c r="D290" s="3"/>
      <c r="E290" s="3"/>
      <c r="F290" s="3"/>
      <c r="G290" s="1"/>
      <c r="H290" s="1"/>
      <c r="I290" s="1"/>
      <c r="J290" s="1"/>
      <c r="K290" s="1"/>
      <c r="L290" s="1"/>
      <c r="M290" s="1"/>
      <c r="N290" s="1"/>
      <c r="O290" s="1"/>
    </row>
    <row r="291" spans="2:15" x14ac:dyDescent="0.45">
      <c r="B291" s="1"/>
      <c r="C291" s="3"/>
      <c r="D291" s="3"/>
      <c r="E291" s="3"/>
      <c r="F291" s="3"/>
      <c r="G291" s="1"/>
      <c r="H291" s="1"/>
      <c r="I291" s="1"/>
      <c r="J291" s="1"/>
      <c r="K291" s="1"/>
      <c r="L291" s="1"/>
      <c r="M291" s="1"/>
      <c r="N291" s="1"/>
      <c r="O291" s="1"/>
    </row>
    <row r="292" spans="2:15" x14ac:dyDescent="0.45">
      <c r="B292" s="1"/>
      <c r="C292" s="3"/>
      <c r="D292" s="3"/>
      <c r="E292" s="3"/>
      <c r="F292" s="3"/>
      <c r="G292" s="1"/>
      <c r="H292" s="1"/>
      <c r="I292" s="1"/>
      <c r="J292" s="1"/>
      <c r="K292" s="1"/>
      <c r="L292" s="1"/>
      <c r="M292" s="1"/>
      <c r="N292" s="1"/>
      <c r="O292" s="1"/>
    </row>
    <row r="293" spans="2:15" x14ac:dyDescent="0.45">
      <c r="B293" s="1"/>
      <c r="C293" s="3"/>
      <c r="D293" s="3"/>
      <c r="E293" s="3"/>
      <c r="F293" s="3"/>
      <c r="G293" s="1"/>
      <c r="H293" s="1"/>
      <c r="I293" s="1"/>
      <c r="J293" s="1"/>
      <c r="K293" s="1"/>
      <c r="L293" s="1"/>
      <c r="M293" s="1"/>
      <c r="N293" s="1"/>
      <c r="O293" s="1"/>
    </row>
    <row r="294" spans="2:15" x14ac:dyDescent="0.45">
      <c r="B294" s="1"/>
      <c r="C294" s="3"/>
      <c r="D294" s="3"/>
      <c r="E294" s="3"/>
      <c r="F294" s="3"/>
      <c r="G294" s="1"/>
      <c r="H294" s="1"/>
      <c r="I294" s="1"/>
      <c r="J294" s="1"/>
      <c r="K294" s="1"/>
      <c r="L294" s="1"/>
      <c r="M294" s="1"/>
      <c r="N294" s="1"/>
      <c r="O294" s="1"/>
    </row>
    <row r="295" spans="2:15" x14ac:dyDescent="0.45">
      <c r="B295" s="1"/>
      <c r="C295" s="3"/>
      <c r="D295" s="3"/>
      <c r="E295" s="3"/>
      <c r="F295" s="3"/>
      <c r="G295" s="1"/>
      <c r="H295" s="1"/>
      <c r="I295" s="1"/>
      <c r="J295" s="1"/>
      <c r="K295" s="1"/>
      <c r="L295" s="1"/>
      <c r="M295" s="1"/>
      <c r="N295" s="1"/>
      <c r="O295" s="1"/>
    </row>
    <row r="296" spans="2:15" x14ac:dyDescent="0.45">
      <c r="B296" s="1"/>
      <c r="C296" s="3"/>
      <c r="D296" s="3"/>
      <c r="E296" s="3"/>
      <c r="F296" s="3"/>
      <c r="G296" s="1"/>
      <c r="H296" s="1"/>
      <c r="I296" s="1"/>
      <c r="J296" s="1"/>
      <c r="K296" s="1"/>
      <c r="L296" s="1"/>
      <c r="M296" s="1"/>
      <c r="N296" s="1"/>
      <c r="O296" s="1"/>
    </row>
    <row r="297" spans="2:15" x14ac:dyDescent="0.45">
      <c r="B297" s="1"/>
      <c r="C297" s="3"/>
      <c r="D297" s="3"/>
      <c r="E297" s="3"/>
      <c r="F297" s="3"/>
      <c r="G297" s="1"/>
      <c r="H297" s="1"/>
      <c r="I297" s="1"/>
      <c r="J297" s="1"/>
      <c r="K297" s="1"/>
      <c r="L297" s="1"/>
      <c r="M297" s="1"/>
      <c r="N297" s="1"/>
      <c r="O297" s="1"/>
    </row>
    <row r="298" spans="2:15" x14ac:dyDescent="0.45">
      <c r="B298" s="1"/>
      <c r="C298" s="3"/>
      <c r="D298" s="3"/>
      <c r="E298" s="3"/>
      <c r="F298" s="3"/>
      <c r="G298" s="1"/>
      <c r="H298" s="1"/>
      <c r="I298" s="1"/>
      <c r="J298" s="1"/>
      <c r="K298" s="1"/>
      <c r="L298" s="1"/>
      <c r="M298" s="1"/>
      <c r="N298" s="1"/>
      <c r="O298" s="1"/>
    </row>
    <row r="299" spans="2:15" x14ac:dyDescent="0.45">
      <c r="B299" s="1"/>
      <c r="C299" s="3"/>
      <c r="D299" s="3"/>
      <c r="E299" s="3"/>
      <c r="F299" s="3"/>
      <c r="G299" s="1"/>
      <c r="H299" s="1"/>
      <c r="I299" s="1"/>
      <c r="J299" s="1"/>
      <c r="K299" s="1"/>
      <c r="L299" s="1"/>
      <c r="M299" s="1"/>
      <c r="N299" s="1"/>
      <c r="O299" s="1"/>
    </row>
    <row r="300" spans="2:15" x14ac:dyDescent="0.45">
      <c r="B300" s="1"/>
      <c r="C300" s="3"/>
      <c r="D300" s="3"/>
      <c r="E300" s="3"/>
      <c r="F300" s="3"/>
      <c r="G300" s="1"/>
      <c r="H300" s="1"/>
      <c r="I300" s="1"/>
      <c r="J300" s="1"/>
      <c r="K300" s="1"/>
      <c r="L300" s="1"/>
      <c r="M300" s="1"/>
      <c r="N300" s="1"/>
      <c r="O300" s="1"/>
    </row>
    <row r="301" spans="2:15" x14ac:dyDescent="0.45">
      <c r="B301" s="1"/>
      <c r="C301" s="3"/>
      <c r="D301" s="3"/>
      <c r="E301" s="3"/>
      <c r="F301" s="3"/>
      <c r="G301" s="1"/>
      <c r="H301" s="1"/>
      <c r="I301" s="1"/>
      <c r="J301" s="1"/>
      <c r="K301" s="1"/>
      <c r="L301" s="1"/>
      <c r="M301" s="1"/>
      <c r="N301" s="1"/>
      <c r="O301" s="1"/>
    </row>
    <row r="302" spans="2:15" x14ac:dyDescent="0.45">
      <c r="B302" s="1"/>
      <c r="C302" s="3"/>
      <c r="D302" s="3"/>
      <c r="E302" s="3"/>
      <c r="F302" s="3"/>
      <c r="G302" s="1"/>
      <c r="H302" s="1"/>
      <c r="I302" s="1"/>
      <c r="J302" s="1"/>
      <c r="K302" s="1"/>
      <c r="L302" s="1"/>
      <c r="M302" s="1"/>
      <c r="N302" s="1"/>
      <c r="O302" s="1"/>
    </row>
    <row r="303" spans="2:15" x14ac:dyDescent="0.45">
      <c r="B303" s="1"/>
      <c r="C303" s="3"/>
      <c r="D303" s="3"/>
      <c r="E303" s="3"/>
      <c r="F303" s="3"/>
      <c r="G303" s="1"/>
      <c r="H303" s="1"/>
      <c r="I303" s="1"/>
      <c r="J303" s="1"/>
      <c r="K303" s="1"/>
      <c r="L303" s="1"/>
      <c r="M303" s="1"/>
      <c r="N303" s="1"/>
      <c r="O303" s="1"/>
    </row>
    <row r="304" spans="2:15" x14ac:dyDescent="0.45">
      <c r="B304" s="1"/>
      <c r="C304" s="3"/>
      <c r="D304" s="3"/>
      <c r="E304" s="3"/>
      <c r="F304" s="3"/>
      <c r="G304" s="1"/>
      <c r="H304" s="1"/>
      <c r="I304" s="1"/>
      <c r="J304" s="1"/>
      <c r="K304" s="1"/>
      <c r="L304" s="1"/>
      <c r="M304" s="1"/>
      <c r="N304" s="1"/>
      <c r="O304" s="1"/>
    </row>
    <row r="305" spans="2:15" x14ac:dyDescent="0.45">
      <c r="B305" s="1"/>
      <c r="C305" s="3"/>
      <c r="D305" s="3"/>
      <c r="E305" s="3"/>
      <c r="F305" s="3"/>
      <c r="G305" s="1"/>
      <c r="H305" s="1"/>
      <c r="I305" s="1"/>
      <c r="J305" s="1"/>
      <c r="K305" s="1"/>
      <c r="L305" s="1"/>
      <c r="M305" s="1"/>
      <c r="N305" s="1"/>
      <c r="O305" s="1"/>
    </row>
    <row r="306" spans="2:15" x14ac:dyDescent="0.45">
      <c r="B306" s="1"/>
      <c r="C306" s="3"/>
      <c r="D306" s="3"/>
      <c r="E306" s="3"/>
      <c r="F306" s="3"/>
      <c r="G306" s="1"/>
      <c r="H306" s="1"/>
      <c r="I306" s="1"/>
      <c r="J306" s="1"/>
      <c r="K306" s="1"/>
      <c r="L306" s="1"/>
      <c r="M306" s="1"/>
      <c r="N306" s="1"/>
      <c r="O306" s="1"/>
    </row>
    <row r="307" spans="2:15" x14ac:dyDescent="0.45">
      <c r="B307" s="1"/>
      <c r="C307" s="3"/>
      <c r="D307" s="3"/>
      <c r="E307" s="3"/>
      <c r="F307" s="3"/>
      <c r="G307" s="1"/>
      <c r="H307" s="1"/>
      <c r="I307" s="1"/>
      <c r="J307" s="1"/>
      <c r="K307" s="1"/>
      <c r="L307" s="1"/>
      <c r="M307" s="1"/>
      <c r="N307" s="1"/>
      <c r="O307" s="1"/>
    </row>
    <row r="308" spans="2:15" x14ac:dyDescent="0.45">
      <c r="B308" s="1"/>
      <c r="C308" s="3"/>
      <c r="D308" s="3"/>
      <c r="E308" s="3"/>
      <c r="F308" s="3"/>
      <c r="G308" s="1"/>
      <c r="H308" s="1"/>
      <c r="I308" s="1"/>
      <c r="J308" s="1"/>
      <c r="K308" s="1"/>
      <c r="L308" s="1"/>
      <c r="M308" s="1"/>
      <c r="N308" s="1"/>
      <c r="O308" s="1"/>
    </row>
    <row r="309" spans="2:15" x14ac:dyDescent="0.45">
      <c r="B309" s="1"/>
      <c r="C309" s="3"/>
      <c r="D309" s="3"/>
      <c r="E309" s="3"/>
      <c r="F309" s="3"/>
      <c r="G309" s="1"/>
      <c r="H309" s="1"/>
      <c r="I309" s="1"/>
      <c r="J309" s="1"/>
      <c r="K309" s="1"/>
      <c r="L309" s="1"/>
      <c r="M309" s="1"/>
      <c r="N309" s="1"/>
      <c r="O309" s="1"/>
    </row>
    <row r="310" spans="2:15" x14ac:dyDescent="0.45">
      <c r="B310" s="1"/>
      <c r="C310" s="3"/>
      <c r="D310" s="3"/>
      <c r="E310" s="3"/>
      <c r="F310" s="3"/>
      <c r="G310" s="1"/>
      <c r="H310" s="1"/>
      <c r="I310" s="1"/>
      <c r="J310" s="1"/>
      <c r="K310" s="1"/>
      <c r="L310" s="1"/>
      <c r="M310" s="1"/>
      <c r="N310" s="1"/>
      <c r="O310" s="1"/>
    </row>
    <row r="311" spans="2:15" x14ac:dyDescent="0.45">
      <c r="B311" s="1"/>
      <c r="C311" s="3"/>
      <c r="D311" s="3"/>
      <c r="E311" s="3"/>
      <c r="F311" s="3"/>
      <c r="G311" s="1"/>
      <c r="H311" s="1"/>
      <c r="I311" s="1"/>
      <c r="J311" s="1"/>
      <c r="K311" s="1"/>
      <c r="L311" s="1"/>
      <c r="M311" s="1"/>
      <c r="N311" s="1"/>
      <c r="O311" s="1"/>
    </row>
    <row r="312" spans="2:15" x14ac:dyDescent="0.45">
      <c r="B312" s="1"/>
      <c r="C312" s="3"/>
      <c r="D312" s="3"/>
      <c r="E312" s="3"/>
      <c r="F312" s="3"/>
      <c r="G312" s="1"/>
      <c r="H312" s="1"/>
      <c r="I312" s="1"/>
      <c r="J312" s="1"/>
      <c r="K312" s="1"/>
      <c r="L312" s="1"/>
      <c r="M312" s="1"/>
      <c r="N312" s="1"/>
      <c r="O312" s="1"/>
    </row>
    <row r="313" spans="2:15" x14ac:dyDescent="0.45">
      <c r="B313" s="1"/>
      <c r="C313" s="3"/>
      <c r="D313" s="3"/>
      <c r="E313" s="3"/>
      <c r="F313" s="3"/>
      <c r="G313" s="1"/>
      <c r="H313" s="1"/>
      <c r="I313" s="1"/>
      <c r="J313" s="1"/>
      <c r="K313" s="1"/>
      <c r="L313" s="1"/>
      <c r="M313" s="1"/>
      <c r="N313" s="1"/>
      <c r="O313" s="1"/>
    </row>
    <row r="314" spans="2:15" x14ac:dyDescent="0.45">
      <c r="B314" s="1"/>
      <c r="C314" s="3"/>
      <c r="D314" s="3"/>
      <c r="E314" s="3"/>
      <c r="F314" s="3"/>
      <c r="G314" s="1"/>
      <c r="H314" s="1"/>
      <c r="I314" s="1"/>
      <c r="J314" s="1"/>
      <c r="K314" s="1"/>
      <c r="L314" s="1"/>
      <c r="M314" s="1"/>
      <c r="N314" s="1"/>
      <c r="O314" s="1"/>
    </row>
    <row r="315" spans="2:15" x14ac:dyDescent="0.45">
      <c r="B315" s="1"/>
      <c r="C315" s="3"/>
      <c r="D315" s="3"/>
      <c r="E315" s="3"/>
      <c r="F315" s="3"/>
      <c r="G315" s="1"/>
      <c r="H315" s="1"/>
      <c r="I315" s="1"/>
      <c r="J315" s="1"/>
      <c r="K315" s="1"/>
      <c r="L315" s="1"/>
      <c r="M315" s="1"/>
      <c r="N315" s="1"/>
      <c r="O315" s="1"/>
    </row>
    <row r="316" spans="2:15" x14ac:dyDescent="0.45">
      <c r="B316" s="1"/>
      <c r="C316" s="3"/>
      <c r="D316" s="3"/>
      <c r="E316" s="3"/>
      <c r="F316" s="3"/>
      <c r="G316" s="1"/>
      <c r="H316" s="1"/>
      <c r="I316" s="1"/>
      <c r="J316" s="1"/>
      <c r="K316" s="1"/>
      <c r="L316" s="1"/>
      <c r="M316" s="1"/>
      <c r="N316" s="1"/>
      <c r="O316" s="1"/>
    </row>
    <row r="317" spans="2:15" x14ac:dyDescent="0.45">
      <c r="B317" s="1"/>
      <c r="C317" s="3"/>
      <c r="D317" s="3"/>
      <c r="E317" s="3"/>
      <c r="F317" s="3"/>
      <c r="G317" s="1"/>
      <c r="H317" s="1"/>
      <c r="I317" s="1"/>
      <c r="J317" s="1"/>
      <c r="K317" s="1"/>
      <c r="L317" s="1"/>
      <c r="M317" s="1"/>
      <c r="N317" s="1"/>
      <c r="O317" s="1"/>
    </row>
    <row r="318" spans="2:15" x14ac:dyDescent="0.45">
      <c r="B318" s="1"/>
      <c r="C318" s="3"/>
      <c r="D318" s="3"/>
      <c r="E318" s="3"/>
      <c r="F318" s="3"/>
      <c r="G318" s="1"/>
      <c r="H318" s="1"/>
      <c r="I318" s="1"/>
      <c r="J318" s="1"/>
      <c r="K318" s="1"/>
      <c r="L318" s="1"/>
      <c r="M318" s="1"/>
      <c r="N318" s="1"/>
      <c r="O318" s="1"/>
    </row>
    <row r="319" spans="2:15" x14ac:dyDescent="0.45">
      <c r="B319" s="1"/>
      <c r="C319" s="3"/>
      <c r="D319" s="3"/>
      <c r="E319" s="3"/>
      <c r="F319" s="3"/>
      <c r="G319" s="1"/>
      <c r="H319" s="1"/>
      <c r="I319" s="1"/>
      <c r="J319" s="1"/>
      <c r="K319" s="1"/>
      <c r="L319" s="1"/>
      <c r="M319" s="1"/>
      <c r="N319" s="1"/>
      <c r="O319" s="1"/>
    </row>
    <row r="320" spans="2:15" x14ac:dyDescent="0.45">
      <c r="B320" s="1"/>
      <c r="C320" s="3"/>
      <c r="D320" s="3"/>
      <c r="E320" s="3"/>
      <c r="F320" s="3"/>
      <c r="G320" s="1"/>
      <c r="H320" s="1"/>
      <c r="I320" s="1"/>
      <c r="J320" s="1"/>
      <c r="K320" s="1"/>
      <c r="L320" s="1"/>
      <c r="M320" s="1"/>
      <c r="N320" s="1"/>
      <c r="O320" s="1"/>
    </row>
    <row r="321" spans="2:15" x14ac:dyDescent="0.45">
      <c r="B321" s="1"/>
      <c r="C321" s="3"/>
      <c r="D321" s="3"/>
      <c r="E321" s="3"/>
      <c r="F321" s="3"/>
      <c r="G321" s="1"/>
      <c r="H321" s="1"/>
      <c r="I321" s="1"/>
      <c r="J321" s="1"/>
      <c r="K321" s="1"/>
      <c r="L321" s="1"/>
      <c r="M321" s="1"/>
      <c r="N321" s="1"/>
      <c r="O321" s="1"/>
    </row>
    <row r="322" spans="2:15" x14ac:dyDescent="0.45">
      <c r="B322" s="1"/>
      <c r="C322" s="3"/>
      <c r="D322" s="3"/>
      <c r="E322" s="3"/>
      <c r="F322" s="3"/>
      <c r="G322" s="1"/>
      <c r="H322" s="1"/>
      <c r="I322" s="1"/>
      <c r="J322" s="1"/>
      <c r="K322" s="1"/>
      <c r="L322" s="1"/>
      <c r="M322" s="1"/>
      <c r="N322" s="1"/>
      <c r="O322" s="1"/>
    </row>
    <row r="323" spans="2:15" x14ac:dyDescent="0.45">
      <c r="B323" s="1"/>
      <c r="C323" s="3"/>
      <c r="D323" s="3"/>
      <c r="E323" s="3"/>
      <c r="F323" s="3"/>
      <c r="G323" s="1"/>
      <c r="H323" s="1"/>
      <c r="I323" s="1"/>
      <c r="J323" s="1"/>
      <c r="K323" s="1"/>
      <c r="L323" s="1"/>
      <c r="M323" s="1"/>
      <c r="N323" s="1"/>
      <c r="O323" s="1"/>
    </row>
    <row r="324" spans="2:15" x14ac:dyDescent="0.45">
      <c r="B324" s="1"/>
      <c r="C324" s="3"/>
      <c r="D324" s="3"/>
      <c r="E324" s="3"/>
      <c r="F324" s="3"/>
      <c r="G324" s="1"/>
      <c r="H324" s="1"/>
      <c r="I324" s="1"/>
      <c r="J324" s="1"/>
      <c r="K324" s="1"/>
      <c r="L324" s="1"/>
      <c r="M324" s="1"/>
      <c r="N324" s="1"/>
      <c r="O324" s="1"/>
    </row>
    <row r="325" spans="2:15" x14ac:dyDescent="0.45">
      <c r="B325" s="1"/>
      <c r="C325" s="3"/>
      <c r="D325" s="3"/>
      <c r="E325" s="3"/>
      <c r="F325" s="3"/>
      <c r="G325" s="1"/>
      <c r="H325" s="1"/>
      <c r="I325" s="1"/>
      <c r="J325" s="1"/>
      <c r="K325" s="1"/>
      <c r="L325" s="1"/>
      <c r="M325" s="1"/>
      <c r="N325" s="1"/>
      <c r="O325" s="1"/>
    </row>
    <row r="326" spans="2:15" x14ac:dyDescent="0.45">
      <c r="B326" s="1"/>
      <c r="C326" s="3"/>
      <c r="D326" s="3"/>
      <c r="E326" s="3"/>
      <c r="F326" s="3"/>
      <c r="G326" s="1"/>
      <c r="H326" s="1"/>
      <c r="I326" s="1"/>
      <c r="J326" s="1"/>
      <c r="K326" s="1"/>
      <c r="L326" s="1"/>
      <c r="M326" s="1"/>
      <c r="N326" s="1"/>
      <c r="O326" s="1"/>
    </row>
    <row r="327" spans="2:15" x14ac:dyDescent="0.45">
      <c r="B327" s="1"/>
      <c r="C327" s="3"/>
      <c r="D327" s="3"/>
      <c r="E327" s="3"/>
      <c r="F327" s="3"/>
      <c r="G327" s="1"/>
      <c r="H327" s="1"/>
      <c r="I327" s="1"/>
      <c r="J327" s="1"/>
      <c r="K327" s="1"/>
      <c r="L327" s="1"/>
      <c r="M327" s="1"/>
      <c r="N327" s="1"/>
      <c r="O327" s="1"/>
    </row>
    <row r="328" spans="2:15" x14ac:dyDescent="0.45">
      <c r="B328" s="1"/>
      <c r="C328" s="3"/>
      <c r="D328" s="3"/>
      <c r="E328" s="3"/>
      <c r="F328" s="3"/>
      <c r="G328" s="1"/>
      <c r="H328" s="1"/>
      <c r="I328" s="1"/>
      <c r="J328" s="1"/>
      <c r="K328" s="1"/>
      <c r="L328" s="1"/>
      <c r="M328" s="1"/>
      <c r="N328" s="1"/>
      <c r="O328" s="1"/>
    </row>
    <row r="329" spans="2:15" x14ac:dyDescent="0.45">
      <c r="B329" s="1"/>
      <c r="C329" s="3"/>
      <c r="D329" s="3"/>
      <c r="E329" s="3"/>
      <c r="F329" s="3"/>
      <c r="G329" s="1"/>
      <c r="H329" s="1"/>
      <c r="I329" s="1"/>
      <c r="J329" s="1"/>
      <c r="K329" s="1"/>
      <c r="L329" s="1"/>
      <c r="M329" s="1"/>
      <c r="N329" s="1"/>
      <c r="O329" s="1"/>
    </row>
    <row r="330" spans="2:15" x14ac:dyDescent="0.45">
      <c r="B330" s="1"/>
      <c r="C330" s="3"/>
      <c r="D330" s="3"/>
      <c r="E330" s="3"/>
      <c r="F330" s="3"/>
      <c r="G330" s="1"/>
      <c r="H330" s="1"/>
      <c r="I330" s="1"/>
      <c r="J330" s="1"/>
      <c r="K330" s="1"/>
      <c r="L330" s="1"/>
      <c r="M330" s="1"/>
      <c r="N330" s="1"/>
      <c r="O330" s="1"/>
    </row>
    <row r="331" spans="2:15" x14ac:dyDescent="0.45">
      <c r="B331" s="1"/>
      <c r="C331" s="3"/>
      <c r="D331" s="3"/>
      <c r="E331" s="3"/>
      <c r="F331" s="3"/>
      <c r="G331" s="1"/>
      <c r="H331" s="1"/>
      <c r="I331" s="1"/>
      <c r="J331" s="1"/>
      <c r="K331" s="1"/>
      <c r="L331" s="1"/>
      <c r="M331" s="1"/>
      <c r="N331" s="1"/>
      <c r="O331" s="1"/>
    </row>
    <row r="332" spans="2:15" x14ac:dyDescent="0.45">
      <c r="B332" s="1"/>
      <c r="C332" s="3"/>
      <c r="D332" s="3"/>
      <c r="E332" s="3"/>
      <c r="F332" s="3"/>
      <c r="G332" s="1"/>
      <c r="H332" s="1"/>
      <c r="I332" s="1"/>
      <c r="J332" s="1"/>
      <c r="K332" s="1"/>
      <c r="L332" s="1"/>
      <c r="M332" s="1"/>
      <c r="N332" s="1"/>
      <c r="O332" s="1"/>
    </row>
    <row r="333" spans="2:15" x14ac:dyDescent="0.45">
      <c r="B333" s="1"/>
      <c r="C333" s="3"/>
      <c r="D333" s="3"/>
      <c r="E333" s="3"/>
      <c r="F333" s="3"/>
      <c r="G333" s="1"/>
      <c r="H333" s="1"/>
      <c r="I333" s="1"/>
      <c r="J333" s="1"/>
      <c r="K333" s="1"/>
      <c r="L333" s="1"/>
      <c r="M333" s="1"/>
      <c r="N333" s="1"/>
      <c r="O333" s="1"/>
    </row>
    <row r="334" spans="2:15" x14ac:dyDescent="0.45">
      <c r="B334" s="1"/>
      <c r="C334" s="3"/>
      <c r="D334" s="3"/>
      <c r="E334" s="3"/>
      <c r="F334" s="3"/>
      <c r="G334" s="1"/>
      <c r="H334" s="1"/>
      <c r="I334" s="1"/>
      <c r="J334" s="1"/>
      <c r="K334" s="1"/>
      <c r="L334" s="1"/>
      <c r="M334" s="1"/>
      <c r="N334" s="1"/>
      <c r="O334" s="1"/>
    </row>
    <row r="335" spans="2:15" x14ac:dyDescent="0.45">
      <c r="B335" s="1"/>
      <c r="C335" s="3"/>
      <c r="D335" s="3"/>
      <c r="E335" s="3"/>
      <c r="F335" s="3"/>
      <c r="G335" s="1"/>
      <c r="H335" s="1"/>
      <c r="I335" s="1"/>
      <c r="J335" s="1"/>
      <c r="K335" s="1"/>
      <c r="L335" s="1"/>
      <c r="M335" s="1"/>
      <c r="N335" s="1"/>
      <c r="O335" s="1"/>
    </row>
    <row r="336" spans="2:15" x14ac:dyDescent="0.45">
      <c r="B336" s="1"/>
      <c r="C336" s="3"/>
      <c r="D336" s="3"/>
      <c r="E336" s="3"/>
      <c r="F336" s="3"/>
      <c r="G336" s="1"/>
      <c r="H336" s="1"/>
      <c r="I336" s="1"/>
      <c r="J336" s="1"/>
      <c r="K336" s="1"/>
      <c r="L336" s="1"/>
      <c r="M336" s="1"/>
      <c r="N336" s="1"/>
      <c r="O336" s="1"/>
    </row>
    <row r="337" spans="2:15" x14ac:dyDescent="0.45">
      <c r="B337" s="1"/>
      <c r="C337" s="3"/>
      <c r="D337" s="3"/>
      <c r="E337" s="3"/>
      <c r="F337" s="3"/>
      <c r="G337" s="1"/>
      <c r="H337" s="1"/>
      <c r="I337" s="1"/>
      <c r="J337" s="1"/>
      <c r="K337" s="1"/>
      <c r="L337" s="1"/>
      <c r="M337" s="1"/>
      <c r="N337" s="1"/>
      <c r="O337" s="1"/>
    </row>
    <row r="338" spans="2:15" x14ac:dyDescent="0.45">
      <c r="B338" s="1"/>
      <c r="C338" s="3"/>
      <c r="D338" s="3"/>
      <c r="E338" s="3"/>
      <c r="F338" s="3"/>
      <c r="G338" s="1"/>
      <c r="H338" s="1"/>
      <c r="I338" s="1"/>
      <c r="J338" s="1"/>
      <c r="K338" s="1"/>
      <c r="L338" s="1"/>
      <c r="M338" s="1"/>
      <c r="N338" s="1"/>
      <c r="O338" s="1"/>
    </row>
    <row r="339" spans="2:15" x14ac:dyDescent="0.45">
      <c r="B339" s="1"/>
      <c r="C339" s="3"/>
      <c r="D339" s="3"/>
      <c r="E339" s="3"/>
      <c r="F339" s="3"/>
      <c r="G339" s="1"/>
      <c r="H339" s="1"/>
      <c r="I339" s="1"/>
      <c r="J339" s="1"/>
      <c r="K339" s="1"/>
      <c r="L339" s="1"/>
      <c r="M339" s="1"/>
      <c r="N339" s="1"/>
      <c r="O339" s="1"/>
    </row>
    <row r="340" spans="2:15" x14ac:dyDescent="0.45">
      <c r="B340" s="1"/>
      <c r="C340" s="3"/>
      <c r="D340" s="3"/>
      <c r="E340" s="3"/>
      <c r="F340" s="3"/>
      <c r="G340" s="1"/>
      <c r="H340" s="1"/>
      <c r="I340" s="1"/>
      <c r="J340" s="1"/>
      <c r="K340" s="1"/>
      <c r="L340" s="1"/>
      <c r="M340" s="1"/>
      <c r="N340" s="1"/>
      <c r="O340" s="1"/>
    </row>
    <row r="341" spans="2:15" x14ac:dyDescent="0.45">
      <c r="B341" s="1"/>
      <c r="C341" s="3"/>
      <c r="D341" s="3"/>
      <c r="E341" s="3"/>
      <c r="F341" s="3"/>
      <c r="G341" s="1"/>
      <c r="H341" s="1"/>
      <c r="I341" s="1"/>
      <c r="J341" s="1"/>
      <c r="K341" s="1"/>
      <c r="L341" s="1"/>
      <c r="M341" s="1"/>
      <c r="N341" s="1"/>
      <c r="O341" s="1"/>
    </row>
    <row r="342" spans="2:15" x14ac:dyDescent="0.45">
      <c r="B342" s="1"/>
      <c r="C342" s="3"/>
      <c r="D342" s="3"/>
      <c r="E342" s="3"/>
      <c r="F342" s="3"/>
      <c r="G342" s="1"/>
      <c r="H342" s="1"/>
      <c r="I342" s="1"/>
      <c r="J342" s="1"/>
      <c r="K342" s="1"/>
      <c r="L342" s="1"/>
      <c r="M342" s="1"/>
      <c r="N342" s="1"/>
      <c r="O342" s="1"/>
    </row>
    <row r="343" spans="2:15" x14ac:dyDescent="0.45">
      <c r="B343" s="1"/>
      <c r="C343" s="3"/>
      <c r="D343" s="3"/>
      <c r="E343" s="3"/>
      <c r="F343" s="3"/>
      <c r="G343" s="1"/>
      <c r="H343" s="1"/>
      <c r="I343" s="1"/>
      <c r="J343" s="1"/>
      <c r="K343" s="1"/>
      <c r="L343" s="1"/>
      <c r="M343" s="1"/>
      <c r="N343" s="1"/>
      <c r="O343" s="1"/>
    </row>
    <row r="344" spans="2:15" x14ac:dyDescent="0.45">
      <c r="B344" s="1"/>
      <c r="C344" s="3"/>
      <c r="D344" s="3"/>
      <c r="E344" s="3"/>
      <c r="F344" s="3"/>
      <c r="G344" s="1"/>
      <c r="H344" s="1"/>
      <c r="I344" s="1"/>
      <c r="J344" s="1"/>
      <c r="K344" s="1"/>
      <c r="L344" s="1"/>
      <c r="M344" s="1"/>
      <c r="N344" s="1"/>
      <c r="O344" s="1"/>
    </row>
    <row r="345" spans="2:15" x14ac:dyDescent="0.45">
      <c r="B345" s="1"/>
      <c r="C345" s="3"/>
      <c r="D345" s="3"/>
      <c r="E345" s="3"/>
      <c r="F345" s="3"/>
      <c r="G345" s="1"/>
      <c r="H345" s="1"/>
      <c r="I345" s="1"/>
      <c r="J345" s="1"/>
      <c r="K345" s="1"/>
      <c r="L345" s="1"/>
      <c r="M345" s="1"/>
      <c r="N345" s="1"/>
      <c r="O345" s="1"/>
    </row>
    <row r="346" spans="2:15" x14ac:dyDescent="0.45">
      <c r="B346" s="1"/>
      <c r="C346" s="3"/>
      <c r="D346" s="3"/>
      <c r="E346" s="3"/>
      <c r="F346" s="3"/>
      <c r="G346" s="1"/>
      <c r="H346" s="1"/>
      <c r="I346" s="1"/>
      <c r="J346" s="1"/>
      <c r="K346" s="1"/>
      <c r="L346" s="1"/>
      <c r="M346" s="1"/>
      <c r="N346" s="1"/>
      <c r="O346" s="1"/>
    </row>
    <row r="347" spans="2:15" x14ac:dyDescent="0.45">
      <c r="B347" s="1"/>
      <c r="C347" s="3"/>
      <c r="D347" s="3"/>
      <c r="E347" s="3"/>
      <c r="F347" s="3"/>
      <c r="G347" s="1"/>
      <c r="H347" s="1"/>
      <c r="I347" s="1"/>
      <c r="J347" s="1"/>
      <c r="K347" s="1"/>
      <c r="L347" s="1"/>
      <c r="M347" s="1"/>
      <c r="N347" s="1"/>
      <c r="O347" s="1"/>
    </row>
    <row r="348" spans="2:15" x14ac:dyDescent="0.45">
      <c r="B348" s="1"/>
      <c r="C348" s="3"/>
      <c r="D348" s="3"/>
      <c r="E348" s="3"/>
      <c r="F348" s="3"/>
      <c r="G348" s="1"/>
      <c r="H348" s="1"/>
      <c r="I348" s="1"/>
      <c r="J348" s="1"/>
      <c r="K348" s="1"/>
      <c r="L348" s="1"/>
      <c r="M348" s="1"/>
      <c r="N348" s="1"/>
      <c r="O348" s="1"/>
    </row>
    <row r="349" spans="2:15" x14ac:dyDescent="0.45">
      <c r="B349" s="1"/>
      <c r="C349" s="3"/>
      <c r="D349" s="3"/>
      <c r="E349" s="3"/>
      <c r="F349" s="3"/>
      <c r="G349" s="1"/>
      <c r="H349" s="1"/>
      <c r="I349" s="1"/>
      <c r="J349" s="1"/>
      <c r="K349" s="1"/>
      <c r="L349" s="1"/>
      <c r="M349" s="1"/>
      <c r="N349" s="1"/>
      <c r="O349" s="1"/>
    </row>
    <row r="350" spans="2:15" x14ac:dyDescent="0.45">
      <c r="B350" s="1"/>
      <c r="C350" s="3"/>
      <c r="D350" s="3"/>
      <c r="E350" s="3"/>
      <c r="F350" s="3"/>
      <c r="G350" s="1"/>
      <c r="H350" s="1"/>
      <c r="I350" s="1"/>
      <c r="J350" s="1"/>
      <c r="K350" s="1"/>
      <c r="L350" s="1"/>
      <c r="M350" s="1"/>
      <c r="N350" s="1"/>
      <c r="O350" s="1"/>
    </row>
    <row r="351" spans="2:15" x14ac:dyDescent="0.45">
      <c r="B351" s="1"/>
      <c r="C351" s="3"/>
      <c r="D351" s="3"/>
      <c r="E351" s="3"/>
      <c r="F351" s="3"/>
      <c r="G351" s="1"/>
      <c r="H351" s="1"/>
      <c r="I351" s="1"/>
      <c r="J351" s="1"/>
      <c r="K351" s="1"/>
      <c r="L351" s="1"/>
      <c r="M351" s="1"/>
      <c r="N351" s="1"/>
      <c r="O351" s="1"/>
    </row>
    <row r="352" spans="2:15" x14ac:dyDescent="0.45">
      <c r="B352" s="1"/>
      <c r="C352" s="3"/>
      <c r="D352" s="3"/>
      <c r="E352" s="3"/>
      <c r="F352" s="3"/>
      <c r="G352" s="1"/>
      <c r="H352" s="1"/>
      <c r="I352" s="1"/>
      <c r="J352" s="1"/>
      <c r="K352" s="1"/>
      <c r="L352" s="1"/>
      <c r="M352" s="1"/>
      <c r="N352" s="1"/>
      <c r="O352" s="1"/>
    </row>
    <row r="353" spans="2:15" x14ac:dyDescent="0.45">
      <c r="B353" s="1"/>
      <c r="C353" s="3"/>
      <c r="D353" s="3"/>
      <c r="E353" s="3"/>
      <c r="F353" s="3"/>
      <c r="G353" s="1"/>
      <c r="H353" s="1"/>
      <c r="I353" s="1"/>
      <c r="J353" s="1"/>
      <c r="K353" s="1"/>
      <c r="L353" s="1"/>
      <c r="M353" s="1"/>
      <c r="N353" s="1"/>
      <c r="O353" s="1"/>
    </row>
    <row r="354" spans="2:15" x14ac:dyDescent="0.45">
      <c r="B354" s="1"/>
      <c r="C354" s="3"/>
      <c r="D354" s="3"/>
      <c r="E354" s="3"/>
      <c r="F354" s="3"/>
      <c r="G354" s="1"/>
      <c r="H354" s="1"/>
      <c r="I354" s="1"/>
      <c r="J354" s="1"/>
      <c r="K354" s="1"/>
      <c r="L354" s="1"/>
      <c r="M354" s="1"/>
      <c r="N354" s="1"/>
      <c r="O354" s="1"/>
    </row>
    <row r="355" spans="2:15" x14ac:dyDescent="0.45">
      <c r="B355" s="1"/>
      <c r="C355" s="3"/>
      <c r="D355" s="3"/>
      <c r="E355" s="3"/>
      <c r="F355" s="3"/>
      <c r="G355" s="1"/>
      <c r="H355" s="1"/>
      <c r="I355" s="1"/>
      <c r="J355" s="1"/>
      <c r="K355" s="1"/>
      <c r="L355" s="1"/>
      <c r="M355" s="1"/>
      <c r="N355" s="1"/>
      <c r="O355" s="1"/>
    </row>
    <row r="356" spans="2:15" x14ac:dyDescent="0.45">
      <c r="B356" s="1"/>
      <c r="C356" s="3"/>
      <c r="D356" s="3"/>
      <c r="E356" s="3"/>
      <c r="F356" s="3"/>
      <c r="G356" s="1"/>
      <c r="H356" s="1"/>
      <c r="I356" s="1"/>
      <c r="J356" s="1"/>
      <c r="K356" s="1"/>
      <c r="L356" s="1"/>
      <c r="M356" s="1"/>
      <c r="N356" s="1"/>
      <c r="O356" s="1"/>
    </row>
    <row r="357" spans="2:15" x14ac:dyDescent="0.45">
      <c r="B357" s="1"/>
      <c r="C357" s="3"/>
      <c r="D357" s="3"/>
      <c r="E357" s="3"/>
      <c r="F357" s="3"/>
      <c r="G357" s="1"/>
      <c r="H357" s="1"/>
      <c r="I357" s="1"/>
      <c r="J357" s="1"/>
      <c r="K357" s="1"/>
      <c r="L357" s="1"/>
      <c r="M357" s="1"/>
      <c r="N357" s="1"/>
      <c r="O357" s="1"/>
    </row>
    <row r="358" spans="2:15" x14ac:dyDescent="0.45">
      <c r="B358" s="1"/>
      <c r="C358" s="3"/>
      <c r="D358" s="3"/>
      <c r="E358" s="3"/>
      <c r="F358" s="3"/>
      <c r="G358" s="1"/>
      <c r="H358" s="1"/>
      <c r="I358" s="1"/>
      <c r="J358" s="1"/>
      <c r="K358" s="1"/>
      <c r="L358" s="1"/>
      <c r="M358" s="1"/>
      <c r="N358" s="1"/>
      <c r="O358" s="1"/>
    </row>
    <row r="359" spans="2:15" x14ac:dyDescent="0.45">
      <c r="B359" s="1"/>
      <c r="C359" s="3"/>
      <c r="D359" s="3"/>
      <c r="E359" s="3"/>
      <c r="F359" s="3"/>
      <c r="G359" s="1"/>
      <c r="H359" s="1"/>
      <c r="I359" s="1"/>
      <c r="J359" s="1"/>
      <c r="K359" s="1"/>
      <c r="L359" s="1"/>
      <c r="M359" s="1"/>
      <c r="N359" s="1"/>
      <c r="O359" s="1"/>
    </row>
    <row r="360" spans="2:15" x14ac:dyDescent="0.45">
      <c r="B360" s="1"/>
      <c r="C360" s="3"/>
      <c r="D360" s="3"/>
      <c r="E360" s="3"/>
      <c r="F360" s="3"/>
      <c r="G360" s="1"/>
      <c r="H360" s="1"/>
      <c r="I360" s="1"/>
      <c r="J360" s="1"/>
      <c r="K360" s="1"/>
      <c r="L360" s="1"/>
      <c r="M360" s="1"/>
      <c r="N360" s="1"/>
      <c r="O360" s="1"/>
    </row>
    <row r="361" spans="2:15" x14ac:dyDescent="0.45">
      <c r="B361" s="1"/>
      <c r="C361" s="3"/>
      <c r="D361" s="3"/>
      <c r="E361" s="3"/>
      <c r="F361" s="3"/>
      <c r="G361" s="1"/>
      <c r="H361" s="1"/>
      <c r="I361" s="1"/>
      <c r="J361" s="1"/>
      <c r="K361" s="1"/>
      <c r="L361" s="1"/>
      <c r="M361" s="1"/>
      <c r="N361" s="1"/>
      <c r="O361" s="1"/>
    </row>
    <row r="362" spans="2:15" x14ac:dyDescent="0.45">
      <c r="B362" s="1"/>
      <c r="C362" s="3"/>
      <c r="D362" s="3"/>
      <c r="E362" s="3"/>
      <c r="F362" s="3"/>
      <c r="G362" s="1"/>
      <c r="H362" s="1"/>
      <c r="I362" s="1"/>
      <c r="J362" s="1"/>
      <c r="K362" s="1"/>
      <c r="L362" s="1"/>
      <c r="M362" s="1"/>
      <c r="N362" s="1"/>
      <c r="O362" s="1"/>
    </row>
    <row r="363" spans="2:15" x14ac:dyDescent="0.45">
      <c r="B363" s="1"/>
      <c r="C363" s="3"/>
      <c r="D363" s="3"/>
      <c r="E363" s="3"/>
      <c r="F363" s="3"/>
      <c r="G363" s="1"/>
      <c r="H363" s="1"/>
      <c r="I363" s="1"/>
      <c r="J363" s="1"/>
      <c r="K363" s="1"/>
      <c r="L363" s="1"/>
      <c r="M363" s="1"/>
      <c r="N363" s="1"/>
      <c r="O363" s="1"/>
    </row>
    <row r="364" spans="2:15" x14ac:dyDescent="0.45">
      <c r="B364" s="1"/>
      <c r="C364" s="3"/>
      <c r="D364" s="3"/>
      <c r="E364" s="3"/>
      <c r="F364" s="3"/>
      <c r="G364" s="1"/>
      <c r="H364" s="1"/>
      <c r="I364" s="1"/>
      <c r="J364" s="1"/>
      <c r="K364" s="1"/>
      <c r="L364" s="1"/>
      <c r="M364" s="1"/>
      <c r="N364" s="1"/>
      <c r="O364" s="1"/>
    </row>
    <row r="365" spans="2:15" x14ac:dyDescent="0.45">
      <c r="B365" s="1"/>
      <c r="C365" s="3"/>
      <c r="D365" s="3"/>
      <c r="E365" s="3"/>
      <c r="F365" s="3"/>
      <c r="G365" s="1"/>
      <c r="H365" s="1"/>
      <c r="I365" s="1"/>
      <c r="J365" s="1"/>
      <c r="K365" s="1"/>
      <c r="L365" s="1"/>
      <c r="M365" s="1"/>
      <c r="N365" s="1"/>
      <c r="O365" s="1"/>
    </row>
    <row r="366" spans="2:15" x14ac:dyDescent="0.45">
      <c r="B366" s="1"/>
      <c r="C366" s="3"/>
      <c r="D366" s="3"/>
      <c r="E366" s="3"/>
      <c r="F366" s="3"/>
      <c r="G366" s="1"/>
      <c r="H366" s="1"/>
      <c r="I366" s="1"/>
      <c r="J366" s="1"/>
      <c r="K366" s="1"/>
      <c r="L366" s="1"/>
      <c r="M366" s="1"/>
      <c r="N366" s="1"/>
      <c r="O366" s="1"/>
    </row>
    <row r="367" spans="2:15" x14ac:dyDescent="0.45">
      <c r="B367" s="1"/>
      <c r="C367" s="3"/>
      <c r="D367" s="3"/>
      <c r="E367" s="3"/>
      <c r="F367" s="3"/>
      <c r="G367" s="1"/>
      <c r="H367" s="1"/>
      <c r="I367" s="1"/>
      <c r="J367" s="1"/>
      <c r="K367" s="1"/>
      <c r="L367" s="1"/>
      <c r="M367" s="1"/>
      <c r="N367" s="1"/>
      <c r="O367" s="1"/>
    </row>
    <row r="368" spans="2:15" x14ac:dyDescent="0.45">
      <c r="B368" s="1"/>
      <c r="C368" s="3"/>
      <c r="D368" s="3"/>
      <c r="E368" s="3"/>
      <c r="F368" s="3"/>
      <c r="G368" s="1"/>
      <c r="H368" s="1"/>
      <c r="I368" s="1"/>
      <c r="J368" s="1"/>
      <c r="K368" s="1"/>
      <c r="L368" s="1"/>
      <c r="M368" s="1"/>
      <c r="N368" s="1"/>
      <c r="O368" s="1"/>
    </row>
    <row r="369" spans="2:15" x14ac:dyDescent="0.45">
      <c r="B369" s="1"/>
      <c r="C369" s="3"/>
      <c r="D369" s="3"/>
      <c r="E369" s="3"/>
      <c r="F369" s="3"/>
      <c r="G369" s="1"/>
      <c r="H369" s="1"/>
      <c r="I369" s="1"/>
      <c r="J369" s="1"/>
      <c r="K369" s="1"/>
      <c r="L369" s="1"/>
      <c r="M369" s="1"/>
      <c r="N369" s="1"/>
      <c r="O369" s="1"/>
    </row>
    <row r="370" spans="2:15" x14ac:dyDescent="0.45">
      <c r="B370" s="1"/>
      <c r="C370" s="3"/>
      <c r="D370" s="3"/>
      <c r="E370" s="3"/>
      <c r="F370" s="3"/>
      <c r="G370" s="1"/>
      <c r="H370" s="1"/>
      <c r="I370" s="1"/>
      <c r="J370" s="1"/>
      <c r="K370" s="1"/>
      <c r="L370" s="1"/>
      <c r="M370" s="1"/>
      <c r="N370" s="1"/>
      <c r="O370" s="1"/>
    </row>
    <row r="371" spans="2:15" x14ac:dyDescent="0.45">
      <c r="B371" s="1"/>
      <c r="C371" s="3"/>
      <c r="D371" s="3"/>
      <c r="E371" s="3"/>
      <c r="F371" s="3"/>
      <c r="G371" s="1"/>
      <c r="H371" s="1"/>
      <c r="I371" s="1"/>
      <c r="J371" s="1"/>
      <c r="K371" s="1"/>
      <c r="L371" s="1"/>
      <c r="M371" s="1"/>
      <c r="N371" s="1"/>
      <c r="O371" s="1"/>
    </row>
    <row r="372" spans="2:15" x14ac:dyDescent="0.45">
      <c r="B372" s="1"/>
      <c r="C372" s="3"/>
      <c r="D372" s="3"/>
      <c r="E372" s="3"/>
      <c r="F372" s="3"/>
      <c r="G372" s="1"/>
      <c r="H372" s="1"/>
      <c r="I372" s="1"/>
      <c r="J372" s="1"/>
      <c r="K372" s="1"/>
      <c r="L372" s="1"/>
      <c r="M372" s="1"/>
      <c r="N372" s="1"/>
      <c r="O372" s="1"/>
    </row>
    <row r="373" spans="2:15" x14ac:dyDescent="0.45">
      <c r="B373" s="1"/>
      <c r="C373" s="3"/>
      <c r="D373" s="3"/>
      <c r="E373" s="3"/>
      <c r="F373" s="3"/>
      <c r="G373" s="1"/>
      <c r="H373" s="1"/>
      <c r="I373" s="1"/>
      <c r="J373" s="1"/>
      <c r="K373" s="1"/>
      <c r="L373" s="1"/>
      <c r="M373" s="1"/>
      <c r="N373" s="1"/>
      <c r="O373" s="1"/>
    </row>
    <row r="374" spans="2:15" x14ac:dyDescent="0.45">
      <c r="B374" s="1"/>
      <c r="C374" s="3"/>
      <c r="D374" s="3"/>
      <c r="E374" s="3"/>
      <c r="F374" s="3"/>
      <c r="G374" s="1"/>
      <c r="H374" s="1"/>
      <c r="I374" s="1"/>
      <c r="J374" s="1"/>
      <c r="K374" s="1"/>
      <c r="L374" s="1"/>
      <c r="M374" s="1"/>
      <c r="N374" s="1"/>
      <c r="O374" s="1"/>
    </row>
    <row r="375" spans="2:15" x14ac:dyDescent="0.45">
      <c r="B375" s="1"/>
      <c r="C375" s="3"/>
      <c r="D375" s="3"/>
      <c r="E375" s="3"/>
      <c r="F375" s="3"/>
      <c r="G375" s="1"/>
      <c r="H375" s="1"/>
      <c r="I375" s="1"/>
      <c r="J375" s="1"/>
      <c r="K375" s="1"/>
      <c r="L375" s="1"/>
      <c r="M375" s="1"/>
      <c r="N375" s="1"/>
      <c r="O375" s="1"/>
    </row>
    <row r="376" spans="2:15" x14ac:dyDescent="0.45">
      <c r="B376" s="1"/>
      <c r="C376" s="3"/>
      <c r="D376" s="3"/>
      <c r="E376" s="3"/>
      <c r="F376" s="3"/>
      <c r="G376" s="1"/>
      <c r="H376" s="1"/>
      <c r="I376" s="1"/>
      <c r="J376" s="1"/>
      <c r="K376" s="1"/>
      <c r="L376" s="1"/>
      <c r="M376" s="1"/>
      <c r="N376" s="1"/>
      <c r="O376" s="1"/>
    </row>
    <row r="377" spans="2:15" x14ac:dyDescent="0.45">
      <c r="B377" s="1"/>
      <c r="C377" s="3"/>
      <c r="D377" s="3"/>
      <c r="E377" s="3"/>
      <c r="F377" s="3"/>
      <c r="G377" s="1"/>
      <c r="H377" s="1"/>
      <c r="I377" s="1"/>
      <c r="J377" s="1"/>
      <c r="K377" s="1"/>
      <c r="L377" s="1"/>
      <c r="M377" s="1"/>
      <c r="N377" s="1"/>
      <c r="O377" s="1"/>
    </row>
    <row r="378" spans="2:15" x14ac:dyDescent="0.45">
      <c r="B378" s="1"/>
      <c r="C378" s="3"/>
      <c r="D378" s="3"/>
      <c r="E378" s="3"/>
      <c r="F378" s="3"/>
      <c r="G378" s="1"/>
      <c r="H378" s="1"/>
      <c r="I378" s="1"/>
      <c r="J378" s="1"/>
      <c r="K378" s="1"/>
      <c r="L378" s="1"/>
      <c r="M378" s="1"/>
      <c r="N378" s="1"/>
      <c r="O378" s="1"/>
    </row>
    <row r="379" spans="2:15" x14ac:dyDescent="0.45">
      <c r="B379" s="1"/>
      <c r="C379" s="3"/>
      <c r="D379" s="3"/>
      <c r="E379" s="3"/>
      <c r="F379" s="3"/>
      <c r="G379" s="1"/>
      <c r="H379" s="1"/>
      <c r="I379" s="1"/>
      <c r="J379" s="1"/>
      <c r="K379" s="1"/>
      <c r="L379" s="1"/>
      <c r="M379" s="1"/>
      <c r="N379" s="1"/>
      <c r="O379" s="1"/>
    </row>
    <row r="380" spans="2:15" x14ac:dyDescent="0.45">
      <c r="B380" s="1"/>
      <c r="C380" s="3"/>
      <c r="D380" s="3"/>
      <c r="E380" s="3"/>
      <c r="F380" s="3"/>
      <c r="G380" s="1"/>
      <c r="H380" s="1"/>
      <c r="I380" s="1"/>
      <c r="J380" s="1"/>
      <c r="K380" s="1"/>
      <c r="L380" s="1"/>
      <c r="M380" s="1"/>
      <c r="N380" s="1"/>
      <c r="O380" s="1"/>
    </row>
    <row r="381" spans="2:15" x14ac:dyDescent="0.45">
      <c r="B381" s="1"/>
      <c r="C381" s="3"/>
      <c r="D381" s="3"/>
      <c r="E381" s="3"/>
      <c r="F381" s="3"/>
      <c r="G381" s="1"/>
      <c r="H381" s="1"/>
      <c r="I381" s="1"/>
      <c r="J381" s="1"/>
      <c r="K381" s="1"/>
      <c r="L381" s="1"/>
      <c r="M381" s="1"/>
      <c r="N381" s="1"/>
      <c r="O381" s="1"/>
    </row>
    <row r="382" spans="2:15" x14ac:dyDescent="0.45">
      <c r="B382" s="1"/>
      <c r="C382" s="3"/>
      <c r="D382" s="3"/>
      <c r="E382" s="3"/>
      <c r="F382" s="3"/>
      <c r="G382" s="1"/>
      <c r="H382" s="1"/>
      <c r="I382" s="1"/>
      <c r="J382" s="1"/>
      <c r="K382" s="1"/>
      <c r="L382" s="1"/>
      <c r="M382" s="1"/>
      <c r="N382" s="1"/>
      <c r="O382" s="1"/>
    </row>
    <row r="383" spans="2:15" x14ac:dyDescent="0.45">
      <c r="B383" s="1"/>
      <c r="C383" s="3"/>
      <c r="D383" s="3"/>
      <c r="E383" s="3"/>
      <c r="F383" s="3"/>
      <c r="G383" s="1"/>
      <c r="H383" s="1"/>
      <c r="I383" s="1"/>
      <c r="J383" s="1"/>
      <c r="K383" s="1"/>
      <c r="L383" s="1"/>
      <c r="M383" s="1"/>
      <c r="N383" s="1"/>
      <c r="O383" s="1"/>
    </row>
    <row r="384" spans="2:15" x14ac:dyDescent="0.45">
      <c r="B384" s="1"/>
      <c r="C384" s="3"/>
      <c r="D384" s="3"/>
      <c r="E384" s="3"/>
      <c r="F384" s="3"/>
      <c r="G384" s="1"/>
      <c r="H384" s="1"/>
      <c r="I384" s="1"/>
      <c r="J384" s="1"/>
      <c r="K384" s="1"/>
      <c r="L384" s="1"/>
      <c r="M384" s="1"/>
      <c r="N384" s="1"/>
      <c r="O384" s="1"/>
    </row>
    <row r="385" spans="2:15" x14ac:dyDescent="0.45">
      <c r="B385" s="1"/>
      <c r="C385" s="3"/>
      <c r="D385" s="3"/>
      <c r="E385" s="3"/>
      <c r="F385" s="3"/>
      <c r="G385" s="1"/>
      <c r="H385" s="1"/>
      <c r="I385" s="1"/>
      <c r="J385" s="1"/>
      <c r="K385" s="1"/>
      <c r="L385" s="1"/>
      <c r="M385" s="1"/>
      <c r="N385" s="1"/>
      <c r="O385" s="1"/>
    </row>
    <row r="386" spans="2:15" x14ac:dyDescent="0.45">
      <c r="B386" s="1"/>
      <c r="C386" s="3"/>
      <c r="D386" s="3"/>
      <c r="E386" s="3"/>
      <c r="F386" s="3"/>
      <c r="G386" s="1"/>
      <c r="H386" s="1"/>
      <c r="I386" s="1"/>
      <c r="J386" s="1"/>
      <c r="K386" s="1"/>
      <c r="L386" s="1"/>
      <c r="M386" s="1"/>
      <c r="N386" s="1"/>
      <c r="O386" s="1"/>
    </row>
    <row r="387" spans="2:15" x14ac:dyDescent="0.45">
      <c r="B387" s="1"/>
      <c r="C387" s="3"/>
      <c r="D387" s="3"/>
      <c r="E387" s="3"/>
      <c r="F387" s="3"/>
      <c r="G387" s="1"/>
      <c r="H387" s="1"/>
      <c r="I387" s="1"/>
      <c r="J387" s="1"/>
      <c r="K387" s="1"/>
      <c r="L387" s="1"/>
      <c r="M387" s="1"/>
      <c r="N387" s="1"/>
      <c r="O387" s="1"/>
    </row>
    <row r="388" spans="2:15" x14ac:dyDescent="0.45">
      <c r="B388" s="1"/>
      <c r="C388" s="3"/>
      <c r="D388" s="3"/>
      <c r="E388" s="3"/>
      <c r="F388" s="3"/>
      <c r="G388" s="1"/>
      <c r="H388" s="1"/>
      <c r="I388" s="1"/>
      <c r="J388" s="1"/>
      <c r="K388" s="1"/>
      <c r="L388" s="1"/>
      <c r="M388" s="1"/>
      <c r="N388" s="1"/>
      <c r="O388" s="1"/>
    </row>
    <row r="389" spans="2:15" x14ac:dyDescent="0.45">
      <c r="B389" s="1"/>
      <c r="C389" s="3"/>
      <c r="D389" s="3"/>
      <c r="E389" s="3"/>
      <c r="F389" s="3"/>
      <c r="G389" s="1"/>
      <c r="H389" s="1"/>
      <c r="I389" s="1"/>
      <c r="J389" s="1"/>
      <c r="K389" s="1"/>
      <c r="L389" s="1"/>
      <c r="M389" s="1"/>
      <c r="N389" s="1"/>
      <c r="O389" s="1"/>
    </row>
    <row r="390" spans="2:15" x14ac:dyDescent="0.45">
      <c r="B390" s="1"/>
      <c r="C390" s="3"/>
      <c r="D390" s="3"/>
      <c r="E390" s="3"/>
      <c r="F390" s="3"/>
      <c r="G390" s="1"/>
      <c r="H390" s="1"/>
      <c r="I390" s="1"/>
      <c r="J390" s="1"/>
      <c r="K390" s="1"/>
      <c r="L390" s="1"/>
      <c r="M390" s="1"/>
      <c r="N390" s="1"/>
      <c r="O390" s="1"/>
    </row>
    <row r="391" spans="2:15" x14ac:dyDescent="0.45">
      <c r="B391" s="1"/>
      <c r="C391" s="3"/>
      <c r="D391" s="3"/>
      <c r="E391" s="3"/>
      <c r="F391" s="3"/>
      <c r="G391" s="1"/>
      <c r="H391" s="1"/>
      <c r="I391" s="1"/>
      <c r="J391" s="1"/>
      <c r="K391" s="1"/>
      <c r="L391" s="1"/>
      <c r="M391" s="1"/>
      <c r="N391" s="1"/>
      <c r="O391" s="1"/>
    </row>
    <row r="392" spans="2:15" x14ac:dyDescent="0.45">
      <c r="B392" s="1"/>
      <c r="C392" s="3"/>
      <c r="D392" s="3"/>
      <c r="E392" s="3"/>
      <c r="F392" s="3"/>
      <c r="G392" s="1"/>
      <c r="H392" s="1"/>
      <c r="I392" s="1"/>
      <c r="J392" s="1"/>
      <c r="K392" s="1"/>
      <c r="L392" s="1"/>
      <c r="M392" s="1"/>
      <c r="N392" s="1"/>
      <c r="O392" s="1"/>
    </row>
    <row r="393" spans="2:15" x14ac:dyDescent="0.45">
      <c r="B393" s="1"/>
      <c r="C393" s="3"/>
      <c r="D393" s="3"/>
      <c r="E393" s="3"/>
      <c r="F393" s="3"/>
      <c r="G393" s="1"/>
      <c r="H393" s="1"/>
      <c r="I393" s="1"/>
      <c r="J393" s="1"/>
      <c r="K393" s="1"/>
      <c r="L393" s="1"/>
      <c r="M393" s="1"/>
      <c r="N393" s="1"/>
      <c r="O393" s="1"/>
    </row>
  </sheetData>
  <mergeCells count="1">
    <mergeCell ref="C10:N10"/>
  </mergeCells>
  <hyperlinks>
    <hyperlink ref="C15" r:id="rId1" xr:uid="{AE27AA92-8950-4E88-85B4-0BFF6299628F}"/>
  </hyperlinks>
  <pageMargins left="0.7" right="0.7" top="0.75" bottom="0.75" header="0.3" footer="0.3"/>
  <ignoredErrors>
    <ignoredError sqref="C35"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A3BAC-1F4E-4EB6-A0DB-226668196A7B}">
  <dimension ref="A1:W91"/>
  <sheetViews>
    <sheetView topLeftCell="A66" zoomScale="118" zoomScaleNormal="85" workbookViewId="0">
      <selection activeCell="C79" sqref="C79"/>
    </sheetView>
  </sheetViews>
  <sheetFormatPr defaultColWidth="9.21875" defaultRowHeight="15.05" x14ac:dyDescent="0.3"/>
  <cols>
    <col min="1" max="1" width="4.44140625" style="32" customWidth="1"/>
    <col min="2" max="2" width="4.5546875" style="32" customWidth="1"/>
    <col min="3" max="3" width="9.77734375" style="32" customWidth="1"/>
    <col min="4" max="8" width="9.21875" style="32"/>
    <col min="9" max="9" width="10.21875" style="32" customWidth="1"/>
    <col min="10" max="15" width="9.21875" style="32"/>
    <col min="16" max="16" width="18.44140625" style="32" customWidth="1"/>
    <col min="17" max="16384" width="9.21875" style="32"/>
  </cols>
  <sheetData>
    <row r="1" spans="2:23" s="136" customFormat="1" ht="14.6" customHeight="1" x14ac:dyDescent="0.3">
      <c r="B1" s="38"/>
      <c r="C1" s="39"/>
    </row>
    <row r="2" spans="2:23" s="136" customFormat="1" x14ac:dyDescent="0.3">
      <c r="B2" s="40"/>
      <c r="C2" s="41"/>
      <c r="D2" s="28"/>
      <c r="E2" s="28"/>
      <c r="F2" s="28"/>
      <c r="G2" s="28"/>
      <c r="H2" s="28"/>
      <c r="I2" s="28"/>
      <c r="J2" s="28"/>
      <c r="K2" s="28"/>
      <c r="L2" s="28"/>
      <c r="M2" s="28"/>
      <c r="N2" s="28"/>
      <c r="O2" s="28"/>
      <c r="P2" s="28"/>
    </row>
    <row r="3" spans="2:23" s="136" customFormat="1" x14ac:dyDescent="0.3">
      <c r="B3" s="40"/>
      <c r="C3" s="41"/>
      <c r="D3" s="28"/>
      <c r="E3" s="28"/>
      <c r="F3" s="28"/>
      <c r="G3" s="28"/>
      <c r="H3" s="28"/>
      <c r="I3" s="28"/>
      <c r="J3" s="28"/>
      <c r="K3" s="28"/>
      <c r="L3" s="28"/>
      <c r="M3" s="28"/>
      <c r="N3" s="28"/>
      <c r="O3" s="28"/>
      <c r="P3" s="28"/>
    </row>
    <row r="4" spans="2:23" s="136" customFormat="1" ht="28.8" x14ac:dyDescent="0.55000000000000004">
      <c r="B4" s="42"/>
      <c r="C4" s="42" t="s">
        <v>218</v>
      </c>
      <c r="D4" s="28"/>
      <c r="E4" s="28"/>
      <c r="F4" s="28"/>
      <c r="G4" s="28"/>
      <c r="H4" s="28"/>
      <c r="I4" s="28"/>
      <c r="J4" s="28"/>
      <c r="K4" s="28"/>
      <c r="L4" s="28"/>
      <c r="M4" s="28"/>
      <c r="N4" s="28"/>
      <c r="O4" s="28"/>
      <c r="P4" s="28"/>
    </row>
    <row r="5" spans="2:23" s="136" customFormat="1" x14ac:dyDescent="0.3">
      <c r="B5" s="43"/>
      <c r="C5" s="41"/>
      <c r="D5" s="28"/>
      <c r="E5" s="28"/>
      <c r="F5" s="28"/>
      <c r="G5" s="28"/>
      <c r="H5" s="28"/>
      <c r="I5" s="28"/>
      <c r="J5" s="28"/>
      <c r="K5" s="28"/>
      <c r="L5" s="28"/>
      <c r="M5" s="28"/>
      <c r="N5" s="28"/>
      <c r="O5" s="28"/>
      <c r="P5" s="28"/>
    </row>
    <row r="6" spans="2:23" s="136" customFormat="1" x14ac:dyDescent="0.3">
      <c r="B6" s="43"/>
      <c r="C6" s="41"/>
      <c r="D6" s="28"/>
      <c r="E6" s="28"/>
      <c r="F6" s="28"/>
      <c r="G6" s="28"/>
      <c r="H6" s="28"/>
      <c r="I6" s="28"/>
      <c r="J6" s="28"/>
      <c r="K6" s="28"/>
      <c r="L6" s="28"/>
      <c r="M6" s="28"/>
      <c r="N6" s="28"/>
      <c r="O6" s="28"/>
      <c r="P6" s="28"/>
    </row>
    <row r="7" spans="2:23" s="136" customFormat="1" ht="14.6" customHeight="1" x14ac:dyDescent="0.3">
      <c r="B7" s="28"/>
      <c r="C7" s="44" t="s">
        <v>215</v>
      </c>
      <c r="D7" s="134"/>
      <c r="E7" s="134"/>
      <c r="F7" s="134"/>
      <c r="G7" s="134"/>
      <c r="H7" s="134"/>
      <c r="I7" s="28"/>
      <c r="J7" s="44" t="s">
        <v>217</v>
      </c>
      <c r="K7" s="134"/>
      <c r="L7" s="134"/>
      <c r="M7" s="134"/>
      <c r="N7" s="134"/>
      <c r="O7" s="134"/>
      <c r="P7" s="28"/>
    </row>
    <row r="8" spans="2:23" s="136" customFormat="1" x14ac:dyDescent="0.3">
      <c r="B8" s="44"/>
      <c r="C8" s="134"/>
      <c r="D8" s="134"/>
      <c r="E8" s="134"/>
      <c r="F8" s="134"/>
      <c r="G8" s="134"/>
      <c r="H8" s="134"/>
      <c r="I8" s="28"/>
      <c r="J8" s="134"/>
      <c r="K8" s="134"/>
      <c r="L8" s="134"/>
      <c r="M8" s="134"/>
      <c r="N8" s="134"/>
      <c r="O8" s="134"/>
      <c r="P8" s="28"/>
    </row>
    <row r="9" spans="2:23" s="136" customFormat="1" x14ac:dyDescent="0.3">
      <c r="B9" s="28"/>
      <c r="C9" s="47"/>
      <c r="D9" s="77">
        <v>2030</v>
      </c>
      <c r="E9" s="77">
        <v>2040</v>
      </c>
      <c r="F9" s="77">
        <v>2050</v>
      </c>
      <c r="G9" s="47"/>
      <c r="H9" s="28"/>
      <c r="I9" s="41"/>
      <c r="J9" s="47"/>
      <c r="K9" s="77">
        <v>2030</v>
      </c>
      <c r="L9" s="77">
        <v>2040</v>
      </c>
      <c r="M9" s="77">
        <v>2050</v>
      </c>
      <c r="N9" s="41"/>
      <c r="O9" s="28"/>
      <c r="P9" s="28"/>
    </row>
    <row r="10" spans="2:23" s="136" customFormat="1" x14ac:dyDescent="0.3">
      <c r="B10" s="28"/>
      <c r="C10" s="47" t="s">
        <v>163</v>
      </c>
      <c r="D10" s="47">
        <v>-4.1929999999999978</v>
      </c>
      <c r="E10" s="47">
        <v>-5.9039999999999964</v>
      </c>
      <c r="F10" s="47">
        <v>-7.8659999999999854</v>
      </c>
      <c r="G10" s="47"/>
      <c r="H10" s="45"/>
      <c r="I10" s="45"/>
      <c r="J10" s="47" t="s">
        <v>163</v>
      </c>
      <c r="K10" s="47">
        <v>-0.83251838368266051</v>
      </c>
      <c r="L10" s="47">
        <v>-1.2121565954266673</v>
      </c>
      <c r="M10" s="47">
        <v>-1.6239274979022467</v>
      </c>
      <c r="N10" s="45"/>
      <c r="O10" s="45"/>
      <c r="P10" s="28"/>
    </row>
    <row r="11" spans="2:23" s="136" customFormat="1" x14ac:dyDescent="0.3">
      <c r="B11" s="28"/>
      <c r="C11" s="47" t="s">
        <v>222</v>
      </c>
      <c r="D11" s="47">
        <v>-0.492999999999995</v>
      </c>
      <c r="E11" s="47">
        <v>-0.68500000000000227</v>
      </c>
      <c r="F11" s="47">
        <v>-0.79300000000000637</v>
      </c>
      <c r="G11" s="47"/>
      <c r="H11" s="45"/>
      <c r="I11" s="47"/>
      <c r="J11" s="47" t="s">
        <v>222</v>
      </c>
      <c r="K11" s="47">
        <v>-8.4929987777366156E-2</v>
      </c>
      <c r="L11" s="47">
        <v>-0.13778707935923196</v>
      </c>
      <c r="M11" s="47">
        <v>-0.15042713290688248</v>
      </c>
      <c r="N11" s="47"/>
      <c r="O11" s="47"/>
      <c r="P11" s="28"/>
    </row>
    <row r="12" spans="2:23" s="136" customFormat="1" x14ac:dyDescent="0.3">
      <c r="B12" s="28"/>
      <c r="C12" s="40"/>
      <c r="D12" s="47"/>
      <c r="E12" s="47"/>
      <c r="F12" s="47"/>
      <c r="G12" s="47"/>
      <c r="H12" s="47"/>
      <c r="I12" s="47"/>
      <c r="J12" s="47"/>
      <c r="K12" s="47"/>
      <c r="L12" s="47"/>
      <c r="M12" s="47"/>
      <c r="N12" s="47"/>
      <c r="O12" s="47"/>
      <c r="P12" s="28"/>
    </row>
    <row r="13" spans="2:23" s="136" customFormat="1" x14ac:dyDescent="0.3">
      <c r="B13" s="28"/>
      <c r="C13" s="40"/>
      <c r="D13" s="47"/>
      <c r="E13" s="47"/>
      <c r="F13" s="47"/>
      <c r="G13" s="47"/>
      <c r="H13" s="47"/>
      <c r="I13" s="47"/>
      <c r="J13" s="47"/>
      <c r="K13" s="47"/>
      <c r="L13" s="47"/>
      <c r="M13" s="47"/>
      <c r="N13" s="47"/>
      <c r="O13" s="47"/>
      <c r="P13" s="28"/>
      <c r="W13" s="137"/>
    </row>
    <row r="14" spans="2:23" s="136" customFormat="1" x14ac:dyDescent="0.3">
      <c r="B14" s="28"/>
      <c r="C14" s="40"/>
      <c r="D14" s="41"/>
      <c r="E14" s="47"/>
      <c r="F14" s="47"/>
      <c r="G14" s="47"/>
      <c r="H14" s="47"/>
      <c r="I14" s="47"/>
      <c r="J14" s="47"/>
      <c r="K14" s="47"/>
      <c r="L14" s="47"/>
      <c r="M14" s="47"/>
      <c r="N14" s="47"/>
      <c r="O14" s="47"/>
      <c r="P14" s="28"/>
    </row>
    <row r="15" spans="2:23" s="136" customFormat="1" x14ac:dyDescent="0.3">
      <c r="B15" s="28"/>
      <c r="C15" s="40"/>
      <c r="D15" s="41"/>
      <c r="E15" s="47"/>
      <c r="F15" s="47"/>
      <c r="G15" s="47"/>
      <c r="H15" s="47"/>
      <c r="I15" s="47"/>
      <c r="J15" s="47"/>
      <c r="K15" s="47"/>
      <c r="L15" s="47"/>
      <c r="M15" s="47"/>
      <c r="N15" s="47"/>
      <c r="O15" s="47"/>
      <c r="P15" s="28"/>
    </row>
    <row r="16" spans="2:23" s="136" customFormat="1" x14ac:dyDescent="0.3">
      <c r="B16" s="28"/>
      <c r="C16" s="40"/>
      <c r="D16" s="41"/>
      <c r="E16" s="47"/>
      <c r="F16" s="47"/>
      <c r="G16" s="47"/>
      <c r="H16" s="47"/>
      <c r="I16" s="47"/>
      <c r="J16" s="47"/>
      <c r="K16" s="47"/>
      <c r="L16" s="47"/>
      <c r="M16" s="47"/>
      <c r="N16" s="47"/>
      <c r="O16" s="47"/>
      <c r="P16" s="28"/>
    </row>
    <row r="17" spans="2:16" s="136" customFormat="1" x14ac:dyDescent="0.3">
      <c r="B17" s="28"/>
      <c r="C17" s="40"/>
      <c r="D17" s="41"/>
      <c r="E17" s="47"/>
      <c r="F17" s="47"/>
      <c r="G17" s="47"/>
      <c r="H17" s="47"/>
      <c r="I17" s="47"/>
      <c r="J17" s="47"/>
      <c r="K17" s="47"/>
      <c r="L17" s="47"/>
      <c r="M17" s="47"/>
      <c r="N17" s="47"/>
      <c r="O17" s="47"/>
      <c r="P17" s="28"/>
    </row>
    <row r="18" spans="2:16" s="136" customFormat="1" x14ac:dyDescent="0.3">
      <c r="B18" s="28"/>
      <c r="C18" s="40"/>
      <c r="D18" s="41"/>
      <c r="E18" s="47"/>
      <c r="F18" s="47"/>
      <c r="G18" s="47"/>
      <c r="H18" s="47"/>
      <c r="I18" s="47"/>
      <c r="J18" s="47"/>
      <c r="K18" s="47"/>
      <c r="L18" s="47"/>
      <c r="M18" s="47"/>
      <c r="N18" s="47"/>
      <c r="O18" s="47"/>
      <c r="P18" s="28"/>
    </row>
    <row r="19" spans="2:16" s="136" customFormat="1" x14ac:dyDescent="0.3">
      <c r="B19" s="28"/>
      <c r="C19" s="40"/>
      <c r="D19" s="41"/>
      <c r="E19" s="47"/>
      <c r="F19" s="47"/>
      <c r="G19" s="47"/>
      <c r="H19" s="47"/>
      <c r="I19" s="47"/>
      <c r="J19" s="47"/>
      <c r="K19" s="47"/>
      <c r="L19" s="47"/>
      <c r="M19" s="47"/>
      <c r="N19" s="47"/>
      <c r="O19" s="47"/>
      <c r="P19" s="28"/>
    </row>
    <row r="20" spans="2:16" s="136" customFormat="1" x14ac:dyDescent="0.3">
      <c r="B20" s="28"/>
      <c r="C20" s="40"/>
      <c r="D20" s="41"/>
      <c r="E20" s="47"/>
      <c r="F20" s="47"/>
      <c r="G20" s="47"/>
      <c r="H20" s="47"/>
      <c r="I20" s="47"/>
      <c r="J20" s="47"/>
      <c r="K20" s="47"/>
      <c r="L20" s="47"/>
      <c r="M20" s="47"/>
      <c r="N20" s="47"/>
      <c r="O20" s="47"/>
      <c r="P20" s="28"/>
    </row>
    <row r="21" spans="2:16" s="136" customFormat="1" x14ac:dyDescent="0.3">
      <c r="B21" s="28"/>
      <c r="C21" s="40"/>
      <c r="D21" s="47"/>
      <c r="E21" s="47"/>
      <c r="F21" s="47"/>
      <c r="G21" s="47"/>
      <c r="H21" s="47"/>
      <c r="I21" s="28"/>
      <c r="J21" s="47"/>
      <c r="K21" s="47"/>
      <c r="L21" s="47"/>
      <c r="M21" s="47"/>
      <c r="N21" s="47"/>
      <c r="O21" s="28"/>
      <c r="P21" s="28"/>
    </row>
    <row r="22" spans="2:16" s="136" customFormat="1" x14ac:dyDescent="0.3">
      <c r="B22" s="28"/>
      <c r="C22" s="40"/>
      <c r="D22" s="47"/>
      <c r="E22" s="47"/>
      <c r="F22" s="47"/>
      <c r="G22" s="47"/>
      <c r="H22" s="47"/>
      <c r="I22" s="47"/>
      <c r="J22" s="47"/>
      <c r="K22" s="47"/>
      <c r="L22" s="47"/>
      <c r="M22" s="47"/>
      <c r="N22" s="47"/>
      <c r="O22" s="47"/>
      <c r="P22" s="28"/>
    </row>
    <row r="23" spans="2:16" s="136" customFormat="1" x14ac:dyDescent="0.3">
      <c r="B23" s="28"/>
      <c r="C23" s="40"/>
      <c r="D23" s="47"/>
      <c r="E23" s="47"/>
      <c r="F23" s="47"/>
      <c r="G23" s="47"/>
      <c r="H23" s="47"/>
      <c r="I23" s="47"/>
      <c r="J23" s="47"/>
      <c r="K23" s="47"/>
      <c r="L23" s="47"/>
      <c r="M23" s="47"/>
      <c r="N23" s="47"/>
      <c r="O23" s="47"/>
      <c r="P23" s="28"/>
    </row>
    <row r="24" spans="2:16" s="136" customFormat="1" x14ac:dyDescent="0.3">
      <c r="B24" s="28"/>
      <c r="C24" s="40"/>
      <c r="D24" s="41"/>
      <c r="E24" s="47"/>
      <c r="F24" s="47"/>
      <c r="G24" s="47"/>
      <c r="H24" s="47"/>
      <c r="I24" s="47"/>
      <c r="J24" s="47"/>
      <c r="K24" s="47"/>
      <c r="L24" s="47"/>
      <c r="M24" s="47"/>
      <c r="N24" s="47"/>
      <c r="O24" s="47"/>
      <c r="P24" s="28"/>
    </row>
    <row r="25" spans="2:16" s="136" customFormat="1" x14ac:dyDescent="0.3">
      <c r="B25" s="28"/>
      <c r="C25" s="40"/>
      <c r="D25" s="41"/>
      <c r="E25" s="47"/>
      <c r="F25" s="47"/>
      <c r="G25" s="28"/>
      <c r="H25" s="28"/>
      <c r="I25" s="28"/>
      <c r="J25" s="28"/>
      <c r="K25" s="28"/>
      <c r="L25" s="28"/>
      <c r="M25" s="28"/>
      <c r="N25" s="28"/>
      <c r="O25" s="28"/>
      <c r="P25" s="28"/>
    </row>
    <row r="26" spans="2:16" s="136" customFormat="1" x14ac:dyDescent="0.3">
      <c r="B26" s="28"/>
      <c r="C26" s="40"/>
      <c r="D26" s="41"/>
      <c r="E26" s="47"/>
      <c r="F26" s="47"/>
      <c r="G26" s="28"/>
      <c r="H26" s="49"/>
      <c r="I26" s="28"/>
      <c r="J26" s="28"/>
      <c r="K26" s="28"/>
      <c r="L26" s="28"/>
      <c r="M26" s="28"/>
      <c r="N26" s="28"/>
      <c r="O26" s="28"/>
      <c r="P26" s="28"/>
    </row>
    <row r="27" spans="2:16" s="136" customFormat="1" x14ac:dyDescent="0.3">
      <c r="B27" s="40"/>
      <c r="C27" s="28"/>
      <c r="D27" s="28"/>
      <c r="E27" s="28"/>
      <c r="F27" s="28"/>
      <c r="G27" s="28"/>
      <c r="H27" s="28"/>
      <c r="I27" s="28"/>
      <c r="J27" s="28"/>
      <c r="K27" s="28"/>
      <c r="L27" s="28"/>
      <c r="M27" s="28"/>
      <c r="N27" s="28"/>
      <c r="O27" s="28"/>
      <c r="P27" s="28"/>
    </row>
    <row r="28" spans="2:16" s="136" customFormat="1" x14ac:dyDescent="0.3">
      <c r="B28" s="28"/>
      <c r="C28" s="49" t="s">
        <v>176</v>
      </c>
      <c r="D28" s="28"/>
      <c r="E28" s="28"/>
      <c r="F28" s="28"/>
      <c r="G28" s="28"/>
      <c r="H28" s="28"/>
      <c r="I28" s="28"/>
      <c r="J28" s="49" t="s">
        <v>176</v>
      </c>
      <c r="K28" s="28"/>
      <c r="L28" s="28"/>
      <c r="M28" s="28"/>
      <c r="N28" s="28"/>
      <c r="O28" s="28"/>
      <c r="P28" s="28"/>
    </row>
    <row r="29" spans="2:16" s="136" customFormat="1" ht="16" customHeight="1" x14ac:dyDescent="0.3">
      <c r="B29" s="40"/>
      <c r="C29" s="49" t="s">
        <v>216</v>
      </c>
      <c r="D29" s="28"/>
      <c r="E29" s="28"/>
      <c r="F29" s="28"/>
      <c r="G29" s="28"/>
      <c r="H29" s="28"/>
      <c r="I29" s="28"/>
      <c r="J29" s="49" t="s">
        <v>216</v>
      </c>
      <c r="K29" s="28"/>
      <c r="L29" s="28"/>
      <c r="M29" s="28"/>
      <c r="N29" s="28"/>
      <c r="O29" s="28"/>
      <c r="P29" s="28"/>
    </row>
    <row r="30" spans="2:16" s="136" customFormat="1" x14ac:dyDescent="0.3">
      <c r="B30" s="40"/>
      <c r="C30" s="58"/>
      <c r="D30" s="28"/>
      <c r="E30" s="28"/>
      <c r="F30" s="28"/>
      <c r="G30" s="28"/>
      <c r="H30" s="28"/>
      <c r="I30" s="28"/>
      <c r="J30" s="28"/>
      <c r="K30" s="28"/>
      <c r="L30" s="28"/>
      <c r="M30" s="28"/>
      <c r="N30" s="28"/>
      <c r="O30" s="28"/>
      <c r="P30" s="28"/>
    </row>
    <row r="31" spans="2:16" s="136" customFormat="1" x14ac:dyDescent="0.3">
      <c r="B31" s="40"/>
      <c r="C31" s="58"/>
      <c r="D31" s="28"/>
      <c r="E31" s="28"/>
      <c r="F31" s="28"/>
      <c r="G31" s="28"/>
      <c r="H31" s="28"/>
      <c r="I31" s="28"/>
      <c r="J31" s="28"/>
      <c r="K31" s="28"/>
      <c r="L31" s="28"/>
      <c r="M31" s="28"/>
      <c r="N31" s="28"/>
      <c r="O31" s="28"/>
      <c r="P31" s="28"/>
    </row>
    <row r="32" spans="2:16" s="136" customFormat="1" x14ac:dyDescent="0.3">
      <c r="B32" s="28"/>
      <c r="C32" s="28"/>
      <c r="D32" s="28"/>
      <c r="E32" s="28"/>
      <c r="F32" s="28"/>
      <c r="G32" s="28"/>
      <c r="H32" s="28"/>
      <c r="I32" s="28"/>
      <c r="J32" s="28"/>
      <c r="K32" s="28"/>
      <c r="L32" s="28"/>
      <c r="M32" s="28"/>
      <c r="N32" s="28"/>
      <c r="O32" s="28"/>
      <c r="P32" s="28"/>
    </row>
    <row r="33" spans="2:16" s="136" customFormat="1" ht="12.05" customHeight="1" x14ac:dyDescent="0.3">
      <c r="B33" s="28"/>
      <c r="C33" s="28"/>
      <c r="D33" s="28"/>
      <c r="E33" s="28"/>
      <c r="F33" s="28"/>
      <c r="G33" s="28"/>
      <c r="H33" s="28"/>
      <c r="I33" s="28"/>
      <c r="J33" s="28"/>
      <c r="K33" s="28"/>
      <c r="L33" s="28"/>
      <c r="M33" s="28"/>
      <c r="N33" s="28"/>
      <c r="O33" s="28"/>
      <c r="P33" s="28"/>
    </row>
    <row r="34" spans="2:16" s="136" customFormat="1" x14ac:dyDescent="0.3">
      <c r="B34" s="44"/>
      <c r="C34" s="28"/>
      <c r="D34" s="28"/>
      <c r="E34" s="28"/>
      <c r="F34" s="28"/>
      <c r="G34" s="28"/>
      <c r="H34" s="28"/>
      <c r="I34" s="28"/>
      <c r="J34" s="28"/>
      <c r="K34" s="28"/>
      <c r="L34" s="28"/>
      <c r="M34" s="28"/>
      <c r="N34" s="28"/>
      <c r="O34" s="28"/>
      <c r="P34" s="28"/>
    </row>
    <row r="35" spans="2:16" s="136" customFormat="1" x14ac:dyDescent="0.3">
      <c r="B35" s="28"/>
      <c r="C35" s="28"/>
      <c r="D35" s="28"/>
      <c r="E35" s="28"/>
      <c r="F35" s="28"/>
      <c r="G35" s="28"/>
      <c r="H35" s="28"/>
      <c r="I35" s="28"/>
      <c r="J35" s="28"/>
      <c r="K35" s="28"/>
      <c r="L35" s="28"/>
      <c r="M35" s="28"/>
      <c r="N35" s="28"/>
      <c r="O35" s="28"/>
      <c r="P35" s="28"/>
    </row>
    <row r="36" spans="2:16" s="136" customFormat="1" ht="38.5" customHeight="1" x14ac:dyDescent="0.3">
      <c r="B36" s="28"/>
      <c r="C36" s="44" t="s">
        <v>182</v>
      </c>
      <c r="D36" s="28"/>
      <c r="E36" s="28"/>
      <c r="F36" s="28"/>
      <c r="G36" s="28"/>
      <c r="H36" s="28"/>
      <c r="I36" s="28"/>
      <c r="J36" s="28"/>
      <c r="K36" s="28"/>
      <c r="L36" s="28"/>
      <c r="M36" s="28"/>
      <c r="N36" s="28"/>
      <c r="O36" s="28"/>
      <c r="P36" s="28"/>
    </row>
    <row r="37" spans="2:16" s="136" customFormat="1" x14ac:dyDescent="0.3">
      <c r="B37" s="49"/>
      <c r="C37" s="47"/>
      <c r="D37" s="47" t="s">
        <v>54</v>
      </c>
      <c r="E37" s="47" t="s">
        <v>60</v>
      </c>
      <c r="F37" s="47" t="s">
        <v>55</v>
      </c>
      <c r="G37" s="47" t="s">
        <v>61</v>
      </c>
      <c r="H37" s="47" t="s">
        <v>62</v>
      </c>
      <c r="I37" s="47"/>
      <c r="J37" s="47"/>
      <c r="K37" s="28"/>
      <c r="L37" s="28"/>
      <c r="M37" s="28"/>
      <c r="N37" s="28"/>
      <c r="O37" s="28"/>
      <c r="P37" s="28"/>
    </row>
    <row r="38" spans="2:16" s="136" customFormat="1" x14ac:dyDescent="0.3">
      <c r="B38" s="57" t="s">
        <v>90</v>
      </c>
      <c r="C38" s="47" t="s">
        <v>63</v>
      </c>
      <c r="D38" s="47">
        <v>-15.874999999999995</v>
      </c>
      <c r="E38" s="47">
        <v>-3.8880000000000026</v>
      </c>
      <c r="F38" s="47">
        <v>-3.328999999999982</v>
      </c>
      <c r="G38" s="47">
        <v>-3.3280000000000087</v>
      </c>
      <c r="H38" s="47">
        <v>-13.596999999999982</v>
      </c>
      <c r="I38" s="47"/>
      <c r="J38" s="47"/>
      <c r="K38" s="28"/>
      <c r="L38" s="28"/>
      <c r="M38" s="28"/>
      <c r="N38" s="28"/>
      <c r="O38" s="28"/>
      <c r="P38" s="28"/>
    </row>
    <row r="39" spans="2:16" s="136" customFormat="1" x14ac:dyDescent="0.3">
      <c r="B39" s="57" t="s">
        <v>91</v>
      </c>
      <c r="C39" s="47" t="s">
        <v>64</v>
      </c>
      <c r="D39" s="47">
        <v>-15.781999999999996</v>
      </c>
      <c r="E39" s="47">
        <v>-3.8539999999999908</v>
      </c>
      <c r="F39" s="47">
        <v>-3.2999999999999918</v>
      </c>
      <c r="G39" s="47">
        <v>-3.2980000000000009</v>
      </c>
      <c r="H39" s="47">
        <v>-13.517999999999997</v>
      </c>
      <c r="I39" s="47"/>
      <c r="J39" s="47"/>
      <c r="K39" s="28"/>
      <c r="L39" s="28"/>
      <c r="M39" s="28"/>
      <c r="N39" s="28"/>
      <c r="O39" s="28"/>
      <c r="P39" s="28"/>
    </row>
    <row r="40" spans="2:16" s="136" customFormat="1" x14ac:dyDescent="0.3">
      <c r="B40" s="49" t="s">
        <v>92</v>
      </c>
      <c r="C40" s="47" t="s">
        <v>65</v>
      </c>
      <c r="D40" s="47">
        <v>-14.384000000000007</v>
      </c>
      <c r="E40" s="47">
        <v>-3.33699999999999</v>
      </c>
      <c r="F40" s="47">
        <v>-2.8569999999999873</v>
      </c>
      <c r="G40" s="47">
        <v>-2.8559999999999919</v>
      </c>
      <c r="H40" s="47">
        <v>-12.321000000000005</v>
      </c>
      <c r="I40" s="47"/>
      <c r="J40" s="47"/>
      <c r="K40" s="28"/>
      <c r="L40" s="28"/>
      <c r="M40" s="28"/>
      <c r="N40" s="28"/>
      <c r="O40" s="28"/>
      <c r="P40" s="28"/>
    </row>
    <row r="41" spans="2:16" s="136" customFormat="1" x14ac:dyDescent="0.3">
      <c r="B41" s="57" t="s">
        <v>93</v>
      </c>
      <c r="C41" s="47" t="s">
        <v>66</v>
      </c>
      <c r="D41" s="47">
        <v>-13.502999999999998</v>
      </c>
      <c r="E41" s="47">
        <v>-3.0109999999999859</v>
      </c>
      <c r="F41" s="47">
        <v>-2.5780000000000025</v>
      </c>
      <c r="G41" s="47">
        <v>-2.576999999999996</v>
      </c>
      <c r="H41" s="47">
        <v>-11.56600000000001</v>
      </c>
      <c r="I41" s="47"/>
      <c r="J41" s="47"/>
      <c r="K41" s="28"/>
      <c r="L41" s="28"/>
      <c r="M41" s="28"/>
      <c r="N41" s="28"/>
      <c r="O41" s="28"/>
      <c r="P41" s="28"/>
    </row>
    <row r="42" spans="2:16" s="136" customFormat="1" x14ac:dyDescent="0.3">
      <c r="B42" s="57" t="s">
        <v>14</v>
      </c>
      <c r="C42" s="47" t="s">
        <v>2</v>
      </c>
      <c r="D42" s="47">
        <v>-11.644000000000009</v>
      </c>
      <c r="E42" s="47">
        <v>-2.3230000000000084</v>
      </c>
      <c r="F42" s="47">
        <v>-1.9889999999999963</v>
      </c>
      <c r="G42" s="47">
        <v>-1.9889999999999963</v>
      </c>
      <c r="H42" s="47">
        <v>-9.9740000000000055</v>
      </c>
      <c r="I42" s="47"/>
      <c r="J42" s="47"/>
      <c r="K42" s="28"/>
      <c r="L42" s="28"/>
      <c r="M42" s="28"/>
      <c r="N42" s="28"/>
      <c r="O42" s="28"/>
      <c r="P42" s="28"/>
    </row>
    <row r="43" spans="2:16" s="136" customFormat="1" x14ac:dyDescent="0.3">
      <c r="B43" s="49" t="s">
        <v>13</v>
      </c>
      <c r="C43" s="47" t="s">
        <v>1</v>
      </c>
      <c r="D43" s="47">
        <v>-11.585999999999997</v>
      </c>
      <c r="E43" s="47">
        <v>-2.3019999999999929</v>
      </c>
      <c r="F43" s="47">
        <v>-1.9710000000000005</v>
      </c>
      <c r="G43" s="47">
        <v>-1.9700000000000051</v>
      </c>
      <c r="H43" s="47">
        <v>-9.9240000000000101</v>
      </c>
      <c r="I43" s="47"/>
      <c r="J43" s="47"/>
      <c r="K43" s="28"/>
      <c r="L43" s="28"/>
      <c r="M43" s="28"/>
      <c r="N43" s="28"/>
      <c r="O43" s="28"/>
      <c r="P43" s="28"/>
    </row>
    <row r="44" spans="2:16" s="136" customFormat="1" x14ac:dyDescent="0.3">
      <c r="B44" s="57" t="s">
        <v>94</v>
      </c>
      <c r="C44" s="47" t="s">
        <v>67</v>
      </c>
      <c r="D44" s="47">
        <v>-11.212</v>
      </c>
      <c r="E44" s="47">
        <v>-2.1630000000000038</v>
      </c>
      <c r="F44" s="47">
        <v>-1.8519999999999981</v>
      </c>
      <c r="G44" s="47">
        <v>-1.8519999999999981</v>
      </c>
      <c r="H44" s="47">
        <v>-9.6029999999999944</v>
      </c>
      <c r="I44" s="47"/>
      <c r="J44" s="47"/>
      <c r="K44" s="28"/>
      <c r="L44" s="28"/>
      <c r="M44" s="28"/>
      <c r="N44" s="28"/>
      <c r="O44" s="28"/>
      <c r="P44" s="28"/>
    </row>
    <row r="45" spans="2:16" s="136" customFormat="1" x14ac:dyDescent="0.3">
      <c r="B45" s="49" t="s">
        <v>95</v>
      </c>
      <c r="C45" s="47" t="s">
        <v>68</v>
      </c>
      <c r="D45" s="47">
        <v>-10.956999999999983</v>
      </c>
      <c r="E45" s="47">
        <v>-2.0689999999999986</v>
      </c>
      <c r="F45" s="47">
        <v>-1.7720000000000069</v>
      </c>
      <c r="G45" s="47">
        <v>-1.7710000000000004</v>
      </c>
      <c r="H45" s="47">
        <v>-9.3850000000000104</v>
      </c>
      <c r="I45" s="47"/>
      <c r="J45" s="47"/>
      <c r="K45" s="28"/>
      <c r="L45" s="28"/>
      <c r="M45" s="28"/>
      <c r="N45" s="28"/>
      <c r="O45" s="28"/>
      <c r="P45" s="28"/>
    </row>
    <row r="46" spans="2:16" s="136" customFormat="1" x14ac:dyDescent="0.3">
      <c r="B46" s="49" t="s">
        <v>96</v>
      </c>
      <c r="C46" s="47" t="s">
        <v>69</v>
      </c>
      <c r="D46" s="47">
        <v>-10.894000000000004</v>
      </c>
      <c r="E46" s="47">
        <v>-2.0460000000000034</v>
      </c>
      <c r="F46" s="47">
        <v>-1.7510000000000137</v>
      </c>
      <c r="G46" s="47">
        <v>-1.7510000000000137</v>
      </c>
      <c r="H46" s="47">
        <v>-9.3309999999999995</v>
      </c>
      <c r="I46" s="47"/>
      <c r="J46" s="47"/>
      <c r="K46" s="28"/>
      <c r="L46" s="28"/>
      <c r="M46" s="28"/>
      <c r="N46" s="28"/>
      <c r="O46" s="28"/>
      <c r="P46" s="28"/>
    </row>
    <row r="47" spans="2:16" s="136" customFormat="1" x14ac:dyDescent="0.3">
      <c r="B47" s="57" t="s">
        <v>12</v>
      </c>
      <c r="C47" s="47" t="s">
        <v>0</v>
      </c>
      <c r="D47" s="47">
        <v>-10.848000000000003</v>
      </c>
      <c r="E47" s="47">
        <v>-2.0289999999999919</v>
      </c>
      <c r="F47" s="47">
        <v>-1.7369999999999886</v>
      </c>
      <c r="G47" s="47">
        <v>-1.7360000000000042</v>
      </c>
      <c r="H47" s="47">
        <v>-9.2920000000000122</v>
      </c>
      <c r="I47" s="47"/>
      <c r="J47" s="47"/>
      <c r="K47" s="28"/>
      <c r="L47" s="28"/>
      <c r="M47" s="28"/>
      <c r="N47" s="28"/>
      <c r="O47" s="28"/>
      <c r="P47" s="28"/>
    </row>
    <row r="48" spans="2:16" s="136" customFormat="1" x14ac:dyDescent="0.3">
      <c r="B48" s="57" t="s">
        <v>97</v>
      </c>
      <c r="C48" s="47" t="s">
        <v>70</v>
      </c>
      <c r="D48" s="47">
        <v>-10.521999999999998</v>
      </c>
      <c r="E48" s="47">
        <v>-1.9079999999999875</v>
      </c>
      <c r="F48" s="47">
        <v>-1.6340000000000021</v>
      </c>
      <c r="G48" s="47">
        <v>-1.6330000000000067</v>
      </c>
      <c r="H48" s="47">
        <v>-9.0119999999999969</v>
      </c>
      <c r="I48" s="47"/>
      <c r="J48" s="47"/>
      <c r="K48" s="28"/>
      <c r="L48" s="28"/>
      <c r="M48" s="28"/>
      <c r="N48" s="28"/>
      <c r="O48" s="28"/>
      <c r="P48" s="28"/>
    </row>
    <row r="49" spans="2:16" s="136" customFormat="1" x14ac:dyDescent="0.3">
      <c r="B49" s="49" t="s">
        <v>98</v>
      </c>
      <c r="C49" s="47" t="s">
        <v>71</v>
      </c>
      <c r="D49" s="47">
        <v>-10.121000000000002</v>
      </c>
      <c r="E49" s="47">
        <v>-1.760000000000006</v>
      </c>
      <c r="F49" s="47">
        <v>-1.5070000000000139</v>
      </c>
      <c r="G49" s="47">
        <v>-1.5059999999999962</v>
      </c>
      <c r="H49" s="47">
        <v>-8.669000000000004</v>
      </c>
      <c r="I49" s="47"/>
      <c r="J49" s="47"/>
      <c r="K49" s="28"/>
      <c r="L49" s="28"/>
      <c r="M49" s="28"/>
      <c r="N49" s="28"/>
      <c r="O49" s="28"/>
      <c r="P49" s="28"/>
    </row>
    <row r="50" spans="2:16" s="136" customFormat="1" ht="15.65" customHeight="1" x14ac:dyDescent="0.3">
      <c r="B50" s="57" t="s">
        <v>99</v>
      </c>
      <c r="C50" s="47" t="s">
        <v>72</v>
      </c>
      <c r="D50" s="47">
        <v>-9.7770000000000135</v>
      </c>
      <c r="E50" s="47">
        <v>-1.6329999999999845</v>
      </c>
      <c r="F50" s="47">
        <v>-1.3979999999999992</v>
      </c>
      <c r="G50" s="47">
        <v>-1.3970000000000149</v>
      </c>
      <c r="H50" s="47">
        <v>-8.3740000000000041</v>
      </c>
      <c r="I50" s="47"/>
      <c r="J50" s="47"/>
      <c r="K50" s="28"/>
      <c r="L50" s="28"/>
      <c r="M50" s="28"/>
      <c r="N50" s="28"/>
      <c r="O50" s="28"/>
      <c r="P50" s="28"/>
    </row>
    <row r="51" spans="2:16" s="136" customFormat="1" ht="15.65" customHeight="1" x14ac:dyDescent="0.3">
      <c r="B51" s="57" t="s">
        <v>17</v>
      </c>
      <c r="C51" s="47" t="s">
        <v>17</v>
      </c>
      <c r="D51" s="47">
        <v>-9.7279999999999927</v>
      </c>
      <c r="E51" s="47">
        <v>-1.6149999999999998</v>
      </c>
      <c r="F51" s="47">
        <v>-1.3820000000000054</v>
      </c>
      <c r="G51" s="47">
        <v>-1.3820000000000054</v>
      </c>
      <c r="H51" s="47">
        <v>-8.333000000000002</v>
      </c>
      <c r="I51" s="47"/>
      <c r="J51" s="47"/>
      <c r="K51" s="28"/>
      <c r="L51" s="28"/>
      <c r="M51" s="28"/>
      <c r="N51" s="28"/>
      <c r="O51" s="28"/>
      <c r="P51" s="28"/>
    </row>
    <row r="52" spans="2:16" s="136" customFormat="1" ht="15.65" customHeight="1" x14ac:dyDescent="0.3">
      <c r="B52" s="49" t="s">
        <v>15</v>
      </c>
      <c r="C52" s="47" t="s">
        <v>3</v>
      </c>
      <c r="D52" s="47">
        <v>-9.6990000000000123</v>
      </c>
      <c r="E52" s="47">
        <v>-1.6040000000000054</v>
      </c>
      <c r="F52" s="47">
        <v>-1.373000000000002</v>
      </c>
      <c r="G52" s="47">
        <v>-1.373000000000002</v>
      </c>
      <c r="H52" s="47">
        <v>-8.3080000000000034</v>
      </c>
      <c r="I52" s="47"/>
      <c r="J52" s="47"/>
      <c r="K52" s="28"/>
      <c r="L52" s="28"/>
      <c r="M52" s="28"/>
      <c r="N52" s="28"/>
      <c r="O52" s="28"/>
      <c r="P52" s="28"/>
    </row>
    <row r="53" spans="2:16" s="136" customFormat="1" ht="15.65" customHeight="1" x14ac:dyDescent="0.3">
      <c r="B53" s="49" t="s">
        <v>73</v>
      </c>
      <c r="C53" s="47" t="s">
        <v>74</v>
      </c>
      <c r="D53" s="47">
        <v>-9.4289999999999985</v>
      </c>
      <c r="E53" s="47">
        <v>-1.5040000000000053</v>
      </c>
      <c r="F53" s="47">
        <v>-1.2870000000000048</v>
      </c>
      <c r="G53" s="47">
        <v>-1.2870000000000048</v>
      </c>
      <c r="H53" s="47">
        <v>-8.0759999999999934</v>
      </c>
      <c r="I53" s="47"/>
      <c r="J53" s="49"/>
      <c r="K53" s="28"/>
      <c r="L53" s="28"/>
      <c r="M53" s="28"/>
      <c r="N53" s="28"/>
      <c r="O53" s="28"/>
      <c r="P53" s="28"/>
    </row>
    <row r="54" spans="2:16" s="136" customFormat="1" ht="15.65" customHeight="1" x14ac:dyDescent="0.3">
      <c r="B54" s="57" t="s">
        <v>16</v>
      </c>
      <c r="C54" s="47" t="s">
        <v>4</v>
      </c>
      <c r="D54" s="47">
        <v>-9.2089999999999996</v>
      </c>
      <c r="E54" s="47">
        <v>-1.4219999999999899</v>
      </c>
      <c r="F54" s="47">
        <v>-1.218000000000008</v>
      </c>
      <c r="G54" s="47">
        <v>-1.2169999999999903</v>
      </c>
      <c r="H54" s="47">
        <v>-7.8880000000000061</v>
      </c>
      <c r="I54" s="47"/>
      <c r="J54" s="47"/>
      <c r="K54" s="28"/>
      <c r="L54" s="28"/>
      <c r="M54" s="28"/>
      <c r="N54" s="28"/>
      <c r="O54" s="28"/>
      <c r="P54" s="28"/>
    </row>
    <row r="55" spans="2:16" s="136" customFormat="1" ht="15.65" customHeight="1" x14ac:dyDescent="0.3">
      <c r="B55" s="57" t="s">
        <v>100</v>
      </c>
      <c r="C55" s="47" t="s">
        <v>75</v>
      </c>
      <c r="D55" s="47">
        <v>-9.0189999999999984</v>
      </c>
      <c r="E55" s="47">
        <v>-1.3520000000000088</v>
      </c>
      <c r="F55" s="47">
        <v>-1.1579999999999924</v>
      </c>
      <c r="G55" s="47">
        <v>-1.1579999999999924</v>
      </c>
      <c r="H55" s="47">
        <v>-7.7249999999999925</v>
      </c>
      <c r="I55" s="47"/>
      <c r="J55" s="28"/>
      <c r="K55" s="28"/>
      <c r="L55" s="28"/>
      <c r="M55" s="28"/>
      <c r="N55" s="28"/>
      <c r="O55" s="28"/>
      <c r="P55" s="28"/>
    </row>
    <row r="56" spans="2:16" s="136" customFormat="1" ht="15.65" customHeight="1" x14ac:dyDescent="0.3">
      <c r="B56" s="49" t="s">
        <v>19</v>
      </c>
      <c r="C56" s="47" t="s">
        <v>6</v>
      </c>
      <c r="D56" s="47">
        <v>-8.8859999999999939</v>
      </c>
      <c r="E56" s="47">
        <v>-1.3029999999999875</v>
      </c>
      <c r="F56" s="47">
        <v>-1.1159999999999948</v>
      </c>
      <c r="G56" s="47">
        <v>-1.1149999999999882</v>
      </c>
      <c r="H56" s="47">
        <v>-7.6110000000000007</v>
      </c>
      <c r="I56" s="28"/>
      <c r="J56" s="47"/>
      <c r="K56" s="28"/>
      <c r="L56" s="28"/>
      <c r="M56" s="28"/>
      <c r="N56" s="28"/>
      <c r="O56" s="28"/>
      <c r="P56" s="28"/>
    </row>
    <row r="57" spans="2:16" s="136" customFormat="1" ht="15.65" customHeight="1" x14ac:dyDescent="0.3">
      <c r="B57" s="57" t="s">
        <v>76</v>
      </c>
      <c r="C57" s="47" t="s">
        <v>76</v>
      </c>
      <c r="D57" s="47">
        <v>-8.838000000000001</v>
      </c>
      <c r="E57" s="47">
        <v>-1.2849999999999806</v>
      </c>
      <c r="F57" s="47">
        <v>-1.0999999999999899</v>
      </c>
      <c r="G57" s="47">
        <v>-1.0999999999999899</v>
      </c>
      <c r="H57" s="47">
        <v>-7.5699999999999985</v>
      </c>
      <c r="I57" s="47"/>
      <c r="J57" s="47"/>
      <c r="K57" s="28"/>
      <c r="L57" s="28"/>
      <c r="M57" s="28"/>
      <c r="N57" s="28"/>
      <c r="O57" s="28"/>
      <c r="P57" s="28"/>
    </row>
    <row r="58" spans="2:16" s="136" customFormat="1" ht="15.65" customHeight="1" x14ac:dyDescent="0.3">
      <c r="B58" s="57" t="s">
        <v>101</v>
      </c>
      <c r="C58" s="47" t="s">
        <v>77</v>
      </c>
      <c r="D58" s="47">
        <v>-8.777000000000001</v>
      </c>
      <c r="E58" s="47">
        <v>-1.263000000000003</v>
      </c>
      <c r="F58" s="47">
        <v>-1.0809999999999986</v>
      </c>
      <c r="G58" s="47">
        <v>-1.0809999999999986</v>
      </c>
      <c r="H58" s="47">
        <v>-7.5179999999999918</v>
      </c>
      <c r="I58" s="47"/>
      <c r="J58" s="47"/>
      <c r="K58" s="28"/>
      <c r="L58" s="28"/>
      <c r="M58" s="28"/>
      <c r="N58" s="28"/>
      <c r="O58" s="28"/>
      <c r="P58" s="28"/>
    </row>
    <row r="59" spans="2:16" s="136" customFormat="1" ht="15.65" customHeight="1" x14ac:dyDescent="0.3">
      <c r="B59" s="49" t="s">
        <v>20</v>
      </c>
      <c r="C59" s="47" t="s">
        <v>7</v>
      </c>
      <c r="D59" s="47">
        <v>-8.5929999999999946</v>
      </c>
      <c r="E59" s="47">
        <v>-1.1949999999999794</v>
      </c>
      <c r="F59" s="47">
        <v>-1.022999999999985</v>
      </c>
      <c r="G59" s="47">
        <v>-1.022999999999985</v>
      </c>
      <c r="H59" s="47">
        <v>-7.3599999999999994</v>
      </c>
      <c r="I59" s="47"/>
      <c r="J59" s="47"/>
      <c r="K59" s="28"/>
      <c r="L59" s="28"/>
      <c r="M59" s="28"/>
      <c r="N59" s="28"/>
      <c r="O59" s="28"/>
      <c r="P59" s="28"/>
    </row>
    <row r="60" spans="2:16" s="136" customFormat="1" ht="15.65" customHeight="1" x14ac:dyDescent="0.3">
      <c r="B60" s="49" t="s">
        <v>78</v>
      </c>
      <c r="C60" s="47" t="s">
        <v>79</v>
      </c>
      <c r="D60" s="47">
        <v>-8.3699999999999992</v>
      </c>
      <c r="E60" s="47">
        <v>-1.1119999999999797</v>
      </c>
      <c r="F60" s="47">
        <v>-0.9520000000000084</v>
      </c>
      <c r="G60" s="47">
        <v>-0.9520000000000084</v>
      </c>
      <c r="H60" s="47">
        <v>-7.1699999999999982</v>
      </c>
      <c r="I60" s="47"/>
      <c r="J60" s="47"/>
      <c r="K60" s="28"/>
      <c r="L60" s="28"/>
      <c r="M60" s="28"/>
      <c r="N60" s="28"/>
      <c r="O60" s="28"/>
      <c r="P60" s="28"/>
    </row>
    <row r="61" spans="2:16" s="136" customFormat="1" ht="15.65" customHeight="1" x14ac:dyDescent="0.3">
      <c r="B61" s="57" t="s">
        <v>102</v>
      </c>
      <c r="C61" s="47" t="s">
        <v>80</v>
      </c>
      <c r="D61" s="47">
        <v>-8.3649999999999896</v>
      </c>
      <c r="E61" s="47">
        <v>-1.1099999999999888</v>
      </c>
      <c r="F61" s="47">
        <v>-0.95099999999999074</v>
      </c>
      <c r="G61" s="47">
        <v>-0.95000000000000639</v>
      </c>
      <c r="H61" s="47">
        <v>-7.1650000000000098</v>
      </c>
      <c r="I61" s="47"/>
      <c r="J61" s="47"/>
      <c r="K61" s="28"/>
      <c r="L61" s="28"/>
      <c r="M61" s="28"/>
      <c r="N61" s="28"/>
      <c r="O61" s="28"/>
      <c r="P61" s="28"/>
    </row>
    <row r="62" spans="2:16" s="136" customFormat="1" ht="15.65" customHeight="1" x14ac:dyDescent="0.3">
      <c r="B62" s="57" t="s">
        <v>103</v>
      </c>
      <c r="C62" s="47" t="s">
        <v>81</v>
      </c>
      <c r="D62" s="47">
        <v>-8.3180000000000032</v>
      </c>
      <c r="E62" s="47">
        <v>-1.0930000000000106</v>
      </c>
      <c r="F62" s="47">
        <v>-0.9360000000000146</v>
      </c>
      <c r="G62" s="47">
        <v>-0.9360000000000146</v>
      </c>
      <c r="H62" s="47">
        <v>-7.1250000000000036</v>
      </c>
      <c r="I62" s="47"/>
      <c r="J62" s="47"/>
      <c r="K62" s="28"/>
      <c r="L62" s="28"/>
      <c r="M62" s="28"/>
      <c r="N62" s="28"/>
      <c r="O62" s="28"/>
      <c r="P62" s="28"/>
    </row>
    <row r="63" spans="2:16" s="136" customFormat="1" ht="15.65" customHeight="1" x14ac:dyDescent="0.3">
      <c r="B63" s="49" t="s">
        <v>18</v>
      </c>
      <c r="C63" s="47" t="s">
        <v>5</v>
      </c>
      <c r="D63" s="47">
        <v>-8.2679999999999865</v>
      </c>
      <c r="E63" s="47">
        <v>-1.0750000000000148</v>
      </c>
      <c r="F63" s="47">
        <v>-0.9200000000000208</v>
      </c>
      <c r="G63" s="47">
        <v>-0.9200000000000208</v>
      </c>
      <c r="H63" s="47">
        <v>-7.0819999999999883</v>
      </c>
      <c r="I63" s="47"/>
      <c r="J63" s="47"/>
      <c r="K63" s="28"/>
      <c r="L63" s="28"/>
      <c r="M63" s="28"/>
      <c r="N63" s="28"/>
      <c r="O63" s="28"/>
      <c r="P63" s="28"/>
    </row>
    <row r="64" spans="2:16" s="136" customFormat="1" ht="15.65" customHeight="1" x14ac:dyDescent="0.3">
      <c r="B64" s="57" t="s">
        <v>104</v>
      </c>
      <c r="C64" s="47" t="s">
        <v>82</v>
      </c>
      <c r="D64" s="47">
        <v>-8.2489999999999952</v>
      </c>
      <c r="E64" s="47">
        <v>-1.0680000000000023</v>
      </c>
      <c r="F64" s="47">
        <v>-0.9139999999999926</v>
      </c>
      <c r="G64" s="47">
        <v>-0.9139999999999926</v>
      </c>
      <c r="H64" s="47">
        <v>-7.0659999999999945</v>
      </c>
      <c r="I64" s="47"/>
      <c r="J64" s="47"/>
      <c r="K64" s="28"/>
      <c r="L64" s="28"/>
      <c r="M64" s="28"/>
      <c r="N64" s="28"/>
      <c r="O64" s="28"/>
      <c r="P64" s="28"/>
    </row>
    <row r="65" spans="1:23" s="136" customFormat="1" ht="15.65" customHeight="1" x14ac:dyDescent="0.3">
      <c r="B65" s="57" t="s">
        <v>22</v>
      </c>
      <c r="C65" s="47" t="s">
        <v>9</v>
      </c>
      <c r="D65" s="47">
        <v>-7.8660000000000068</v>
      </c>
      <c r="E65" s="47">
        <v>-0.92599999999999349</v>
      </c>
      <c r="F65" s="47">
        <v>-0.79299999999999926</v>
      </c>
      <c r="G65" s="47">
        <v>-0.79200000000000381</v>
      </c>
      <c r="H65" s="47">
        <v>-6.7379999999999995</v>
      </c>
      <c r="I65" s="47"/>
      <c r="J65" s="47"/>
      <c r="K65" s="28"/>
      <c r="L65" s="28"/>
      <c r="M65" s="28"/>
      <c r="N65" s="28"/>
      <c r="O65" s="28"/>
      <c r="P65" s="28"/>
    </row>
    <row r="66" spans="1:23" s="136" customFormat="1" ht="15.65" customHeight="1" x14ac:dyDescent="0.3">
      <c r="B66" s="49" t="s">
        <v>21</v>
      </c>
      <c r="C66" s="47" t="s">
        <v>8</v>
      </c>
      <c r="D66" s="47">
        <v>-7.7639999999999931</v>
      </c>
      <c r="E66" s="47">
        <v>-0.8879999999999999</v>
      </c>
      <c r="F66" s="47">
        <v>-0.76000000000000512</v>
      </c>
      <c r="G66" s="47">
        <v>-0.76000000000000512</v>
      </c>
      <c r="H66" s="47">
        <v>-6.65</v>
      </c>
      <c r="I66" s="47"/>
      <c r="J66" s="47"/>
      <c r="K66" s="28"/>
      <c r="L66" s="28"/>
      <c r="M66" s="28"/>
      <c r="N66" s="28"/>
      <c r="O66" s="28"/>
      <c r="P66" s="28"/>
    </row>
    <row r="67" spans="1:23" s="136" customFormat="1" ht="15.65" customHeight="1" x14ac:dyDescent="0.3">
      <c r="B67" s="49" t="s">
        <v>105</v>
      </c>
      <c r="C67" s="47" t="s">
        <v>83</v>
      </c>
      <c r="D67" s="47">
        <v>-7.5810000000000155</v>
      </c>
      <c r="E67" s="47">
        <v>-0.81999999999999851</v>
      </c>
      <c r="F67" s="47">
        <v>-0.70200000000000262</v>
      </c>
      <c r="G67" s="47">
        <v>-0.70200000000000262</v>
      </c>
      <c r="H67" s="47">
        <v>-6.4929999999999932</v>
      </c>
      <c r="I67" s="47"/>
      <c r="J67" s="47"/>
      <c r="K67" s="28"/>
      <c r="L67" s="28"/>
      <c r="M67" s="28"/>
      <c r="N67" s="28"/>
      <c r="O67" s="28"/>
      <c r="P67" s="28"/>
    </row>
    <row r="68" spans="1:23" s="39" customFormat="1" ht="15.65" customHeight="1" x14ac:dyDescent="0.3">
      <c r="A68" s="136"/>
      <c r="B68" s="57" t="s">
        <v>106</v>
      </c>
      <c r="C68" s="47" t="s">
        <v>84</v>
      </c>
      <c r="D68" s="47">
        <v>-7.3309999999999986</v>
      </c>
      <c r="E68" s="47">
        <v>-0.72799999999999532</v>
      </c>
      <c r="F68" s="47">
        <v>-0.62300000000000688</v>
      </c>
      <c r="G68" s="47">
        <v>-0.62300000000000688</v>
      </c>
      <c r="H68" s="47">
        <v>-6.2789999999999901</v>
      </c>
      <c r="I68" s="47"/>
      <c r="J68" s="47"/>
      <c r="K68" s="28"/>
      <c r="L68" s="28"/>
      <c r="M68" s="28"/>
      <c r="N68" s="28"/>
      <c r="O68" s="28"/>
      <c r="P68" s="28"/>
      <c r="Q68" s="136"/>
      <c r="R68" s="136"/>
      <c r="S68" s="136"/>
      <c r="T68" s="136"/>
      <c r="U68" s="136"/>
      <c r="V68" s="136"/>
      <c r="W68" s="136"/>
    </row>
    <row r="69" spans="1:23" s="39" customFormat="1" ht="15.65" customHeight="1" x14ac:dyDescent="0.3">
      <c r="A69" s="136"/>
      <c r="B69" s="57" t="s">
        <v>23</v>
      </c>
      <c r="C69" s="47" t="s">
        <v>10</v>
      </c>
      <c r="D69" s="47">
        <v>-6.9500000000000011</v>
      </c>
      <c r="E69" s="47">
        <v>-0.58699999999999308</v>
      </c>
      <c r="F69" s="47">
        <v>-0.50299999999999789</v>
      </c>
      <c r="G69" s="47">
        <v>-0.50299999999999789</v>
      </c>
      <c r="H69" s="47">
        <v>-5.9530000000000083</v>
      </c>
      <c r="I69" s="47"/>
      <c r="J69" s="47"/>
      <c r="K69" s="28"/>
      <c r="L69" s="28"/>
      <c r="M69" s="28"/>
      <c r="N69" s="28"/>
      <c r="O69" s="28"/>
      <c r="P69" s="28"/>
      <c r="Q69" s="136"/>
      <c r="R69" s="136"/>
      <c r="S69" s="136"/>
      <c r="T69" s="136"/>
      <c r="U69" s="136"/>
      <c r="V69" s="136"/>
      <c r="W69" s="136"/>
    </row>
    <row r="70" spans="1:23" s="39" customFormat="1" ht="15.65" customHeight="1" x14ac:dyDescent="0.3">
      <c r="A70" s="136"/>
      <c r="B70" s="49" t="s">
        <v>107</v>
      </c>
      <c r="C70" s="47" t="s">
        <v>85</v>
      </c>
      <c r="D70" s="47">
        <v>-6.8289999999999846</v>
      </c>
      <c r="E70" s="47">
        <v>-0.54200000000000914</v>
      </c>
      <c r="F70" s="47">
        <v>-0.46399999999999775</v>
      </c>
      <c r="G70" s="47">
        <v>-0.46399999999999775</v>
      </c>
      <c r="H70" s="47">
        <v>-5.8490000000000038</v>
      </c>
      <c r="I70" s="47"/>
      <c r="J70" s="47"/>
      <c r="K70" s="28"/>
      <c r="L70" s="28"/>
      <c r="M70" s="28"/>
      <c r="N70" s="28"/>
      <c r="O70" s="28"/>
      <c r="P70" s="28"/>
      <c r="Q70" s="136"/>
      <c r="R70" s="136"/>
      <c r="S70" s="136"/>
      <c r="T70" s="136"/>
      <c r="U70" s="136"/>
      <c r="V70" s="136"/>
      <c r="W70" s="136"/>
    </row>
    <row r="71" spans="1:23" s="39" customFormat="1" ht="15.65" customHeight="1" x14ac:dyDescent="0.3">
      <c r="A71" s="136"/>
      <c r="B71" s="57" t="s">
        <v>108</v>
      </c>
      <c r="C71" s="47" t="s">
        <v>86</v>
      </c>
      <c r="D71" s="47">
        <v>-6.8029999999999919</v>
      </c>
      <c r="E71" s="47">
        <v>-0.53299999999998349</v>
      </c>
      <c r="F71" s="47">
        <v>-0.45600000000001195</v>
      </c>
      <c r="G71" s="47">
        <v>-0.45600000000001195</v>
      </c>
      <c r="H71" s="47">
        <v>-5.8269999999999822</v>
      </c>
      <c r="I71" s="47"/>
      <c r="J71" s="47"/>
      <c r="K71" s="28"/>
      <c r="L71" s="28"/>
      <c r="M71" s="28"/>
      <c r="N71" s="28"/>
      <c r="O71" s="28"/>
      <c r="P71" s="28"/>
      <c r="Q71" s="136"/>
      <c r="R71" s="136"/>
      <c r="S71" s="136"/>
      <c r="T71" s="136"/>
      <c r="U71" s="136"/>
      <c r="V71" s="136"/>
      <c r="W71" s="136"/>
    </row>
    <row r="72" spans="1:23" s="39" customFormat="1" ht="15.65" customHeight="1" x14ac:dyDescent="0.3">
      <c r="A72" s="136"/>
      <c r="B72" s="57" t="s">
        <v>109</v>
      </c>
      <c r="C72" s="47" t="s">
        <v>87</v>
      </c>
      <c r="D72" s="47">
        <v>-6.5699999999999985</v>
      </c>
      <c r="E72" s="47">
        <v>-0.44600000000001305</v>
      </c>
      <c r="F72" s="47">
        <v>-0.38200000000000456</v>
      </c>
      <c r="G72" s="47">
        <v>-0.38200000000000456</v>
      </c>
      <c r="H72" s="47">
        <v>-5.6269999999999936</v>
      </c>
      <c r="I72" s="47"/>
      <c r="J72" s="47"/>
      <c r="K72" s="28"/>
      <c r="L72" s="28"/>
      <c r="M72" s="28"/>
      <c r="N72" s="28"/>
      <c r="O72" s="28"/>
      <c r="P72" s="28"/>
      <c r="Q72" s="136"/>
      <c r="R72" s="136"/>
      <c r="S72" s="136"/>
      <c r="T72" s="136"/>
      <c r="U72" s="136"/>
      <c r="V72" s="136"/>
      <c r="W72" s="136"/>
    </row>
    <row r="73" spans="1:23" s="39" customFormat="1" ht="15.65" customHeight="1" x14ac:dyDescent="0.3">
      <c r="A73" s="136"/>
      <c r="B73" s="49" t="s">
        <v>24</v>
      </c>
      <c r="C73" s="47" t="s">
        <v>11</v>
      </c>
      <c r="D73" s="47">
        <v>-6.4069999999999965</v>
      </c>
      <c r="E73" s="47">
        <v>-0.38599999999999746</v>
      </c>
      <c r="F73" s="47">
        <v>-0.33100000000001462</v>
      </c>
      <c r="G73" s="47">
        <v>-0.33000000000000806</v>
      </c>
      <c r="H73" s="47">
        <v>-5.4879999999999924</v>
      </c>
      <c r="I73" s="47"/>
      <c r="J73" s="47"/>
      <c r="K73" s="28"/>
      <c r="L73" s="28"/>
      <c r="M73" s="28"/>
      <c r="N73" s="28"/>
      <c r="O73" s="28"/>
      <c r="P73" s="28"/>
      <c r="Q73" s="136"/>
      <c r="R73" s="136"/>
      <c r="S73" s="136"/>
      <c r="T73" s="136"/>
      <c r="U73" s="136"/>
      <c r="V73" s="136"/>
      <c r="W73" s="136"/>
    </row>
    <row r="74" spans="1:23" s="39" customFormat="1" ht="15.65" customHeight="1" x14ac:dyDescent="0.3">
      <c r="A74" s="136"/>
      <c r="B74" s="57" t="s">
        <v>110</v>
      </c>
      <c r="C74" s="47" t="s">
        <v>88</v>
      </c>
      <c r="D74" s="47">
        <v>-6.0649999999999871</v>
      </c>
      <c r="E74" s="47">
        <v>-0.26000000000000467</v>
      </c>
      <c r="F74" s="47">
        <v>-0.22199999999999998</v>
      </c>
      <c r="G74" s="47">
        <v>-0.22199999999999998</v>
      </c>
      <c r="H74" s="47">
        <v>-5.1949999999999941</v>
      </c>
      <c r="I74" s="47"/>
      <c r="J74" s="47"/>
      <c r="K74" s="28"/>
      <c r="L74" s="28"/>
      <c r="M74" s="28"/>
      <c r="N74" s="28"/>
      <c r="O74" s="28"/>
      <c r="P74" s="28"/>
      <c r="Q74" s="136"/>
      <c r="R74" s="136"/>
      <c r="S74" s="136"/>
      <c r="T74" s="136"/>
      <c r="U74" s="136"/>
      <c r="V74" s="136"/>
      <c r="W74" s="136"/>
    </row>
    <row r="75" spans="1:23" s="136" customFormat="1" ht="15.65" customHeight="1" x14ac:dyDescent="0.3">
      <c r="B75" s="57" t="s">
        <v>111</v>
      </c>
      <c r="C75" s="47" t="s">
        <v>89</v>
      </c>
      <c r="D75" s="47">
        <v>-5.6110000000000104</v>
      </c>
      <c r="E75" s="47">
        <v>-9.200000000000319E-2</v>
      </c>
      <c r="F75" s="47">
        <v>-7.8999999999984638E-2</v>
      </c>
      <c r="G75" s="47">
        <v>-7.8999999999984638E-2</v>
      </c>
      <c r="H75" s="47">
        <v>-4.8059999999999992</v>
      </c>
      <c r="I75" s="47"/>
      <c r="J75" s="47"/>
      <c r="K75" s="28"/>
      <c r="L75" s="28"/>
      <c r="M75" s="28"/>
      <c r="N75" s="28"/>
      <c r="O75" s="28"/>
      <c r="P75" s="28"/>
    </row>
    <row r="76" spans="1:23" s="136" customFormat="1" ht="15.65" customHeight="1" x14ac:dyDescent="0.3">
      <c r="B76" s="49"/>
      <c r="C76" s="49" t="s">
        <v>181</v>
      </c>
      <c r="D76" s="28"/>
      <c r="E76" s="28"/>
      <c r="F76" s="28"/>
      <c r="G76" s="28"/>
      <c r="H76" s="28"/>
      <c r="I76" s="28"/>
      <c r="J76" s="28"/>
      <c r="K76" s="28"/>
      <c r="L76" s="28"/>
      <c r="M76" s="28"/>
      <c r="N76" s="28"/>
      <c r="O76" s="28"/>
      <c r="P76" s="28"/>
    </row>
    <row r="77" spans="1:23" s="136" customFormat="1" ht="15.65" customHeight="1" x14ac:dyDescent="0.3">
      <c r="B77" s="28"/>
      <c r="C77" s="49" t="s">
        <v>174</v>
      </c>
      <c r="D77" s="49"/>
      <c r="E77" s="28"/>
      <c r="F77" s="28"/>
      <c r="G77" s="51"/>
      <c r="H77" s="41"/>
      <c r="I77" s="28"/>
      <c r="J77" s="28"/>
      <c r="K77" s="28"/>
      <c r="L77" s="28"/>
      <c r="M77" s="28"/>
      <c r="N77" s="28"/>
      <c r="O77" s="28"/>
      <c r="P77" s="28"/>
    </row>
    <row r="78" spans="1:23" s="39" customFormat="1" ht="15.65" customHeight="1" x14ac:dyDescent="0.3">
      <c r="A78" s="136"/>
      <c r="B78" s="57"/>
      <c r="C78" s="47"/>
      <c r="D78" s="49"/>
      <c r="E78" s="40"/>
      <c r="F78" s="28"/>
      <c r="G78" s="40"/>
      <c r="H78" s="40"/>
      <c r="I78" s="40"/>
      <c r="J78" s="40"/>
      <c r="K78" s="40"/>
      <c r="L78" s="40"/>
      <c r="M78" s="28"/>
      <c r="N78" s="28"/>
      <c r="O78" s="28"/>
      <c r="P78" s="28"/>
      <c r="Q78" s="136"/>
      <c r="R78" s="136"/>
      <c r="S78" s="136"/>
      <c r="T78" s="136"/>
      <c r="U78" s="136"/>
      <c r="V78" s="136"/>
      <c r="W78" s="136"/>
    </row>
    <row r="79" spans="1:23" ht="14.6" customHeight="1" x14ac:dyDescent="0.3"/>
    <row r="91" s="32" customFormat="1" ht="14.6" customHeight="1" x14ac:dyDescent="0.3"/>
  </sheetData>
  <conditionalFormatting sqref="C28:C29">
    <cfRule type="duplicateValues" dxfId="19" priority="5"/>
  </conditionalFormatting>
  <conditionalFormatting sqref="C77">
    <cfRule type="duplicateValues" dxfId="18" priority="1"/>
  </conditionalFormatting>
  <conditionalFormatting sqref="J28">
    <cfRule type="duplicateValues" dxfId="17" priority="3"/>
  </conditionalFormatting>
  <conditionalFormatting sqref="J29">
    <cfRule type="duplicateValues" dxfId="16" priority="2"/>
  </conditionalFormatting>
  <conditionalFormatting sqref="J53">
    <cfRule type="duplicateValues" dxfId="15" priority="4"/>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iconSet" priority="6" id="{30E1F0A3-B2CE-419E-81E0-B969F261F9E2}">
            <x14:iconSet iconSet="3ArrowsGray" showValue="0" custom="1">
              <x14:cfvo type="percent">
                <xm:f>0</xm:f>
              </x14:cfvo>
              <x14:cfvo type="num">
                <xm:f>0</xm:f>
              </x14:cfvo>
              <x14:cfvo type="num">
                <xm:f>2</xm:f>
              </x14:cfvo>
              <x14:cfIcon iconSet="3ArrowsGray" iconId="0"/>
              <x14:cfIcon iconSet="3ArrowsGray" iconId="0"/>
              <x14:cfIcon iconSet="3ArrowsGray" iconId="1"/>
            </x14:iconSet>
          </x14:cfRule>
          <xm:sqref>C42:C43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E4ADB-EC98-4FDC-A47F-B807402DAAC8}">
  <dimension ref="A1:X80"/>
  <sheetViews>
    <sheetView topLeftCell="A7" zoomScaleNormal="60" workbookViewId="0">
      <selection activeCell="B7" sqref="B7"/>
    </sheetView>
  </sheetViews>
  <sheetFormatPr defaultColWidth="9.21875" defaultRowHeight="15.05" x14ac:dyDescent="0.3"/>
  <cols>
    <col min="1" max="1" width="4.44140625" style="136" customWidth="1"/>
    <col min="2" max="2" width="13.21875" style="32" customWidth="1"/>
    <col min="3" max="3" width="9.77734375" style="32" customWidth="1"/>
    <col min="4" max="5" width="12.77734375" style="32" customWidth="1"/>
    <col min="6" max="6" width="10.5546875" style="32" customWidth="1"/>
    <col min="7" max="7" width="8.21875" style="32" customWidth="1"/>
    <col min="8" max="8" width="8" style="32" bestFit="1" customWidth="1"/>
    <col min="9" max="9" width="8.5546875" style="32" customWidth="1"/>
    <col min="10" max="13" width="8.77734375" style="32" customWidth="1"/>
    <col min="14" max="16384" width="9.21875" style="32"/>
  </cols>
  <sheetData>
    <row r="1" spans="2:24" s="136" customFormat="1" ht="14.6" customHeight="1" x14ac:dyDescent="0.3">
      <c r="B1" s="38"/>
      <c r="C1" s="39"/>
      <c r="D1" s="39"/>
      <c r="E1" s="39"/>
      <c r="F1" s="39"/>
      <c r="G1" s="39"/>
      <c r="H1" s="39"/>
      <c r="I1" s="39"/>
      <c r="J1" s="39"/>
      <c r="K1" s="39"/>
      <c r="L1" s="39"/>
      <c r="M1" s="39"/>
    </row>
    <row r="2" spans="2:24" s="136" customFormat="1" x14ac:dyDescent="0.3">
      <c r="B2" s="40"/>
      <c r="C2" s="41"/>
      <c r="D2" s="41"/>
      <c r="E2" s="41"/>
      <c r="F2" s="41"/>
      <c r="G2" s="41"/>
      <c r="H2" s="41"/>
      <c r="I2" s="41"/>
      <c r="J2" s="41"/>
      <c r="K2" s="41"/>
      <c r="L2" s="41"/>
      <c r="M2" s="41"/>
      <c r="N2" s="28"/>
      <c r="O2" s="28"/>
      <c r="P2" s="28"/>
      <c r="Q2" s="28"/>
      <c r="R2" s="28"/>
      <c r="S2" s="28"/>
      <c r="T2" s="28"/>
      <c r="U2" s="28"/>
      <c r="V2" s="28"/>
      <c r="W2" s="28"/>
      <c r="X2" s="28"/>
    </row>
    <row r="3" spans="2:24" s="136" customFormat="1" x14ac:dyDescent="0.3">
      <c r="B3" s="40"/>
      <c r="C3" s="41"/>
      <c r="D3" s="41"/>
      <c r="E3" s="41"/>
      <c r="F3" s="41"/>
      <c r="G3" s="41"/>
      <c r="H3" s="41"/>
      <c r="I3" s="41"/>
      <c r="J3" s="41"/>
      <c r="K3" s="41"/>
      <c r="L3" s="41"/>
      <c r="M3" s="41"/>
      <c r="N3" s="28"/>
      <c r="O3" s="28"/>
      <c r="P3" s="28"/>
      <c r="Q3" s="28"/>
      <c r="R3" s="28"/>
      <c r="S3" s="28"/>
      <c r="T3" s="28"/>
      <c r="U3" s="28"/>
      <c r="V3" s="28"/>
      <c r="W3" s="28"/>
      <c r="X3" s="28"/>
    </row>
    <row r="4" spans="2:24" s="136" customFormat="1" ht="28.8" x14ac:dyDescent="0.55000000000000004">
      <c r="B4" s="42" t="s">
        <v>59</v>
      </c>
      <c r="C4" s="41"/>
      <c r="D4" s="41"/>
      <c r="E4" s="41"/>
      <c r="F4" s="41"/>
      <c r="G4" s="41"/>
      <c r="H4" s="41"/>
      <c r="I4" s="41"/>
      <c r="J4" s="41"/>
      <c r="K4" s="41"/>
      <c r="L4" s="41"/>
      <c r="M4" s="41"/>
      <c r="N4" s="28"/>
      <c r="O4" s="28"/>
      <c r="P4" s="28"/>
      <c r="Q4" s="28"/>
      <c r="R4" s="28"/>
      <c r="S4" s="28"/>
      <c r="T4" s="28"/>
      <c r="U4" s="28"/>
      <c r="V4" s="28"/>
      <c r="W4" s="28"/>
      <c r="X4" s="28"/>
    </row>
    <row r="5" spans="2:24" s="136" customFormat="1" x14ac:dyDescent="0.3">
      <c r="B5" s="43"/>
      <c r="C5" s="41"/>
      <c r="D5" s="41"/>
      <c r="E5" s="41"/>
      <c r="F5" s="41"/>
      <c r="G5" s="41"/>
      <c r="H5" s="41"/>
      <c r="I5" s="41"/>
      <c r="J5" s="41"/>
      <c r="K5" s="41"/>
      <c r="L5" s="41"/>
      <c r="M5" s="41"/>
      <c r="N5" s="28"/>
      <c r="O5" s="28"/>
      <c r="P5" s="28"/>
      <c r="Q5" s="28"/>
      <c r="R5" s="28"/>
      <c r="S5" s="28"/>
      <c r="T5" s="28"/>
      <c r="U5" s="28"/>
      <c r="V5" s="28"/>
      <c r="W5" s="28"/>
      <c r="X5" s="28"/>
    </row>
    <row r="6" spans="2:24" s="136" customFormat="1" x14ac:dyDescent="0.3">
      <c r="B6" s="43"/>
      <c r="C6" s="41"/>
      <c r="D6" s="41"/>
      <c r="E6" s="41"/>
      <c r="F6" s="41"/>
      <c r="G6" s="41"/>
      <c r="H6" s="41"/>
      <c r="I6" s="41"/>
      <c r="J6" s="41"/>
      <c r="K6" s="41"/>
      <c r="L6" s="41"/>
      <c r="M6" s="41"/>
      <c r="N6" s="28"/>
      <c r="O6" s="28"/>
      <c r="P6" s="28"/>
      <c r="Q6" s="28"/>
      <c r="R6" s="28"/>
      <c r="S6" s="28"/>
      <c r="T6" s="28"/>
      <c r="U6" s="28"/>
      <c r="V6" s="28"/>
      <c r="W6" s="28"/>
      <c r="X6" s="28"/>
    </row>
    <row r="7" spans="2:24" s="136" customFormat="1" x14ac:dyDescent="0.3">
      <c r="B7" s="44" t="s">
        <v>194</v>
      </c>
      <c r="C7" s="41"/>
      <c r="D7" s="41"/>
      <c r="E7" s="41"/>
      <c r="F7" s="41"/>
      <c r="G7" s="41"/>
      <c r="H7" s="41"/>
      <c r="I7" s="41"/>
      <c r="J7" s="41"/>
      <c r="K7" s="79"/>
      <c r="L7" s="44"/>
      <c r="M7" s="41"/>
      <c r="N7" s="28"/>
      <c r="O7" s="28"/>
      <c r="P7" s="28"/>
      <c r="Q7" s="28"/>
      <c r="R7" s="28"/>
      <c r="S7" s="28"/>
      <c r="T7" s="28"/>
      <c r="U7" s="28"/>
      <c r="V7" s="28"/>
      <c r="W7" s="28"/>
      <c r="X7" s="28"/>
    </row>
    <row r="8" spans="2:24" s="136" customFormat="1" x14ac:dyDescent="0.3">
      <c r="B8" s="47"/>
      <c r="C8" s="77" t="s">
        <v>56</v>
      </c>
      <c r="D8" s="77"/>
      <c r="E8" s="77"/>
      <c r="F8" s="47"/>
      <c r="G8" s="77">
        <v>2050</v>
      </c>
      <c r="H8" s="41"/>
      <c r="I8" s="41"/>
      <c r="J8" s="41"/>
      <c r="K8" s="41"/>
      <c r="L8" s="45"/>
      <c r="M8" s="45"/>
      <c r="N8" s="45"/>
      <c r="O8" s="45"/>
      <c r="P8" s="28"/>
      <c r="Q8" s="28"/>
      <c r="R8" s="28"/>
      <c r="S8" s="28"/>
      <c r="T8" s="28"/>
      <c r="U8" s="28"/>
      <c r="V8" s="28"/>
      <c r="W8" s="28"/>
      <c r="X8" s="28"/>
    </row>
    <row r="9" spans="2:24" s="136" customFormat="1" x14ac:dyDescent="0.3">
      <c r="B9" s="47" t="s">
        <v>57</v>
      </c>
      <c r="C9" s="67">
        <v>0.04</v>
      </c>
      <c r="D9" s="67"/>
      <c r="E9" s="67"/>
      <c r="F9" s="67">
        <v>5.2000000000000005E-2</v>
      </c>
      <c r="G9" s="78">
        <v>0.16</v>
      </c>
      <c r="H9" s="78"/>
      <c r="I9" s="45"/>
      <c r="J9" s="45"/>
      <c r="K9" s="45"/>
      <c r="L9" s="47"/>
      <c r="M9" s="68"/>
      <c r="N9" s="68"/>
      <c r="O9" s="68"/>
      <c r="P9" s="45"/>
      <c r="Q9" s="28"/>
      <c r="R9" s="46"/>
      <c r="S9" s="46"/>
      <c r="T9" s="46"/>
      <c r="U9" s="46"/>
      <c r="V9" s="46"/>
      <c r="W9" s="138"/>
      <c r="X9" s="28"/>
    </row>
    <row r="10" spans="2:24" s="136" customFormat="1" x14ac:dyDescent="0.3">
      <c r="B10" s="47" t="s">
        <v>58</v>
      </c>
      <c r="C10" s="67">
        <v>0.04</v>
      </c>
      <c r="D10" s="67"/>
      <c r="E10" s="67"/>
      <c r="F10" s="67">
        <v>0.06</v>
      </c>
      <c r="G10" s="67">
        <v>0.16</v>
      </c>
      <c r="H10" s="67"/>
      <c r="I10" s="47"/>
      <c r="J10" s="47"/>
      <c r="K10" s="47"/>
      <c r="L10" s="47"/>
      <c r="M10" s="68"/>
      <c r="N10" s="68"/>
      <c r="O10" s="68"/>
      <c r="P10" s="47"/>
      <c r="Q10" s="28"/>
      <c r="R10" s="48"/>
      <c r="S10" s="48"/>
      <c r="T10" s="40"/>
      <c r="U10" s="48"/>
      <c r="V10" s="48"/>
      <c r="W10" s="28"/>
      <c r="X10" s="28"/>
    </row>
    <row r="11" spans="2:24" s="136" customFormat="1" x14ac:dyDescent="0.3">
      <c r="B11" s="40"/>
      <c r="C11" s="47"/>
      <c r="D11" s="47"/>
      <c r="E11" s="47"/>
      <c r="F11" s="47"/>
      <c r="G11" s="47"/>
      <c r="H11" s="47"/>
      <c r="I11" s="47"/>
      <c r="J11" s="47"/>
      <c r="K11" s="47"/>
      <c r="L11" s="47"/>
      <c r="M11" s="47"/>
      <c r="N11" s="47"/>
      <c r="O11" s="47"/>
      <c r="P11" s="47"/>
      <c r="Q11" s="28"/>
      <c r="R11" s="48"/>
      <c r="S11" s="48"/>
      <c r="T11" s="40"/>
      <c r="U11" s="48"/>
      <c r="V11" s="48"/>
      <c r="W11" s="28"/>
      <c r="X11" s="28"/>
    </row>
    <row r="12" spans="2:24" s="136" customFormat="1" x14ac:dyDescent="0.3">
      <c r="B12" s="40"/>
      <c r="C12" s="47"/>
      <c r="D12" s="47"/>
      <c r="E12" s="47"/>
      <c r="F12" s="47"/>
      <c r="G12" s="47"/>
      <c r="H12" s="47"/>
      <c r="I12" s="47"/>
      <c r="J12" s="47"/>
      <c r="K12" s="47"/>
      <c r="L12" s="47"/>
      <c r="M12" s="47"/>
      <c r="N12" s="47"/>
      <c r="O12" s="47"/>
      <c r="P12" s="47"/>
      <c r="Q12" s="28"/>
      <c r="R12" s="48"/>
      <c r="S12" s="48"/>
      <c r="T12" s="40"/>
      <c r="U12" s="48"/>
      <c r="V12" s="48"/>
      <c r="W12" s="28"/>
      <c r="X12" s="28"/>
    </row>
    <row r="13" spans="2:24" s="136" customFormat="1" x14ac:dyDescent="0.3">
      <c r="B13" s="40"/>
      <c r="C13" s="41"/>
      <c r="D13" s="47"/>
      <c r="E13" s="47"/>
      <c r="F13" s="47"/>
      <c r="G13" s="47"/>
      <c r="H13" s="47"/>
      <c r="I13" s="47"/>
      <c r="J13" s="47"/>
      <c r="K13" s="47"/>
      <c r="L13" s="47"/>
      <c r="M13" s="47"/>
      <c r="N13" s="47"/>
      <c r="O13" s="47"/>
      <c r="P13" s="47"/>
      <c r="Q13" s="28"/>
      <c r="R13" s="48"/>
      <c r="S13" s="48"/>
      <c r="T13" s="40"/>
      <c r="U13" s="48"/>
      <c r="V13" s="48"/>
      <c r="W13" s="28"/>
      <c r="X13" s="28"/>
    </row>
    <row r="14" spans="2:24" s="136" customFormat="1" x14ac:dyDescent="0.3">
      <c r="B14" s="40"/>
      <c r="C14" s="41"/>
      <c r="D14" s="47"/>
      <c r="E14" s="47"/>
      <c r="F14" s="47"/>
      <c r="G14" s="47"/>
      <c r="H14" s="47"/>
      <c r="I14" s="47"/>
      <c r="J14" s="47"/>
      <c r="K14" s="47"/>
      <c r="L14" s="47"/>
      <c r="M14" s="47"/>
      <c r="N14" s="47"/>
      <c r="O14" s="47"/>
      <c r="P14" s="47"/>
      <c r="Q14" s="28"/>
      <c r="R14" s="48"/>
      <c r="S14" s="48"/>
      <c r="T14" s="40"/>
      <c r="U14" s="48"/>
      <c r="V14" s="48"/>
      <c r="W14" s="28"/>
      <c r="X14" s="28"/>
    </row>
    <row r="15" spans="2:24" s="136" customFormat="1" x14ac:dyDescent="0.3">
      <c r="B15" s="40"/>
      <c r="C15" s="41"/>
      <c r="D15" s="47"/>
      <c r="E15" s="47"/>
      <c r="F15" s="47"/>
      <c r="G15" s="47"/>
      <c r="H15" s="47"/>
      <c r="I15" s="47"/>
      <c r="J15" s="47"/>
      <c r="K15" s="47"/>
      <c r="L15" s="47"/>
      <c r="M15" s="47"/>
      <c r="N15" s="47"/>
      <c r="O15" s="47"/>
      <c r="P15" s="47"/>
      <c r="Q15" s="28"/>
      <c r="R15" s="48"/>
      <c r="S15" s="48"/>
      <c r="T15" s="40"/>
      <c r="U15" s="48"/>
      <c r="V15" s="48"/>
      <c r="W15" s="28"/>
      <c r="X15" s="28"/>
    </row>
    <row r="16" spans="2:24" s="136" customFormat="1" x14ac:dyDescent="0.3">
      <c r="B16" s="40"/>
      <c r="C16" s="41"/>
      <c r="D16" s="47"/>
      <c r="E16" s="47"/>
      <c r="F16" s="47"/>
      <c r="G16" s="47"/>
      <c r="H16" s="47"/>
      <c r="I16" s="47"/>
      <c r="J16" s="47"/>
      <c r="K16" s="47"/>
      <c r="L16" s="47"/>
      <c r="M16" s="47"/>
      <c r="N16" s="47"/>
      <c r="O16" s="47"/>
      <c r="P16" s="47"/>
      <c r="Q16" s="28"/>
      <c r="R16" s="48"/>
      <c r="S16" s="48"/>
      <c r="T16" s="40"/>
      <c r="U16" s="48"/>
      <c r="V16" s="48"/>
      <c r="W16" s="28"/>
      <c r="X16" s="28"/>
    </row>
    <row r="17" spans="1:24" s="136" customFormat="1" x14ac:dyDescent="0.3">
      <c r="B17" s="40"/>
      <c r="C17" s="41"/>
      <c r="D17" s="47"/>
      <c r="E17" s="47"/>
      <c r="F17" s="47"/>
      <c r="G17" s="47"/>
      <c r="H17" s="47"/>
      <c r="I17" s="47"/>
      <c r="J17" s="47"/>
      <c r="K17" s="47"/>
      <c r="L17" s="47"/>
      <c r="M17" s="47"/>
      <c r="N17" s="47"/>
      <c r="O17" s="47"/>
      <c r="P17" s="47"/>
      <c r="Q17" s="28"/>
      <c r="R17" s="48"/>
      <c r="S17" s="48"/>
      <c r="T17" s="40"/>
      <c r="U17" s="48"/>
      <c r="V17" s="48"/>
      <c r="W17" s="28"/>
      <c r="X17" s="28"/>
    </row>
    <row r="18" spans="1:24" s="136" customFormat="1" x14ac:dyDescent="0.3">
      <c r="B18" s="40"/>
      <c r="C18" s="41"/>
      <c r="D18" s="47"/>
      <c r="E18" s="47"/>
      <c r="F18" s="47"/>
      <c r="G18" s="47"/>
      <c r="H18" s="47"/>
      <c r="I18" s="47"/>
      <c r="J18" s="47"/>
      <c r="K18" s="47"/>
      <c r="L18" s="47"/>
      <c r="M18" s="47"/>
      <c r="N18" s="47"/>
      <c r="O18" s="47"/>
      <c r="P18" s="47"/>
      <c r="Q18" s="28"/>
      <c r="R18" s="48"/>
      <c r="S18" s="48"/>
      <c r="T18" s="40"/>
      <c r="U18" s="48"/>
      <c r="V18" s="48"/>
      <c r="W18" s="28"/>
      <c r="X18" s="28"/>
    </row>
    <row r="19" spans="1:24" s="136" customFormat="1" x14ac:dyDescent="0.3">
      <c r="B19" s="40"/>
      <c r="C19" s="41"/>
      <c r="D19" s="47"/>
      <c r="E19" s="47"/>
      <c r="F19" s="47"/>
      <c r="G19" s="47"/>
      <c r="H19" s="47"/>
      <c r="I19" s="47"/>
      <c r="J19" s="47"/>
      <c r="K19" s="47"/>
      <c r="L19" s="47"/>
      <c r="M19" s="47"/>
      <c r="N19" s="47"/>
      <c r="O19" s="47"/>
      <c r="P19" s="47"/>
      <c r="Q19" s="28"/>
      <c r="R19" s="48"/>
      <c r="S19" s="48"/>
      <c r="T19" s="40"/>
      <c r="U19" s="48"/>
      <c r="V19" s="48"/>
      <c r="W19" s="28"/>
      <c r="X19" s="28"/>
    </row>
    <row r="20" spans="1:24" s="136" customFormat="1" x14ac:dyDescent="0.3">
      <c r="B20" s="40"/>
      <c r="C20" s="47"/>
      <c r="D20" s="47"/>
      <c r="E20" s="47"/>
      <c r="F20" s="47"/>
      <c r="G20" s="47"/>
      <c r="H20" s="28"/>
      <c r="I20" s="47"/>
      <c r="J20" s="47"/>
      <c r="K20" s="47"/>
      <c r="L20" s="47"/>
      <c r="M20" s="47"/>
      <c r="N20" s="28"/>
      <c r="O20" s="28"/>
      <c r="P20" s="28"/>
      <c r="Q20" s="28"/>
      <c r="R20" s="28"/>
      <c r="S20" s="28"/>
      <c r="T20" s="28"/>
      <c r="U20" s="28"/>
      <c r="V20" s="28"/>
      <c r="W20" s="28"/>
      <c r="X20" s="139"/>
    </row>
    <row r="21" spans="1:24" s="136" customFormat="1" x14ac:dyDescent="0.3">
      <c r="B21" s="40"/>
      <c r="C21" s="47"/>
      <c r="D21" s="47"/>
      <c r="E21" s="47"/>
      <c r="F21" s="47"/>
      <c r="G21" s="47"/>
      <c r="H21" s="47"/>
      <c r="I21" s="47"/>
      <c r="J21" s="47"/>
      <c r="K21" s="47"/>
      <c r="L21" s="47"/>
      <c r="M21" s="47"/>
      <c r="N21" s="47"/>
      <c r="O21" s="47"/>
      <c r="P21" s="47"/>
      <c r="Q21" s="28"/>
      <c r="R21" s="28"/>
      <c r="S21" s="28"/>
      <c r="T21" s="28"/>
      <c r="U21" s="28"/>
      <c r="V21" s="28"/>
      <c r="W21" s="28"/>
      <c r="X21" s="28"/>
    </row>
    <row r="22" spans="1:24" s="136" customFormat="1" x14ac:dyDescent="0.3">
      <c r="B22" s="40"/>
      <c r="C22" s="47"/>
      <c r="D22" s="47"/>
      <c r="E22" s="47"/>
      <c r="F22" s="47"/>
      <c r="G22" s="47"/>
      <c r="H22" s="47"/>
      <c r="I22" s="47"/>
      <c r="J22" s="47"/>
      <c r="K22" s="47"/>
      <c r="L22" s="47"/>
      <c r="M22" s="47"/>
      <c r="N22" s="47"/>
      <c r="O22" s="47"/>
      <c r="P22" s="47"/>
      <c r="Q22" s="28"/>
      <c r="R22" s="28"/>
      <c r="S22" s="28"/>
      <c r="T22" s="28"/>
      <c r="U22" s="28"/>
      <c r="V22" s="28"/>
      <c r="W22" s="28"/>
      <c r="X22" s="28"/>
    </row>
    <row r="23" spans="1:24" s="136" customFormat="1" x14ac:dyDescent="0.3">
      <c r="B23" s="40"/>
      <c r="C23" s="41"/>
      <c r="D23" s="47"/>
      <c r="E23" s="47"/>
      <c r="F23" s="47"/>
      <c r="G23" s="47"/>
      <c r="H23" s="47"/>
      <c r="I23" s="47"/>
      <c r="J23" s="47"/>
      <c r="K23" s="47"/>
      <c r="L23" s="47"/>
      <c r="M23" s="47"/>
      <c r="N23" s="47"/>
      <c r="O23" s="47"/>
      <c r="P23" s="47"/>
      <c r="Q23" s="28"/>
      <c r="R23" s="28"/>
      <c r="S23" s="28"/>
      <c r="T23" s="28"/>
      <c r="U23" s="28"/>
      <c r="V23" s="28"/>
      <c r="W23" s="28"/>
      <c r="X23" s="28"/>
    </row>
    <row r="24" spans="1:24" s="136" customFormat="1" x14ac:dyDescent="0.3">
      <c r="B24" s="49" t="s">
        <v>175</v>
      </c>
      <c r="C24" s="41"/>
      <c r="D24" s="47"/>
      <c r="E24" s="47"/>
      <c r="F24" s="28"/>
      <c r="G24" s="28"/>
      <c r="H24" s="28"/>
      <c r="I24" s="28"/>
      <c r="J24" s="28"/>
      <c r="K24" s="28"/>
      <c r="L24" s="28"/>
      <c r="M24" s="28"/>
      <c r="N24" s="28"/>
      <c r="O24" s="28"/>
      <c r="P24" s="28"/>
      <c r="Q24" s="28"/>
      <c r="R24" s="28"/>
      <c r="S24" s="28"/>
      <c r="T24" s="28"/>
      <c r="U24" s="28"/>
      <c r="V24" s="28"/>
      <c r="W24" s="28"/>
      <c r="X24" s="28"/>
    </row>
    <row r="25" spans="1:24" s="136" customFormat="1" ht="15.65" customHeight="1" x14ac:dyDescent="0.3">
      <c r="A25" s="95"/>
      <c r="B25" s="28"/>
      <c r="C25" s="28"/>
      <c r="D25" s="28"/>
      <c r="E25" s="28"/>
      <c r="F25" s="28"/>
      <c r="G25" s="28"/>
      <c r="H25" s="28"/>
      <c r="I25" s="28"/>
      <c r="J25" s="28"/>
      <c r="K25" s="28"/>
      <c r="L25" s="28"/>
      <c r="M25" s="28"/>
      <c r="N25" s="28"/>
      <c r="O25" s="28"/>
      <c r="P25" s="28"/>
      <c r="Q25" s="28"/>
      <c r="R25" s="28"/>
      <c r="S25" s="28"/>
      <c r="T25" s="28"/>
      <c r="U25" s="28"/>
      <c r="V25" s="28"/>
      <c r="W25" s="28"/>
      <c r="X25" s="28"/>
    </row>
    <row r="26" spans="1:24" s="136" customFormat="1" ht="15.65" customHeight="1" x14ac:dyDescent="0.3">
      <c r="A26" s="95"/>
      <c r="B26" s="28"/>
      <c r="C26" s="28"/>
      <c r="D26" s="28"/>
      <c r="E26" s="28"/>
      <c r="F26" s="28"/>
      <c r="G26" s="28"/>
      <c r="H26" s="28"/>
      <c r="I26" s="28"/>
      <c r="J26" s="28"/>
      <c r="K26" s="28"/>
      <c r="L26" s="28"/>
      <c r="M26" s="28"/>
      <c r="N26" s="28"/>
      <c r="O26" s="28"/>
      <c r="P26" s="28"/>
      <c r="Q26" s="28"/>
      <c r="R26" s="28"/>
      <c r="S26" s="28"/>
      <c r="T26" s="28"/>
      <c r="U26" s="28"/>
      <c r="V26" s="28"/>
      <c r="W26" s="28"/>
      <c r="X26" s="28"/>
    </row>
    <row r="27" spans="1:24" s="136" customFormat="1" ht="15.65" customHeight="1" x14ac:dyDescent="0.3">
      <c r="A27" s="95"/>
      <c r="B27" s="28"/>
      <c r="C27" s="28"/>
      <c r="D27" s="28"/>
      <c r="E27" s="28"/>
      <c r="F27" s="28"/>
      <c r="G27" s="28"/>
      <c r="H27" s="28"/>
      <c r="I27" s="28"/>
      <c r="J27" s="28"/>
      <c r="K27" s="28"/>
      <c r="L27" s="28"/>
      <c r="M27" s="28"/>
      <c r="N27" s="28"/>
      <c r="O27" s="28"/>
      <c r="P27" s="28"/>
      <c r="Q27" s="28"/>
      <c r="R27" s="28"/>
      <c r="S27" s="28"/>
      <c r="T27" s="28"/>
      <c r="U27" s="28"/>
      <c r="V27" s="28"/>
      <c r="W27" s="28"/>
      <c r="X27" s="28"/>
    </row>
    <row r="28" spans="1:24" s="136" customFormat="1" ht="15.65" customHeight="1" x14ac:dyDescent="0.3">
      <c r="A28" s="95"/>
      <c r="B28" s="28"/>
      <c r="C28" s="28"/>
      <c r="D28" s="28"/>
      <c r="E28" s="28"/>
      <c r="F28" s="28"/>
      <c r="G28" s="28"/>
      <c r="H28" s="28"/>
      <c r="I28" s="28"/>
      <c r="J28" s="28"/>
      <c r="K28" s="28"/>
      <c r="L28" s="28"/>
      <c r="M28" s="28"/>
      <c r="N28" s="28"/>
      <c r="O28" s="28"/>
      <c r="P28" s="28"/>
      <c r="Q28" s="28"/>
      <c r="R28" s="28"/>
      <c r="S28" s="28"/>
      <c r="T28" s="28"/>
      <c r="U28" s="28"/>
      <c r="V28" s="28"/>
      <c r="W28" s="28"/>
      <c r="X28" s="28"/>
    </row>
    <row r="29" spans="1:24" s="136" customFormat="1" ht="15.65" customHeight="1" x14ac:dyDescent="0.3">
      <c r="A29" s="95"/>
      <c r="B29" s="44" t="s">
        <v>195</v>
      </c>
      <c r="C29" s="58"/>
      <c r="D29" s="28"/>
      <c r="E29" s="28"/>
      <c r="F29" s="28"/>
      <c r="G29" s="28"/>
      <c r="H29" s="28"/>
      <c r="I29" s="28"/>
      <c r="J29" s="28"/>
      <c r="K29" s="28"/>
      <c r="L29" s="44" t="s">
        <v>196</v>
      </c>
      <c r="M29" s="28"/>
      <c r="N29" s="28"/>
      <c r="O29" s="28"/>
      <c r="P29" s="28"/>
      <c r="Q29" s="28"/>
      <c r="R29" s="28"/>
      <c r="S29" s="28"/>
      <c r="T29" s="28"/>
      <c r="U29" s="28"/>
      <c r="V29" s="28"/>
      <c r="W29" s="28"/>
      <c r="X29" s="28"/>
    </row>
    <row r="30" spans="1:24" s="136" customFormat="1" ht="15.65" customHeight="1" x14ac:dyDescent="0.3">
      <c r="A30" s="95"/>
      <c r="B30" s="57"/>
      <c r="C30" s="64"/>
      <c r="D30" s="64"/>
      <c r="E30" s="28"/>
      <c r="F30" s="28"/>
      <c r="G30" s="28"/>
      <c r="H30" s="28"/>
      <c r="I30" s="28"/>
      <c r="J30" s="28"/>
      <c r="K30" s="28"/>
      <c r="L30" s="28"/>
      <c r="M30" s="28"/>
      <c r="N30" s="28"/>
      <c r="O30" s="28"/>
      <c r="P30" s="28"/>
      <c r="Q30" s="28"/>
      <c r="R30" s="28"/>
      <c r="S30" s="28"/>
      <c r="T30" s="28"/>
      <c r="U30" s="28"/>
      <c r="V30" s="28"/>
      <c r="W30" s="28"/>
      <c r="X30" s="28"/>
    </row>
    <row r="31" spans="1:24" s="136" customFormat="1" ht="15.65" customHeight="1" x14ac:dyDescent="0.3">
      <c r="A31" s="95">
        <v>1997</v>
      </c>
      <c r="B31" s="49">
        <v>1997</v>
      </c>
      <c r="C31" s="47">
        <v>0.38300000000000001</v>
      </c>
      <c r="D31" s="47"/>
      <c r="E31" s="28"/>
      <c r="F31" s="50"/>
      <c r="G31" s="50"/>
      <c r="H31" s="50"/>
      <c r="I31" s="50"/>
      <c r="J31" s="50"/>
      <c r="K31" s="50"/>
      <c r="L31" s="40"/>
      <c r="M31" s="47" t="s">
        <v>151</v>
      </c>
      <c r="N31" s="47" t="s">
        <v>152</v>
      </c>
      <c r="O31" s="47" t="s">
        <v>153</v>
      </c>
      <c r="P31" s="47" t="s">
        <v>154</v>
      </c>
      <c r="Q31" s="47" t="s">
        <v>153</v>
      </c>
      <c r="R31" s="47" t="s">
        <v>155</v>
      </c>
      <c r="S31" s="47"/>
      <c r="T31" s="47"/>
      <c r="U31" s="47"/>
      <c r="V31" s="47" t="s">
        <v>161</v>
      </c>
      <c r="W31" s="47"/>
      <c r="X31" s="47"/>
    </row>
    <row r="32" spans="1:24" s="136" customFormat="1" ht="15.65" customHeight="1" x14ac:dyDescent="0.3">
      <c r="A32" s="95"/>
      <c r="B32" s="57">
        <v>1998</v>
      </c>
      <c r="C32" s="47">
        <v>7.2080000000000002</v>
      </c>
      <c r="D32" s="47"/>
      <c r="E32" s="28"/>
      <c r="F32" s="28"/>
      <c r="G32" s="28"/>
      <c r="H32" s="28"/>
      <c r="I32" s="28"/>
      <c r="J32" s="28"/>
      <c r="K32" s="28"/>
      <c r="L32" s="40"/>
      <c r="M32" s="47" t="s">
        <v>156</v>
      </c>
      <c r="N32" s="97">
        <f>301+P32</f>
        <v>370.2</v>
      </c>
      <c r="O32" s="47">
        <v>1.0920353982300885E-3</v>
      </c>
      <c r="P32" s="98">
        <v>69.2</v>
      </c>
      <c r="Q32" s="47">
        <v>2.041297935103245E-4</v>
      </c>
      <c r="R32" s="47">
        <v>0.18692598595353865</v>
      </c>
      <c r="S32" s="99" t="s">
        <v>160</v>
      </c>
      <c r="T32" s="40"/>
      <c r="U32" s="40"/>
      <c r="V32" s="47">
        <v>339000</v>
      </c>
      <c r="W32" s="47"/>
      <c r="X32" s="47"/>
    </row>
    <row r="33" spans="1:24" s="39" customFormat="1" ht="15.65" customHeight="1" x14ac:dyDescent="0.3">
      <c r="A33" s="95"/>
      <c r="B33" s="49">
        <v>1999</v>
      </c>
      <c r="C33" s="47">
        <v>0</v>
      </c>
      <c r="D33" s="47"/>
      <c r="E33" s="41"/>
      <c r="F33" s="28"/>
      <c r="G33" s="28"/>
      <c r="H33" s="28"/>
      <c r="I33" s="28"/>
      <c r="J33" s="28"/>
      <c r="K33" s="28"/>
      <c r="L33" s="40"/>
      <c r="M33" s="47" t="s">
        <v>157</v>
      </c>
      <c r="N33" s="100">
        <f>200+P33</f>
        <v>289</v>
      </c>
      <c r="O33" s="47">
        <v>9.9166861111492366E-4</v>
      </c>
      <c r="P33" s="100">
        <f>78+11</f>
        <v>89</v>
      </c>
      <c r="Q33" s="47">
        <v>3.0539275567206993E-4</v>
      </c>
      <c r="R33" s="47">
        <v>0.30795847750865052</v>
      </c>
      <c r="S33" s="99" t="s">
        <v>160</v>
      </c>
      <c r="T33" s="99" t="s">
        <v>160</v>
      </c>
      <c r="U33" s="99"/>
      <c r="V33" s="47">
        <v>291428</v>
      </c>
      <c r="W33" s="47"/>
      <c r="X33" s="47"/>
    </row>
    <row r="34" spans="1:24" s="39" customFormat="1" ht="15.65" customHeight="1" x14ac:dyDescent="0.3">
      <c r="A34" s="95"/>
      <c r="B34" s="57">
        <v>2000</v>
      </c>
      <c r="C34" s="47">
        <v>8.5</v>
      </c>
      <c r="D34" s="47"/>
      <c r="E34" s="41"/>
      <c r="F34" s="28"/>
      <c r="G34" s="28"/>
      <c r="H34" s="28"/>
      <c r="I34" s="28"/>
      <c r="J34" s="28"/>
      <c r="K34" s="28"/>
      <c r="L34" s="40"/>
      <c r="M34" s="47" t="s">
        <v>158</v>
      </c>
      <c r="N34" s="100">
        <f>49+P34</f>
        <v>56</v>
      </c>
      <c r="O34" s="47">
        <v>3.0321406913280777E-4</v>
      </c>
      <c r="P34" s="100">
        <v>7</v>
      </c>
      <c r="Q34" s="47">
        <v>3.7901758641600971E-5</v>
      </c>
      <c r="R34" s="47">
        <v>0.125</v>
      </c>
      <c r="S34" s="40"/>
      <c r="T34" s="40"/>
      <c r="U34" s="40"/>
      <c r="V34" s="47">
        <v>184688</v>
      </c>
      <c r="W34" s="47"/>
      <c r="X34" s="47"/>
    </row>
    <row r="35" spans="1:24" s="39" customFormat="1" ht="15.65" customHeight="1" x14ac:dyDescent="0.3">
      <c r="A35" s="95"/>
      <c r="B35" s="57">
        <v>2001</v>
      </c>
      <c r="C35" s="47">
        <v>2.2709999999999999</v>
      </c>
      <c r="D35" s="47"/>
      <c r="E35" s="41"/>
      <c r="F35" s="28"/>
      <c r="G35" s="28"/>
      <c r="H35" s="28"/>
      <c r="I35" s="28"/>
      <c r="J35" s="28"/>
      <c r="K35" s="28"/>
      <c r="L35" s="40"/>
      <c r="M35" s="47" t="s">
        <v>159</v>
      </c>
      <c r="N35" s="100">
        <v>177</v>
      </c>
      <c r="O35" s="47">
        <v>1.0373747970672184E-3</v>
      </c>
      <c r="P35" s="100">
        <f>18+1.8+5+106</f>
        <v>130.80000000000001</v>
      </c>
      <c r="Q35" s="47">
        <v>7.6660239240899529E-4</v>
      </c>
      <c r="R35" s="47">
        <v>0.73898305084745775</v>
      </c>
      <c r="S35" s="99" t="s">
        <v>160</v>
      </c>
      <c r="T35" s="99" t="s">
        <v>160</v>
      </c>
      <c r="U35" s="99" t="s">
        <v>160</v>
      </c>
      <c r="V35" s="47">
        <v>170623</v>
      </c>
      <c r="W35" s="47">
        <v>167977</v>
      </c>
      <c r="X35" s="47">
        <v>173269</v>
      </c>
    </row>
    <row r="36" spans="1:24" s="39" customFormat="1" ht="15.65" customHeight="1" x14ac:dyDescent="0.3">
      <c r="A36" s="95"/>
      <c r="B36" s="49">
        <v>2002</v>
      </c>
      <c r="C36" s="47">
        <v>0</v>
      </c>
      <c r="D36" s="47"/>
      <c r="E36" s="41"/>
      <c r="F36" s="45"/>
      <c r="G36" s="41"/>
      <c r="H36" s="41"/>
      <c r="I36" s="41"/>
      <c r="J36" s="41"/>
      <c r="K36" s="41"/>
      <c r="L36" s="28"/>
      <c r="M36" s="28"/>
      <c r="N36" s="28"/>
      <c r="O36" s="28"/>
      <c r="P36" s="140"/>
      <c r="Q36" s="28"/>
      <c r="R36" s="28"/>
      <c r="S36" s="28"/>
      <c r="T36" s="28"/>
      <c r="U36" s="28"/>
      <c r="V36" s="28"/>
      <c r="W36" s="28"/>
      <c r="X36" s="28"/>
    </row>
    <row r="37" spans="1:24" s="39" customFormat="1" ht="15.65" customHeight="1" x14ac:dyDescent="0.3">
      <c r="A37" s="95"/>
      <c r="B37" s="57">
        <v>2003</v>
      </c>
      <c r="C37" s="47">
        <v>8.8450000000000006</v>
      </c>
      <c r="D37" s="47"/>
      <c r="E37" s="41"/>
      <c r="F37" s="41"/>
      <c r="G37" s="41"/>
      <c r="H37" s="41"/>
      <c r="I37" s="41"/>
      <c r="J37" s="41"/>
      <c r="K37" s="41"/>
      <c r="L37" s="49" t="s">
        <v>210</v>
      </c>
      <c r="M37" s="49"/>
      <c r="N37" s="49"/>
      <c r="O37" s="49"/>
      <c r="P37" s="49"/>
      <c r="Q37" s="49"/>
      <c r="R37" s="49"/>
      <c r="S37" s="49"/>
      <c r="T37" s="49"/>
      <c r="U37" s="49"/>
      <c r="V37" s="28"/>
      <c r="W37" s="28"/>
      <c r="X37" s="28"/>
    </row>
    <row r="38" spans="1:24" s="39" customFormat="1" ht="15.65" customHeight="1" x14ac:dyDescent="0.3">
      <c r="A38" s="95"/>
      <c r="B38" s="57">
        <v>2004</v>
      </c>
      <c r="C38" s="47">
        <v>0.6</v>
      </c>
      <c r="D38" s="47"/>
      <c r="E38" s="41"/>
      <c r="F38" s="41"/>
      <c r="G38" s="41"/>
      <c r="H38" s="41"/>
      <c r="I38" s="41"/>
      <c r="J38" s="41"/>
      <c r="K38" s="41"/>
      <c r="L38" s="49" t="s">
        <v>211</v>
      </c>
      <c r="M38" s="49"/>
      <c r="N38" s="49"/>
      <c r="O38" s="49"/>
      <c r="P38" s="49"/>
      <c r="Q38" s="49"/>
      <c r="R38" s="49"/>
      <c r="S38" s="49"/>
      <c r="T38" s="49"/>
      <c r="U38" s="49"/>
      <c r="V38" s="28"/>
      <c r="W38" s="28"/>
      <c r="X38" s="28"/>
    </row>
    <row r="39" spans="1:24" s="39" customFormat="1" ht="15.65" customHeight="1" x14ac:dyDescent="0.3">
      <c r="A39" s="95"/>
      <c r="B39" s="49">
        <v>2005</v>
      </c>
      <c r="C39" s="47">
        <v>0.34</v>
      </c>
      <c r="D39" s="47"/>
      <c r="E39" s="41"/>
      <c r="F39" s="28"/>
      <c r="G39" s="28"/>
      <c r="H39" s="28"/>
      <c r="I39" s="28"/>
      <c r="J39" s="28"/>
      <c r="K39" s="28"/>
      <c r="L39" s="101"/>
      <c r="M39" s="101"/>
      <c r="N39" s="101"/>
      <c r="O39" s="101"/>
      <c r="P39" s="101"/>
      <c r="Q39" s="101"/>
      <c r="R39" s="101"/>
      <c r="S39" s="28"/>
      <c r="T39" s="28"/>
      <c r="U39" s="28"/>
      <c r="V39" s="28"/>
      <c r="W39" s="28"/>
      <c r="X39" s="28"/>
    </row>
    <row r="40" spans="1:24" s="136" customFormat="1" ht="15.65" customHeight="1" x14ac:dyDescent="0.3">
      <c r="A40" s="95"/>
      <c r="B40" s="57">
        <v>2006</v>
      </c>
      <c r="C40" s="47">
        <v>45.7</v>
      </c>
      <c r="D40" s="47"/>
      <c r="E40" s="28"/>
      <c r="F40" s="28"/>
      <c r="G40" s="28"/>
      <c r="H40" s="28"/>
      <c r="I40" s="28"/>
      <c r="J40" s="28"/>
      <c r="K40" s="28"/>
      <c r="L40" s="28"/>
      <c r="M40" s="28"/>
      <c r="N40" s="28"/>
      <c r="O40" s="28"/>
      <c r="P40" s="28"/>
      <c r="Q40" s="28"/>
      <c r="R40" s="28"/>
      <c r="S40" s="28"/>
      <c r="T40" s="28"/>
      <c r="U40" s="28"/>
      <c r="V40" s="28"/>
      <c r="W40" s="28"/>
      <c r="X40" s="28"/>
    </row>
    <row r="41" spans="1:24" s="136" customFormat="1" ht="15.65" customHeight="1" x14ac:dyDescent="0.3">
      <c r="A41" s="95"/>
      <c r="B41" s="57">
        <v>2007</v>
      </c>
      <c r="C41" s="47">
        <v>0</v>
      </c>
      <c r="D41" s="47"/>
      <c r="E41" s="28"/>
      <c r="F41" s="28"/>
      <c r="G41" s="28"/>
      <c r="H41" s="28"/>
      <c r="I41" s="28"/>
      <c r="J41" s="28"/>
      <c r="K41" s="28"/>
      <c r="L41" s="28"/>
      <c r="M41" s="28"/>
      <c r="N41" s="28"/>
      <c r="O41" s="28"/>
      <c r="P41" s="28"/>
      <c r="Q41" s="28"/>
      <c r="R41" s="28"/>
      <c r="S41" s="28"/>
      <c r="T41" s="28"/>
      <c r="U41" s="28"/>
      <c r="V41" s="28"/>
      <c r="W41" s="28"/>
      <c r="X41" s="28"/>
    </row>
    <row r="42" spans="1:24" s="136" customFormat="1" ht="15.65" customHeight="1" x14ac:dyDescent="0.3">
      <c r="A42" s="95"/>
      <c r="B42" s="49">
        <v>2008</v>
      </c>
      <c r="C42" s="47">
        <v>15.2</v>
      </c>
      <c r="D42" s="47"/>
      <c r="E42" s="28"/>
      <c r="F42" s="28"/>
      <c r="G42" s="28"/>
      <c r="H42" s="28"/>
      <c r="I42" s="28"/>
      <c r="J42" s="28"/>
      <c r="K42" s="28"/>
      <c r="L42" s="28"/>
      <c r="M42" s="28"/>
      <c r="N42" s="28"/>
      <c r="O42" s="28"/>
      <c r="P42" s="28"/>
      <c r="Q42" s="28"/>
      <c r="R42" s="28"/>
      <c r="S42" s="28"/>
      <c r="T42" s="28"/>
      <c r="U42" s="28"/>
      <c r="V42" s="28"/>
      <c r="W42" s="28"/>
      <c r="X42" s="28"/>
    </row>
    <row r="43" spans="1:24" s="39" customFormat="1" ht="15.65" customHeight="1" x14ac:dyDescent="0.3">
      <c r="A43" s="95"/>
      <c r="B43" s="57">
        <v>2009</v>
      </c>
      <c r="C43" s="47">
        <v>8.0250000000000004</v>
      </c>
      <c r="D43" s="47"/>
      <c r="E43" s="41"/>
      <c r="F43" s="28"/>
      <c r="G43" s="28"/>
      <c r="H43" s="28"/>
      <c r="I43" s="28"/>
      <c r="J43" s="28"/>
      <c r="K43" s="28"/>
      <c r="L43" s="28"/>
      <c r="M43" s="28"/>
      <c r="N43" s="28"/>
      <c r="O43" s="28"/>
      <c r="P43" s="28"/>
      <c r="Q43" s="28"/>
      <c r="R43" s="28"/>
      <c r="S43" s="28"/>
      <c r="T43" s="28"/>
      <c r="U43" s="28"/>
      <c r="V43" s="28"/>
      <c r="W43" s="28"/>
      <c r="X43" s="28"/>
    </row>
    <row r="44" spans="1:24" s="39" customFormat="1" ht="15.65" customHeight="1" x14ac:dyDescent="0.3">
      <c r="A44" s="95"/>
      <c r="B44" s="57">
        <v>2010</v>
      </c>
      <c r="C44" s="47">
        <v>0.4</v>
      </c>
      <c r="D44" s="47"/>
      <c r="E44" s="41"/>
      <c r="F44" s="28"/>
      <c r="G44" s="28"/>
      <c r="H44" s="28"/>
      <c r="I44" s="28"/>
      <c r="J44" s="28"/>
      <c r="K44" s="28"/>
      <c r="L44" s="28"/>
      <c r="M44" s="28"/>
      <c r="N44" s="28"/>
      <c r="O44" s="28"/>
      <c r="P44" s="28"/>
      <c r="Q44" s="28"/>
      <c r="R44" s="28"/>
      <c r="S44" s="28"/>
      <c r="T44" s="28"/>
      <c r="U44" s="28"/>
      <c r="V44" s="28"/>
      <c r="W44" s="28"/>
      <c r="X44" s="28"/>
    </row>
    <row r="45" spans="1:24" s="39" customFormat="1" ht="15.65" customHeight="1" x14ac:dyDescent="0.3">
      <c r="A45" s="95"/>
      <c r="B45" s="49">
        <v>2011</v>
      </c>
      <c r="C45" s="47">
        <v>58.5</v>
      </c>
      <c r="D45" s="47"/>
      <c r="E45" s="41"/>
      <c r="F45" s="45"/>
      <c r="G45" s="45"/>
      <c r="H45" s="28"/>
      <c r="I45" s="28"/>
      <c r="J45" s="28"/>
      <c r="K45" s="28"/>
      <c r="L45" s="28"/>
      <c r="M45" s="28"/>
      <c r="N45" s="28"/>
      <c r="O45" s="28"/>
      <c r="P45" s="28"/>
      <c r="Q45" s="28"/>
      <c r="R45" s="28"/>
      <c r="S45" s="28"/>
      <c r="T45" s="28"/>
      <c r="U45" s="28"/>
      <c r="V45" s="28"/>
      <c r="W45" s="28"/>
      <c r="X45" s="28"/>
    </row>
    <row r="46" spans="1:24" s="39" customFormat="1" ht="15.65" customHeight="1" x14ac:dyDescent="0.3">
      <c r="A46" s="95"/>
      <c r="B46" s="57">
        <v>2012</v>
      </c>
      <c r="C46" s="64">
        <v>36.1</v>
      </c>
      <c r="D46" s="64"/>
      <c r="E46" s="41"/>
      <c r="F46" s="64"/>
      <c r="G46" s="64"/>
      <c r="H46" s="28"/>
      <c r="I46" s="28"/>
      <c r="J46" s="28"/>
      <c r="K46" s="28"/>
      <c r="L46" s="28"/>
      <c r="M46" s="28"/>
      <c r="N46" s="28"/>
      <c r="O46" s="28"/>
      <c r="P46" s="28"/>
      <c r="Q46" s="28"/>
      <c r="R46" s="28"/>
      <c r="S46" s="28"/>
      <c r="T46" s="28"/>
      <c r="U46" s="28"/>
      <c r="V46" s="28"/>
      <c r="W46" s="28"/>
      <c r="X46" s="28"/>
    </row>
    <row r="47" spans="1:24" s="39" customFormat="1" ht="15.65" customHeight="1" x14ac:dyDescent="0.3">
      <c r="A47" s="95"/>
      <c r="B47" s="49">
        <v>2013</v>
      </c>
      <c r="C47" s="47">
        <v>56</v>
      </c>
      <c r="D47" s="47"/>
      <c r="E47" s="41"/>
      <c r="F47" s="47"/>
      <c r="G47" s="47"/>
      <c r="H47" s="40"/>
      <c r="I47" s="40"/>
      <c r="J47" s="28"/>
      <c r="K47" s="28"/>
      <c r="L47" s="28"/>
      <c r="M47" s="49"/>
      <c r="N47" s="40"/>
      <c r="O47" s="40"/>
      <c r="P47" s="40"/>
      <c r="Q47" s="40"/>
      <c r="R47" s="40"/>
      <c r="S47" s="40"/>
      <c r="T47" s="40"/>
      <c r="U47" s="28"/>
      <c r="V47" s="28"/>
      <c r="W47" s="28"/>
      <c r="X47" s="28"/>
    </row>
    <row r="48" spans="1:24" s="39" customFormat="1" ht="15.65" customHeight="1" x14ac:dyDescent="0.3">
      <c r="A48" s="95"/>
      <c r="B48" s="57">
        <v>2014</v>
      </c>
      <c r="C48" s="47">
        <v>8</v>
      </c>
      <c r="D48" s="47"/>
      <c r="E48" s="41"/>
      <c r="F48" s="47"/>
      <c r="G48" s="47"/>
      <c r="H48" s="47"/>
      <c r="I48" s="57"/>
      <c r="J48" s="28"/>
      <c r="K48" s="28"/>
      <c r="L48" s="28"/>
      <c r="M48" s="57"/>
      <c r="N48" s="57"/>
      <c r="O48" s="57"/>
      <c r="P48" s="57"/>
      <c r="Q48" s="57"/>
      <c r="R48" s="57"/>
      <c r="S48" s="57"/>
      <c r="T48" s="57"/>
      <c r="U48" s="28"/>
      <c r="V48" s="28"/>
      <c r="W48" s="28"/>
      <c r="X48" s="28"/>
    </row>
    <row r="49" spans="1:24" s="39" customFormat="1" ht="15.65" customHeight="1" x14ac:dyDescent="0.3">
      <c r="A49" s="95"/>
      <c r="B49" s="49">
        <v>2015</v>
      </c>
      <c r="C49" s="47">
        <v>0</v>
      </c>
      <c r="D49" s="47"/>
      <c r="E49" s="41"/>
      <c r="F49" s="47"/>
      <c r="G49" s="47"/>
      <c r="H49" s="47"/>
      <c r="I49" s="57"/>
      <c r="J49" s="28"/>
      <c r="K49" s="28"/>
      <c r="L49" s="28"/>
      <c r="M49" s="57"/>
      <c r="N49" s="57"/>
      <c r="O49" s="57"/>
      <c r="P49" s="57"/>
      <c r="Q49" s="57"/>
      <c r="R49" s="57"/>
      <c r="S49" s="57"/>
      <c r="T49" s="57"/>
      <c r="U49" s="28"/>
      <c r="V49" s="28"/>
      <c r="W49" s="28"/>
      <c r="X49" s="28"/>
    </row>
    <row r="50" spans="1:24" s="39" customFormat="1" ht="15.65" customHeight="1" x14ac:dyDescent="0.3">
      <c r="A50" s="136"/>
      <c r="B50" s="57">
        <v>2016</v>
      </c>
      <c r="C50" s="47">
        <v>46.8</v>
      </c>
      <c r="D50" s="47"/>
      <c r="E50" s="41"/>
      <c r="F50" s="47"/>
      <c r="G50" s="47"/>
      <c r="H50" s="73"/>
      <c r="I50" s="41"/>
      <c r="J50" s="41"/>
      <c r="K50" s="41"/>
      <c r="L50" s="41"/>
      <c r="M50" s="41"/>
      <c r="N50" s="28"/>
      <c r="O50" s="28"/>
      <c r="P50" s="28"/>
      <c r="Q50" s="28"/>
      <c r="R50" s="28"/>
      <c r="S50" s="28"/>
      <c r="T50" s="28"/>
      <c r="U50" s="28"/>
      <c r="V50" s="28"/>
      <c r="W50" s="28"/>
      <c r="X50" s="28"/>
    </row>
    <row r="51" spans="1:24" s="39" customFormat="1" ht="15.65" customHeight="1" x14ac:dyDescent="0.3">
      <c r="A51" s="136"/>
      <c r="B51" s="57">
        <v>2017</v>
      </c>
      <c r="C51" s="47">
        <v>9.6</v>
      </c>
      <c r="D51" s="47"/>
      <c r="E51" s="41"/>
      <c r="F51" s="47"/>
      <c r="G51" s="47"/>
      <c r="H51" s="47"/>
      <c r="I51" s="41"/>
      <c r="J51" s="41"/>
      <c r="K51" s="41"/>
      <c r="L51" s="41"/>
      <c r="M51" s="41"/>
      <c r="N51" s="28"/>
      <c r="O51" s="28"/>
      <c r="P51" s="28"/>
      <c r="Q51" s="28"/>
      <c r="R51" s="28"/>
      <c r="S51" s="28"/>
      <c r="T51" s="28"/>
      <c r="U51" s="28"/>
      <c r="V51" s="28"/>
      <c r="W51" s="28"/>
      <c r="X51" s="28"/>
    </row>
    <row r="52" spans="1:24" s="39" customFormat="1" ht="15.65" customHeight="1" x14ac:dyDescent="0.3">
      <c r="A52" s="136"/>
      <c r="B52" s="49">
        <v>2018</v>
      </c>
      <c r="C52" s="47">
        <v>43.369</v>
      </c>
      <c r="D52" s="47"/>
      <c r="E52" s="41"/>
      <c r="F52" s="47"/>
      <c r="G52" s="47"/>
      <c r="H52" s="47"/>
      <c r="I52" s="41"/>
      <c r="J52" s="41"/>
      <c r="K52" s="41"/>
      <c r="L52" s="41"/>
      <c r="M52" s="44"/>
      <c r="N52" s="41"/>
      <c r="O52" s="41"/>
      <c r="P52" s="41"/>
      <c r="Q52" s="28"/>
      <c r="R52" s="28"/>
      <c r="S52" s="28"/>
      <c r="T52" s="28"/>
      <c r="U52" s="28"/>
      <c r="V52" s="28"/>
      <c r="W52" s="28"/>
      <c r="X52" s="28"/>
    </row>
    <row r="53" spans="1:24" s="39" customFormat="1" ht="15.65" customHeight="1" x14ac:dyDescent="0.3">
      <c r="A53" s="136"/>
      <c r="B53" s="57">
        <v>2019</v>
      </c>
      <c r="C53" s="47">
        <v>57.3</v>
      </c>
      <c r="D53" s="47"/>
      <c r="E53" s="41"/>
      <c r="F53" s="47"/>
      <c r="G53" s="47"/>
      <c r="H53" s="47"/>
      <c r="I53" s="45"/>
      <c r="J53" s="52"/>
      <c r="K53" s="45"/>
      <c r="L53" s="45"/>
      <c r="M53" s="28"/>
      <c r="N53" s="28"/>
      <c r="O53" s="28"/>
      <c r="P53" s="28"/>
      <c r="Q53" s="28"/>
      <c r="R53" s="28"/>
      <c r="S53" s="28"/>
      <c r="T53" s="28"/>
      <c r="U53" s="28"/>
      <c r="V53" s="28"/>
      <c r="W53" s="28"/>
      <c r="X53" s="28"/>
    </row>
    <row r="54" spans="1:24" x14ac:dyDescent="0.3">
      <c r="A54" s="95"/>
      <c r="B54" s="57">
        <v>2020</v>
      </c>
      <c r="C54" s="47">
        <v>32.5</v>
      </c>
      <c r="D54" s="47"/>
      <c r="E54" s="28"/>
      <c r="F54" s="47"/>
      <c r="G54" s="47"/>
      <c r="H54" s="47"/>
      <c r="I54" s="41"/>
      <c r="J54" s="52"/>
      <c r="K54" s="45"/>
      <c r="L54" s="45"/>
      <c r="M54" s="40"/>
      <c r="N54" s="141"/>
      <c r="O54" s="141"/>
      <c r="P54" s="141"/>
      <c r="Q54" s="141"/>
      <c r="R54" s="28"/>
      <c r="S54" s="28"/>
      <c r="T54" s="28"/>
      <c r="U54" s="28"/>
      <c r="V54" s="28"/>
      <c r="W54" s="28"/>
      <c r="X54" s="28"/>
    </row>
    <row r="55" spans="1:24" x14ac:dyDescent="0.3">
      <c r="A55" s="95"/>
      <c r="B55" s="49">
        <v>2021</v>
      </c>
      <c r="C55" s="47">
        <v>71</v>
      </c>
      <c r="D55" s="47"/>
      <c r="E55" s="28"/>
      <c r="F55" s="47"/>
      <c r="G55" s="47"/>
      <c r="H55" s="47"/>
      <c r="I55" s="53"/>
      <c r="J55" s="52"/>
      <c r="K55" s="45"/>
      <c r="L55" s="45"/>
      <c r="M55" s="43"/>
      <c r="N55" s="47"/>
      <c r="O55" s="47"/>
      <c r="P55" s="55"/>
      <c r="Q55" s="55"/>
      <c r="R55" s="28"/>
      <c r="S55" s="28"/>
      <c r="T55" s="28"/>
      <c r="U55" s="28"/>
      <c r="V55" s="28"/>
      <c r="W55" s="28"/>
      <c r="X55" s="28"/>
    </row>
    <row r="56" spans="1:24" x14ac:dyDescent="0.3">
      <c r="A56" s="95"/>
      <c r="B56" s="57">
        <v>2022</v>
      </c>
      <c r="C56" s="47">
        <v>37.799999999999997</v>
      </c>
      <c r="D56" s="47"/>
      <c r="E56" s="28"/>
      <c r="F56" s="47"/>
      <c r="G56" s="47"/>
      <c r="H56" s="47"/>
      <c r="I56" s="53"/>
      <c r="J56" s="52"/>
      <c r="K56" s="45"/>
      <c r="L56" s="45"/>
      <c r="M56" s="43"/>
      <c r="N56" s="47"/>
      <c r="O56" s="47"/>
      <c r="P56" s="55"/>
      <c r="Q56" s="55"/>
      <c r="R56" s="28"/>
      <c r="S56" s="28"/>
      <c r="T56" s="28"/>
      <c r="U56" s="28"/>
      <c r="V56" s="28"/>
      <c r="W56" s="28"/>
      <c r="X56" s="28"/>
    </row>
    <row r="57" spans="1:24" x14ac:dyDescent="0.3">
      <c r="A57" s="95"/>
      <c r="B57" s="57">
        <v>2023</v>
      </c>
      <c r="C57" s="47">
        <v>21.9</v>
      </c>
      <c r="D57" s="47"/>
      <c r="E57" s="28"/>
      <c r="F57" s="47"/>
      <c r="G57" s="47"/>
      <c r="H57" s="47"/>
      <c r="I57" s="54"/>
      <c r="J57" s="52"/>
      <c r="K57" s="45"/>
      <c r="L57" s="45"/>
      <c r="M57" s="43"/>
      <c r="N57" s="47"/>
      <c r="O57" s="47"/>
      <c r="P57" s="55"/>
      <c r="Q57" s="55"/>
      <c r="R57" s="28"/>
      <c r="S57" s="28"/>
      <c r="T57" s="28"/>
      <c r="U57" s="28"/>
      <c r="V57" s="28"/>
      <c r="W57" s="28"/>
      <c r="X57" s="28"/>
    </row>
    <row r="58" spans="1:24" x14ac:dyDescent="0.3">
      <c r="A58" s="95"/>
      <c r="B58" s="49">
        <v>2024</v>
      </c>
      <c r="C58" s="47">
        <v>0</v>
      </c>
      <c r="D58" s="47"/>
      <c r="E58" s="28"/>
      <c r="F58" s="47"/>
      <c r="G58" s="47"/>
      <c r="H58" s="47"/>
      <c r="I58" s="53"/>
      <c r="J58" s="41"/>
      <c r="K58" s="41"/>
      <c r="L58" s="41"/>
      <c r="M58" s="43"/>
      <c r="N58" s="47"/>
      <c r="O58" s="47"/>
      <c r="P58" s="47"/>
      <c r="Q58" s="55"/>
      <c r="R58" s="28"/>
      <c r="S58" s="28"/>
      <c r="T58" s="28"/>
      <c r="U58" s="28"/>
      <c r="V58" s="28"/>
      <c r="W58" s="28"/>
      <c r="X58" s="28"/>
    </row>
    <row r="59" spans="1:24" x14ac:dyDescent="0.3">
      <c r="A59" s="95">
        <v>2025</v>
      </c>
      <c r="B59" s="57">
        <v>2025</v>
      </c>
      <c r="C59" s="47">
        <v>4.7</v>
      </c>
      <c r="D59" s="47"/>
      <c r="E59" s="28"/>
      <c r="F59" s="47"/>
      <c r="G59" s="47"/>
      <c r="H59" s="47"/>
      <c r="I59" s="56"/>
      <c r="J59" s="41"/>
      <c r="K59" s="41"/>
      <c r="L59" s="41"/>
      <c r="M59" s="43"/>
      <c r="N59" s="47"/>
      <c r="O59" s="55"/>
      <c r="P59" s="47"/>
      <c r="Q59" s="55"/>
      <c r="R59" s="28"/>
      <c r="S59" s="28"/>
      <c r="T59" s="28"/>
      <c r="U59" s="28"/>
      <c r="V59" s="28"/>
      <c r="W59" s="28"/>
      <c r="X59" s="28"/>
    </row>
    <row r="60" spans="1:24" x14ac:dyDescent="0.3">
      <c r="A60" s="95"/>
      <c r="B60" s="57">
        <v>2026</v>
      </c>
      <c r="C60" s="47"/>
      <c r="D60" s="47">
        <v>141.6</v>
      </c>
      <c r="E60" s="28"/>
      <c r="F60" s="47"/>
      <c r="G60" s="47"/>
      <c r="H60" s="74"/>
      <c r="I60" s="56"/>
      <c r="J60" s="41"/>
      <c r="K60" s="41"/>
      <c r="L60" s="41"/>
      <c r="M60" s="43"/>
      <c r="N60" s="47"/>
      <c r="O60" s="55"/>
      <c r="P60" s="47"/>
      <c r="Q60" s="55"/>
      <c r="R60" s="28"/>
      <c r="S60" s="28"/>
      <c r="T60" s="28"/>
      <c r="U60" s="28"/>
      <c r="V60" s="28"/>
      <c r="W60" s="28"/>
      <c r="X60" s="28"/>
    </row>
    <row r="61" spans="1:24" x14ac:dyDescent="0.3">
      <c r="A61" s="95"/>
      <c r="B61" s="49">
        <v>2027</v>
      </c>
      <c r="C61" s="47"/>
      <c r="D61" s="47">
        <v>141.6</v>
      </c>
      <c r="E61" s="28"/>
      <c r="F61" s="47"/>
      <c r="G61" s="47"/>
      <c r="H61" s="47"/>
      <c r="I61" s="142"/>
      <c r="J61" s="41"/>
      <c r="K61" s="41"/>
      <c r="L61" s="41"/>
      <c r="M61" s="43"/>
      <c r="N61" s="47"/>
      <c r="O61" s="55"/>
      <c r="P61" s="47"/>
      <c r="Q61" s="55"/>
      <c r="R61" s="28"/>
      <c r="S61" s="28"/>
      <c r="T61" s="28"/>
      <c r="U61" s="28"/>
      <c r="V61" s="28"/>
      <c r="W61" s="28"/>
      <c r="X61" s="28"/>
    </row>
    <row r="62" spans="1:24" x14ac:dyDescent="0.3">
      <c r="A62" s="95"/>
      <c r="B62" s="57">
        <v>2028</v>
      </c>
      <c r="C62" s="47"/>
      <c r="D62" s="47">
        <v>141.6</v>
      </c>
      <c r="E62" s="28"/>
      <c r="F62" s="47"/>
      <c r="G62" s="47"/>
      <c r="H62" s="47"/>
      <c r="I62" s="41"/>
      <c r="J62" s="41"/>
      <c r="K62" s="41"/>
      <c r="L62" s="41"/>
      <c r="M62" s="43"/>
      <c r="N62" s="47"/>
      <c r="O62" s="55"/>
      <c r="P62" s="47"/>
      <c r="Q62" s="55"/>
      <c r="R62" s="28"/>
      <c r="S62" s="28"/>
      <c r="T62" s="28"/>
      <c r="U62" s="28"/>
      <c r="V62" s="28"/>
      <c r="W62" s="28"/>
      <c r="X62" s="28"/>
    </row>
    <row r="63" spans="1:24" x14ac:dyDescent="0.3">
      <c r="A63" s="95"/>
      <c r="B63" s="57">
        <v>2029</v>
      </c>
      <c r="C63" s="47"/>
      <c r="D63" s="47">
        <v>141.6</v>
      </c>
      <c r="E63" s="28"/>
      <c r="F63" s="47"/>
      <c r="G63" s="47"/>
      <c r="H63" s="47"/>
      <c r="I63" s="40"/>
      <c r="J63" s="41"/>
      <c r="K63" s="41"/>
      <c r="L63" s="41"/>
      <c r="M63" s="43"/>
      <c r="N63" s="47"/>
      <c r="O63" s="55"/>
      <c r="P63" s="47"/>
      <c r="Q63" s="55"/>
      <c r="R63" s="28"/>
      <c r="S63" s="28"/>
      <c r="T63" s="28"/>
      <c r="U63" s="28"/>
      <c r="V63" s="28"/>
      <c r="W63" s="28"/>
      <c r="X63" s="28"/>
    </row>
    <row r="64" spans="1:24" x14ac:dyDescent="0.3">
      <c r="A64" s="95">
        <v>2030</v>
      </c>
      <c r="B64" s="49">
        <v>2030</v>
      </c>
      <c r="C64" s="47"/>
      <c r="D64" s="47">
        <v>141.6</v>
      </c>
      <c r="E64" s="28"/>
      <c r="F64" s="47"/>
      <c r="G64" s="47"/>
      <c r="H64" s="47"/>
      <c r="I64" s="57"/>
      <c r="J64" s="41"/>
      <c r="K64" s="41"/>
      <c r="L64" s="41"/>
      <c r="M64" s="43"/>
      <c r="N64" s="47"/>
      <c r="O64" s="55"/>
      <c r="P64" s="47"/>
      <c r="Q64" s="55"/>
      <c r="R64" s="28"/>
      <c r="S64" s="28"/>
      <c r="T64" s="28"/>
      <c r="U64" s="28"/>
      <c r="V64" s="28"/>
      <c r="W64" s="28"/>
      <c r="X64" s="28"/>
    </row>
    <row r="65" spans="1:24" x14ac:dyDescent="0.3">
      <c r="A65" s="95"/>
      <c r="B65" s="49" t="s">
        <v>189</v>
      </c>
      <c r="C65" s="47"/>
      <c r="D65" s="47"/>
      <c r="E65" s="47"/>
      <c r="F65" s="47"/>
      <c r="G65" s="47"/>
      <c r="H65" s="47"/>
      <c r="I65" s="57"/>
      <c r="J65" s="41"/>
      <c r="K65" s="41"/>
      <c r="L65" s="41"/>
      <c r="M65" s="40"/>
      <c r="N65" s="41"/>
      <c r="O65" s="41"/>
      <c r="P65" s="41"/>
      <c r="Q65" s="41"/>
      <c r="R65" s="28"/>
      <c r="S65" s="28"/>
      <c r="T65" s="28"/>
      <c r="U65" s="28"/>
      <c r="V65" s="28"/>
      <c r="W65" s="28"/>
      <c r="X65" s="28"/>
    </row>
    <row r="66" spans="1:24" x14ac:dyDescent="0.3">
      <c r="B66" s="57"/>
      <c r="C66" s="47"/>
      <c r="D66" s="47"/>
      <c r="E66" s="47"/>
      <c r="F66" s="47"/>
      <c r="G66" s="47"/>
      <c r="H66" s="47"/>
      <c r="I66" s="41"/>
      <c r="J66" s="51"/>
      <c r="K66" s="41"/>
      <c r="L66" s="41"/>
      <c r="M66" s="43"/>
      <c r="N66" s="41"/>
      <c r="O66" s="41"/>
      <c r="P66" s="47"/>
      <c r="Q66" s="47"/>
      <c r="R66" s="28"/>
      <c r="S66" s="28"/>
      <c r="T66" s="28"/>
      <c r="U66" s="28"/>
      <c r="V66" s="28"/>
      <c r="W66" s="28"/>
      <c r="X66" s="28"/>
    </row>
    <row r="67" spans="1:24" x14ac:dyDescent="0.3">
      <c r="B67" s="49"/>
      <c r="C67" s="47"/>
      <c r="D67" s="47"/>
      <c r="E67" s="47"/>
      <c r="F67" s="47"/>
      <c r="G67" s="47"/>
      <c r="H67" s="47"/>
      <c r="I67" s="41"/>
      <c r="J67" s="41"/>
      <c r="K67" s="41"/>
      <c r="L67" s="41"/>
      <c r="M67" s="43"/>
      <c r="N67" s="41"/>
      <c r="O67" s="41"/>
      <c r="P67" s="47"/>
      <c r="Q67" s="47"/>
      <c r="R67" s="58"/>
      <c r="S67" s="41"/>
      <c r="T67" s="41"/>
      <c r="U67" s="28"/>
      <c r="V67" s="28"/>
      <c r="W67" s="28"/>
      <c r="X67" s="28"/>
    </row>
    <row r="68" spans="1:24" ht="14.6" customHeight="1" x14ac:dyDescent="0.3"/>
    <row r="80" spans="1:24" ht="14.6" customHeight="1" x14ac:dyDescent="0.3"/>
  </sheetData>
  <conditionalFormatting sqref="B24">
    <cfRule type="duplicateValues" dxfId="14" priority="2"/>
  </conditionalFormatting>
  <conditionalFormatting sqref="L37:U38">
    <cfRule type="duplicateValues" dxfId="13" priority="1"/>
  </conditionalFormatting>
  <hyperlinks>
    <hyperlink ref="N32" r:id="rId1" location=":~:text=Storm%20%C3%89owyn%20has%20become%20the,cent)%20relating%20to%20household%20damage." display="€301 million" xr:uid="{EFF4D0ED-0746-4571-B807-EC6FAF92F437}"/>
    <hyperlink ref="N33" r:id="rId2" location=":~:text=The%20storm%20brought%20extreme%20rainfall,totaling%20roughly%20%E2%82%AC200%20million." display="https://www.worldweatherattribution.org/climate-change-made-the-extreme-rainfall-associated-with-flooding-in-midleton-ireland-more-likely-and-more-intense/ - :~:text=The%20storm%20brought%20extreme%20rainfall,totaling%20roughly%20%E2%82%AC200%20million." xr:uid="{797B8D95-E5F2-4059-B436-B045EB351509}"/>
    <hyperlink ref="N34" r:id="rId3" location=":~:text=PERILS%20report%20that%20the%20insured,from%20affected%20insurers%20post%2Devent." display="https://www.insurancetimes.co.uk/perils-announces-market-loss-of-60m-because-of-storm-ophelia/1425659.article - :~:text=PERILS%20report%20that%20the%20insured,from%20affected%20insurers%20post%2Devent." xr:uid="{23A156D9-2CCD-474B-BCC7-AA0CA2D1DBBD}"/>
    <hyperlink ref="N35" r:id="rId4" location=":~:text=Positive%20collaboration%20with%20OPW%20to,Over%205%2C800%20household%20claims%20have%E2%80%A6" display="https://insuranceireland.eu/news-and-publications/news-press-release/insurance-ireland-members-estimate-claims-cost-for-december-january-floods-and-storms-at-46-million/ - :~:text=Positive%20collaboration%20with%20OPW%20to,Over%205%2C800%20household%20claims%20have%E2%80%A6" xr:uid="{7253A330-195B-4A71-AC76-0A4DD06510AB}"/>
    <hyperlink ref="P32" r:id="rId5" display="€69.2 million" xr:uid="{DBC6A3A3-832A-490B-BB9B-53357B09E569}"/>
    <hyperlink ref="P33" r:id="rId6" display="https://www.floodinfo.ie/frs/media/filer_public/fb/d2/fbd2216f-db41-4fd9-9ebd-21166e1d37ee/f122_midleton_frs_storm_babet_update_09022024.pdf" xr:uid="{A907A607-D0E5-4903-8080-698BA16069BB}"/>
    <hyperlink ref="P34" r:id="rId7" display="https://www.gov.ie/en/department-of-housing-local-government-and-heritage/press-releases/update-on-funding-provided-following-ex-hurricane-ophelia-and-other-major-weather-events/" xr:uid="{14CEFD51-993C-4B33-B9E7-A1C23DC12159}"/>
    <hyperlink ref="P35" r:id="rId8" display="€131.8 million" xr:uid="{542D4BEA-B95F-4502-A382-64FFA6CDFCF7}"/>
    <hyperlink ref="S32" r:id="rId9" xr:uid="{B6005EC1-F32F-4F10-A0C8-B64E8520A05F}"/>
    <hyperlink ref="S33" r:id="rId10" xr:uid="{2D4782B4-46C6-4983-8DDA-F4EFDB6DD656}"/>
    <hyperlink ref="T33" r:id="rId11" xr:uid="{4D055A8E-7001-4D1E-8546-60CA4B3CD5CE}"/>
    <hyperlink ref="S35" r:id="rId12" xr:uid="{1A403861-39B3-4BD6-BF61-257759F7EA6A}"/>
    <hyperlink ref="T35" r:id="rId13" xr:uid="{7538B806-E5E8-492A-B352-0AA3B86C8E5B}"/>
    <hyperlink ref="U35" r:id="rId14" xr:uid="{85F49002-B825-4FF2-802B-4E5620854331}"/>
  </hyperlinks>
  <pageMargins left="0.7" right="0.7" top="0.75" bottom="0.75" header="0.3" footer="0.3"/>
  <drawing r:id="rId1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E20F9-0717-427D-A04A-5410EA3A465E}">
  <dimension ref="A1:AH125"/>
  <sheetViews>
    <sheetView topLeftCell="A4" zoomScale="77" zoomScaleNormal="77" workbookViewId="0">
      <selection activeCell="E56" sqref="E56"/>
    </sheetView>
  </sheetViews>
  <sheetFormatPr defaultColWidth="9.21875" defaultRowHeight="15.05" x14ac:dyDescent="0.3"/>
  <cols>
    <col min="1" max="1" width="4.44140625" style="32" customWidth="1"/>
    <col min="2" max="2" width="20.77734375" style="32" customWidth="1"/>
    <col min="3" max="10" width="9.21875" style="32" customWidth="1"/>
    <col min="11" max="13" width="8.77734375" style="32" customWidth="1"/>
    <col min="14" max="16384" width="9.21875" style="32"/>
  </cols>
  <sheetData>
    <row r="1" spans="2:30" s="136" customFormat="1" ht="14.6" customHeight="1" x14ac:dyDescent="0.3">
      <c r="B1" s="38"/>
      <c r="C1" s="39"/>
      <c r="D1" s="39"/>
      <c r="E1" s="39"/>
      <c r="F1" s="39"/>
      <c r="G1" s="39"/>
      <c r="H1" s="39"/>
      <c r="I1" s="39"/>
      <c r="J1" s="39"/>
      <c r="K1" s="39"/>
      <c r="L1" s="39"/>
      <c r="M1" s="39"/>
    </row>
    <row r="2" spans="2:30" s="136" customFormat="1" x14ac:dyDescent="0.3">
      <c r="B2" s="40"/>
      <c r="C2" s="41"/>
      <c r="D2" s="41"/>
      <c r="E2" s="41"/>
      <c r="F2" s="41"/>
      <c r="G2" s="41"/>
      <c r="H2" s="41"/>
      <c r="I2" s="41"/>
      <c r="J2" s="41"/>
      <c r="K2" s="41"/>
      <c r="L2" s="41"/>
      <c r="M2" s="41"/>
      <c r="N2" s="28"/>
      <c r="O2" s="28"/>
      <c r="P2" s="28"/>
      <c r="Q2" s="28"/>
      <c r="R2" s="28"/>
      <c r="S2" s="28"/>
      <c r="T2" s="28"/>
      <c r="U2" s="28"/>
      <c r="V2" s="28"/>
      <c r="W2" s="28"/>
      <c r="X2" s="28"/>
      <c r="Y2" s="28"/>
      <c r="Z2" s="28"/>
      <c r="AA2" s="28"/>
      <c r="AB2" s="28"/>
      <c r="AC2" s="28"/>
      <c r="AD2" s="28"/>
    </row>
    <row r="3" spans="2:30" s="136" customFormat="1" x14ac:dyDescent="0.3">
      <c r="B3" s="40"/>
      <c r="C3" s="41"/>
      <c r="D3" s="41"/>
      <c r="E3" s="41"/>
      <c r="F3" s="41"/>
      <c r="G3" s="41"/>
      <c r="H3" s="41"/>
      <c r="I3" s="41"/>
      <c r="J3" s="41"/>
      <c r="K3" s="41"/>
      <c r="L3" s="41"/>
      <c r="M3" s="41"/>
      <c r="N3" s="28"/>
      <c r="O3" s="28"/>
      <c r="P3" s="28"/>
      <c r="Q3" s="28"/>
      <c r="R3" s="28"/>
      <c r="S3" s="28"/>
      <c r="T3" s="28"/>
      <c r="U3" s="28"/>
      <c r="V3" s="28"/>
      <c r="W3" s="28"/>
      <c r="X3" s="28"/>
      <c r="Y3" s="28"/>
      <c r="Z3" s="28"/>
      <c r="AA3" s="28"/>
      <c r="AB3" s="28"/>
      <c r="AC3" s="28"/>
      <c r="AD3" s="28"/>
    </row>
    <row r="4" spans="2:30" s="136" customFormat="1" ht="28.8" x14ac:dyDescent="0.55000000000000004">
      <c r="B4" s="42" t="s">
        <v>219</v>
      </c>
      <c r="C4" s="41"/>
      <c r="D4" s="41"/>
      <c r="E4" s="41"/>
      <c r="F4" s="41"/>
      <c r="G4" s="41"/>
      <c r="H4" s="41"/>
      <c r="I4" s="41"/>
      <c r="J4" s="41"/>
      <c r="K4" s="41"/>
      <c r="L4" s="41"/>
      <c r="M4" s="41"/>
      <c r="N4" s="28"/>
      <c r="O4" s="28"/>
      <c r="P4" s="28"/>
      <c r="Q4" s="28"/>
      <c r="R4" s="28"/>
      <c r="S4" s="28"/>
      <c r="T4" s="28"/>
      <c r="U4" s="28"/>
      <c r="V4" s="28"/>
      <c r="W4" s="28"/>
      <c r="X4" s="28"/>
      <c r="Y4" s="28"/>
      <c r="Z4" s="28"/>
      <c r="AA4" s="28"/>
      <c r="AB4" s="28"/>
      <c r="AC4" s="28"/>
      <c r="AD4" s="28"/>
    </row>
    <row r="5" spans="2:30" s="136" customFormat="1" x14ac:dyDescent="0.3">
      <c r="B5" s="43"/>
      <c r="C5" s="41"/>
      <c r="D5" s="41"/>
      <c r="E5" s="41"/>
      <c r="F5" s="41"/>
      <c r="G5" s="41"/>
      <c r="H5" s="41"/>
      <c r="I5" s="41"/>
      <c r="J5" s="41"/>
      <c r="K5" s="41"/>
      <c r="L5" s="41"/>
      <c r="M5" s="41"/>
      <c r="N5" s="28"/>
      <c r="O5" s="28"/>
      <c r="P5" s="28"/>
      <c r="Q5" s="28"/>
      <c r="R5" s="28"/>
      <c r="S5" s="28"/>
      <c r="T5" s="28"/>
      <c r="U5" s="28"/>
      <c r="V5" s="28"/>
      <c r="W5" s="28"/>
      <c r="X5" s="28"/>
      <c r="Y5" s="28"/>
      <c r="Z5" s="28"/>
      <c r="AA5" s="28"/>
      <c r="AB5" s="28"/>
      <c r="AC5" s="28"/>
      <c r="AD5" s="28"/>
    </row>
    <row r="6" spans="2:30" s="136" customFormat="1" x14ac:dyDescent="0.3">
      <c r="B6" s="43"/>
      <c r="C6" s="41"/>
      <c r="D6" s="41"/>
      <c r="E6" s="41"/>
      <c r="F6" s="41"/>
      <c r="G6" s="41"/>
      <c r="H6" s="41"/>
      <c r="I6" s="41"/>
      <c r="J6" s="41"/>
      <c r="K6" s="41"/>
      <c r="L6" s="41"/>
      <c r="M6" s="41"/>
      <c r="N6" s="28"/>
      <c r="O6" s="28"/>
      <c r="P6" s="28"/>
      <c r="Q6" s="28"/>
      <c r="R6" s="28"/>
      <c r="S6" s="28"/>
      <c r="T6" s="28"/>
      <c r="U6" s="28"/>
      <c r="V6" s="28"/>
      <c r="W6" s="28"/>
      <c r="X6" s="28"/>
      <c r="Y6" s="28"/>
      <c r="Z6" s="28"/>
      <c r="AA6" s="28"/>
      <c r="AB6" s="28"/>
      <c r="AC6" s="28"/>
      <c r="AD6" s="28"/>
    </row>
    <row r="7" spans="2:30" s="136" customFormat="1" x14ac:dyDescent="0.3">
      <c r="B7" s="44" t="s">
        <v>197</v>
      </c>
      <c r="C7" s="41"/>
      <c r="D7" s="47"/>
      <c r="E7" s="47"/>
      <c r="F7" s="28"/>
      <c r="G7" s="49"/>
      <c r="H7" s="28"/>
      <c r="I7" s="28"/>
      <c r="J7" s="28"/>
      <c r="K7" s="28"/>
      <c r="L7" s="28"/>
      <c r="M7" s="28"/>
      <c r="N7" s="28"/>
      <c r="O7" s="28"/>
      <c r="P7" s="28"/>
      <c r="Q7" s="28"/>
      <c r="R7" s="28"/>
      <c r="S7" s="28"/>
      <c r="T7" s="28"/>
      <c r="U7" s="28"/>
      <c r="V7" s="28"/>
      <c r="W7" s="28"/>
      <c r="X7" s="28"/>
      <c r="Y7" s="28"/>
      <c r="Z7" s="28"/>
      <c r="AA7" s="28"/>
      <c r="AB7" s="28"/>
      <c r="AC7" s="28"/>
      <c r="AD7" s="28"/>
    </row>
    <row r="8" spans="2:30" s="143" customFormat="1" ht="38.200000000000003" customHeight="1" x14ac:dyDescent="0.3">
      <c r="B8" s="40"/>
      <c r="C8" s="169" t="s">
        <v>47</v>
      </c>
      <c r="D8" s="169"/>
      <c r="E8" s="169"/>
      <c r="F8" s="169" t="s">
        <v>48</v>
      </c>
      <c r="G8" s="169"/>
      <c r="H8" s="169"/>
      <c r="I8" s="46"/>
      <c r="J8" s="169" t="s">
        <v>46</v>
      </c>
      <c r="K8" s="169"/>
      <c r="L8" s="169"/>
      <c r="M8" s="138"/>
      <c r="N8" s="138"/>
      <c r="O8" s="138"/>
      <c r="P8" s="138"/>
      <c r="Q8" s="138"/>
      <c r="R8" s="138"/>
      <c r="S8" s="138"/>
      <c r="T8" s="138"/>
      <c r="U8" s="138"/>
      <c r="V8" s="138"/>
      <c r="W8" s="138"/>
      <c r="X8" s="138"/>
      <c r="Y8" s="138"/>
      <c r="Z8" s="138"/>
      <c r="AA8" s="138"/>
      <c r="AB8" s="138"/>
      <c r="AC8" s="138"/>
      <c r="AD8" s="138"/>
    </row>
    <row r="9" spans="2:30" s="136" customFormat="1" x14ac:dyDescent="0.3">
      <c r="B9" s="40">
        <v>1990</v>
      </c>
      <c r="C9" s="75">
        <v>-6.6774090000000001E-5</v>
      </c>
      <c r="D9" s="75">
        <v>0.40737384987999897</v>
      </c>
      <c r="E9" s="75">
        <v>2.3659381598100002</v>
      </c>
      <c r="F9" s="75">
        <v>612.10241961222005</v>
      </c>
      <c r="G9" s="75">
        <v>663.07572240758998</v>
      </c>
      <c r="H9" s="75">
        <v>726.25569635185002</v>
      </c>
      <c r="I9" s="76">
        <f>H9-F9</f>
        <v>114.15327673962997</v>
      </c>
      <c r="J9" s="75">
        <v>552.91099526015</v>
      </c>
      <c r="K9" s="75">
        <v>1291.20470400097</v>
      </c>
      <c r="L9" s="75">
        <v>2149.48317512022</v>
      </c>
      <c r="M9" s="76">
        <f>L9-J9</f>
        <v>1596.57217986007</v>
      </c>
      <c r="N9" s="28"/>
      <c r="O9" s="28"/>
      <c r="P9" s="28"/>
      <c r="Q9" s="28"/>
      <c r="R9" s="28"/>
      <c r="S9" s="28"/>
      <c r="T9" s="28"/>
      <c r="U9" s="28"/>
      <c r="V9" s="28"/>
      <c r="W9" s="28"/>
      <c r="X9" s="28"/>
      <c r="Y9" s="28"/>
      <c r="Z9" s="28"/>
      <c r="AA9" s="28"/>
      <c r="AB9" s="28"/>
      <c r="AC9" s="28"/>
      <c r="AD9" s="28"/>
    </row>
    <row r="10" spans="2:30" s="136" customFormat="1" ht="16" customHeight="1" x14ac:dyDescent="0.3">
      <c r="B10" s="40">
        <v>1991</v>
      </c>
      <c r="C10" s="75">
        <v>-8.2915919999999998E-5</v>
      </c>
      <c r="D10" s="75">
        <v>0.20314319708999901</v>
      </c>
      <c r="E10" s="75">
        <v>1.3027042129999999</v>
      </c>
      <c r="F10" s="75">
        <v>636.77848331845996</v>
      </c>
      <c r="G10" s="75">
        <v>690.50682254190997</v>
      </c>
      <c r="H10" s="75">
        <v>755.50898785840002</v>
      </c>
      <c r="I10" s="76">
        <f t="shared" ref="I10:I40" si="0">H10-F10</f>
        <v>118.73050453994006</v>
      </c>
      <c r="J10" s="75">
        <v>641.74272087329996</v>
      </c>
      <c r="K10" s="75">
        <v>1251.57218505622</v>
      </c>
      <c r="L10" s="75">
        <v>1970.5236538660699</v>
      </c>
      <c r="M10" s="76">
        <f t="shared" ref="M10:M40" si="1">L10-J10</f>
        <v>1328.78093299277</v>
      </c>
      <c r="N10" s="28"/>
      <c r="O10" s="28"/>
      <c r="P10" s="28"/>
      <c r="Q10" s="28"/>
      <c r="R10" s="28"/>
      <c r="S10" s="28"/>
      <c r="T10" s="28"/>
      <c r="U10" s="28"/>
      <c r="V10" s="28"/>
      <c r="W10" s="28"/>
      <c r="X10" s="28"/>
      <c r="Y10" s="28"/>
      <c r="Z10" s="28"/>
      <c r="AA10" s="28"/>
      <c r="AB10" s="28"/>
      <c r="AC10" s="28"/>
      <c r="AD10" s="28"/>
    </row>
    <row r="11" spans="2:30" s="136" customFormat="1" x14ac:dyDescent="0.3">
      <c r="B11" s="40">
        <v>1992</v>
      </c>
      <c r="C11" s="75">
        <v>-8.4534000000000002E-7</v>
      </c>
      <c r="D11" s="75">
        <v>3.2977719240000002E-2</v>
      </c>
      <c r="E11" s="75">
        <v>0.25071495170999902</v>
      </c>
      <c r="F11" s="75">
        <v>629.549696616299</v>
      </c>
      <c r="G11" s="75">
        <v>681.62494312900003</v>
      </c>
      <c r="H11" s="75">
        <v>744.67441369917901</v>
      </c>
      <c r="I11" s="76">
        <f t="shared" si="0"/>
        <v>115.12471708288001</v>
      </c>
      <c r="J11" s="75">
        <v>693.60562589670997</v>
      </c>
      <c r="K11" s="75">
        <v>1215.26790303195</v>
      </c>
      <c r="L11" s="75">
        <v>1778.8307774075599</v>
      </c>
      <c r="M11" s="76">
        <f t="shared" si="1"/>
        <v>1085.2251515108501</v>
      </c>
      <c r="N11" s="28"/>
      <c r="O11" s="28"/>
      <c r="P11" s="28"/>
      <c r="Q11" s="28"/>
      <c r="R11" s="28"/>
      <c r="S11" s="28"/>
      <c r="T11" s="28"/>
      <c r="U11" s="28"/>
      <c r="V11" s="28"/>
      <c r="W11" s="28"/>
      <c r="X11" s="28"/>
      <c r="Y11" s="28"/>
      <c r="Z11" s="28"/>
      <c r="AA11" s="28"/>
      <c r="AB11" s="28"/>
      <c r="AC11" s="28"/>
      <c r="AD11" s="28"/>
    </row>
    <row r="12" spans="2:30" s="136" customFormat="1" x14ac:dyDescent="0.3">
      <c r="B12" s="40">
        <v>1993</v>
      </c>
      <c r="C12" s="75">
        <v>-4.2846700000000003E-6</v>
      </c>
      <c r="D12" s="75">
        <v>1.1575288099999999E-2</v>
      </c>
      <c r="E12" s="75">
        <v>8.8504583309999996E-2</v>
      </c>
      <c r="F12" s="75">
        <v>655.31338279599004</v>
      </c>
      <c r="G12" s="75">
        <v>709.81070002289005</v>
      </c>
      <c r="H12" s="75">
        <v>772.80626685264997</v>
      </c>
      <c r="I12" s="76">
        <f t="shared" si="0"/>
        <v>117.49288405665993</v>
      </c>
      <c r="J12" s="75">
        <v>719.49604372582996</v>
      </c>
      <c r="K12" s="75">
        <v>1209.3945512139701</v>
      </c>
      <c r="L12" s="75">
        <v>1727.8287572397601</v>
      </c>
      <c r="M12" s="76">
        <f t="shared" si="1"/>
        <v>1008.3327135139301</v>
      </c>
      <c r="N12" s="28"/>
      <c r="O12" s="28"/>
      <c r="P12" s="28"/>
      <c r="Q12" s="28"/>
      <c r="R12" s="28"/>
      <c r="S12" s="28"/>
      <c r="T12" s="28"/>
      <c r="U12" s="28"/>
      <c r="V12" s="28"/>
      <c r="W12" s="28"/>
      <c r="X12" s="28"/>
      <c r="Y12" s="28"/>
      <c r="Z12" s="28"/>
      <c r="AA12" s="28"/>
      <c r="AB12" s="28"/>
      <c r="AC12" s="28"/>
      <c r="AD12" s="28"/>
    </row>
    <row r="13" spans="2:30" s="136" customFormat="1" x14ac:dyDescent="0.3">
      <c r="B13" s="40">
        <v>1994</v>
      </c>
      <c r="C13" s="75">
        <v>-1.1570443000000001E-4</v>
      </c>
      <c r="D13" s="75">
        <v>9.7192817099999995E-3</v>
      </c>
      <c r="E13" s="75">
        <v>8.9513198030000005E-2</v>
      </c>
      <c r="F13" s="75">
        <v>612.73817605747001</v>
      </c>
      <c r="G13" s="75">
        <v>665.36790047134002</v>
      </c>
      <c r="H13" s="75">
        <v>727.22279774478</v>
      </c>
      <c r="I13" s="76">
        <f t="shared" si="0"/>
        <v>114.48462168730998</v>
      </c>
      <c r="J13" s="75">
        <v>664.30603465663</v>
      </c>
      <c r="K13" s="75">
        <v>1173.9663417368299</v>
      </c>
      <c r="L13" s="75">
        <v>1757.4283795925301</v>
      </c>
      <c r="M13" s="76">
        <f t="shared" si="1"/>
        <v>1093.1223449358999</v>
      </c>
      <c r="N13" s="28"/>
      <c r="O13" s="28"/>
      <c r="P13" s="28"/>
      <c r="Q13" s="28"/>
      <c r="R13" s="28"/>
      <c r="S13" s="28"/>
      <c r="T13" s="28"/>
      <c r="U13" s="28"/>
      <c r="V13" s="28"/>
      <c r="W13" s="28"/>
      <c r="X13" s="28"/>
      <c r="Y13" s="28"/>
      <c r="Z13" s="28"/>
      <c r="AA13" s="28"/>
      <c r="AB13" s="28"/>
      <c r="AC13" s="28"/>
      <c r="AD13" s="28"/>
    </row>
    <row r="14" spans="2:30" s="136" customFormat="1" ht="12.05" customHeight="1" x14ac:dyDescent="0.3">
      <c r="B14" s="40">
        <v>1995</v>
      </c>
      <c r="C14" s="75">
        <v>-3.1928552999999999E-4</v>
      </c>
      <c r="D14" s="75">
        <v>1.50248779025</v>
      </c>
      <c r="E14" s="75">
        <v>7.3637556421800001</v>
      </c>
      <c r="F14" s="75">
        <v>576.53884131186999</v>
      </c>
      <c r="G14" s="75">
        <v>630.41652080671997</v>
      </c>
      <c r="H14" s="75">
        <v>691.23650668487005</v>
      </c>
      <c r="I14" s="76">
        <f t="shared" si="0"/>
        <v>114.69766537300006</v>
      </c>
      <c r="J14" s="75">
        <v>603.29795529994999</v>
      </c>
      <c r="K14" s="75">
        <v>1164.2406729593699</v>
      </c>
      <c r="L14" s="75">
        <v>1777.1686831155801</v>
      </c>
      <c r="M14" s="76">
        <f t="shared" si="1"/>
        <v>1173.8707278156301</v>
      </c>
      <c r="N14" s="28"/>
      <c r="O14" s="28"/>
      <c r="P14" s="28"/>
      <c r="Q14" s="28"/>
      <c r="R14" s="28"/>
      <c r="S14" s="28"/>
      <c r="T14" s="28"/>
      <c r="U14" s="28"/>
      <c r="V14" s="28"/>
      <c r="W14" s="28"/>
      <c r="X14" s="28"/>
      <c r="Y14" s="28"/>
      <c r="Z14" s="28"/>
      <c r="AA14" s="28"/>
      <c r="AB14" s="28"/>
      <c r="AC14" s="28"/>
      <c r="AD14" s="28"/>
    </row>
    <row r="15" spans="2:30" s="136" customFormat="1" x14ac:dyDescent="0.3">
      <c r="B15" s="40">
        <v>1996</v>
      </c>
      <c r="C15" s="75">
        <v>-3.2644E-7</v>
      </c>
      <c r="D15" s="75">
        <v>2.9915679420000001E-2</v>
      </c>
      <c r="E15" s="75">
        <v>0.25154370988000002</v>
      </c>
      <c r="F15" s="75">
        <v>623.41936458397004</v>
      </c>
      <c r="G15" s="75">
        <v>681.74820976235003</v>
      </c>
      <c r="H15" s="75">
        <v>745.34673357880001</v>
      </c>
      <c r="I15" s="76">
        <f t="shared" si="0"/>
        <v>121.92736899482998</v>
      </c>
      <c r="J15" s="75">
        <v>653.48257856568</v>
      </c>
      <c r="K15" s="75">
        <v>1109.45006153179</v>
      </c>
      <c r="L15" s="75">
        <v>1585.94660231584</v>
      </c>
      <c r="M15" s="76">
        <f t="shared" si="1"/>
        <v>932.46402375015998</v>
      </c>
      <c r="N15" s="28"/>
      <c r="O15" s="28"/>
      <c r="P15" s="28"/>
      <c r="Q15" s="28"/>
      <c r="R15" s="28"/>
      <c r="S15" s="28"/>
      <c r="T15" s="28"/>
      <c r="U15" s="28"/>
      <c r="V15" s="28"/>
      <c r="W15" s="28"/>
      <c r="X15" s="28"/>
      <c r="Y15" s="28"/>
      <c r="Z15" s="28"/>
      <c r="AA15" s="28"/>
      <c r="AB15" s="28"/>
      <c r="AC15" s="28"/>
      <c r="AD15" s="28"/>
    </row>
    <row r="16" spans="2:30" s="136" customFormat="1" ht="16" customHeight="1" x14ac:dyDescent="0.3">
      <c r="B16" s="40">
        <v>1997</v>
      </c>
      <c r="C16" s="75">
        <v>-2.4919839999999899E-5</v>
      </c>
      <c r="D16" s="75">
        <v>0.19202178210000001</v>
      </c>
      <c r="E16" s="75">
        <v>1.30759806394</v>
      </c>
      <c r="F16" s="75">
        <v>534.21183376084002</v>
      </c>
      <c r="G16" s="75">
        <v>581.21867192131003</v>
      </c>
      <c r="H16" s="75">
        <v>639.75223439978902</v>
      </c>
      <c r="I16" s="76">
        <f t="shared" si="0"/>
        <v>105.540400638949</v>
      </c>
      <c r="J16" s="75">
        <v>688.44284993196004</v>
      </c>
      <c r="K16" s="75">
        <v>1057.00085415119</v>
      </c>
      <c r="L16" s="75">
        <v>1428.4082140778901</v>
      </c>
      <c r="M16" s="76">
        <f t="shared" si="1"/>
        <v>739.96536414593004</v>
      </c>
      <c r="N16" s="28"/>
      <c r="O16" s="28"/>
      <c r="P16" s="28"/>
      <c r="Q16" s="28"/>
      <c r="R16" s="28"/>
      <c r="S16" s="28"/>
      <c r="T16" s="28"/>
      <c r="U16" s="28"/>
      <c r="V16" s="28"/>
      <c r="W16" s="28"/>
      <c r="X16" s="28"/>
      <c r="Y16" s="28"/>
      <c r="Z16" s="28"/>
      <c r="AA16" s="28"/>
      <c r="AB16" s="28"/>
      <c r="AC16" s="28"/>
      <c r="AD16" s="28"/>
    </row>
    <row r="17" spans="2:30" s="136" customFormat="1" ht="16" customHeight="1" x14ac:dyDescent="0.3">
      <c r="B17" s="40">
        <v>1998</v>
      </c>
      <c r="C17" s="75">
        <v>-1.710796E-5</v>
      </c>
      <c r="D17" s="75">
        <v>2.570757022E-2</v>
      </c>
      <c r="E17" s="75">
        <v>0.19285149558</v>
      </c>
      <c r="F17" s="75">
        <v>537.97715975842004</v>
      </c>
      <c r="G17" s="75">
        <v>587.24110317098996</v>
      </c>
      <c r="H17" s="75">
        <v>648.28693214747</v>
      </c>
      <c r="I17" s="76">
        <f t="shared" si="0"/>
        <v>110.30977238904995</v>
      </c>
      <c r="J17" s="75">
        <v>724.21607852718</v>
      </c>
      <c r="K17" s="75">
        <v>1021.70451604856</v>
      </c>
      <c r="L17" s="75">
        <v>1329.6971357380801</v>
      </c>
      <c r="M17" s="76">
        <f t="shared" si="1"/>
        <v>605.48105721090008</v>
      </c>
      <c r="N17" s="28"/>
      <c r="O17" s="28"/>
      <c r="P17" s="28"/>
      <c r="Q17" s="28"/>
      <c r="R17" s="28"/>
      <c r="S17" s="28"/>
      <c r="T17" s="28"/>
      <c r="U17" s="28"/>
      <c r="V17" s="28"/>
      <c r="W17" s="28"/>
      <c r="X17" s="28"/>
      <c r="Y17" s="28"/>
      <c r="Z17" s="28"/>
      <c r="AA17" s="28"/>
      <c r="AB17" s="28"/>
      <c r="AC17" s="28"/>
      <c r="AD17" s="28"/>
    </row>
    <row r="18" spans="2:30" s="136" customFormat="1" ht="16" customHeight="1" x14ac:dyDescent="0.3">
      <c r="B18" s="40">
        <v>1999</v>
      </c>
      <c r="C18" s="75">
        <v>-1.4761859999999901E-5</v>
      </c>
      <c r="D18" s="75">
        <v>0.17067485337999999</v>
      </c>
      <c r="E18" s="75">
        <v>1.04967415608</v>
      </c>
      <c r="F18" s="75">
        <v>540.69579954958999</v>
      </c>
      <c r="G18" s="75">
        <v>589.75973034817002</v>
      </c>
      <c r="H18" s="75">
        <v>652.99760424715998</v>
      </c>
      <c r="I18" s="76">
        <f t="shared" si="0"/>
        <v>112.30180469756999</v>
      </c>
      <c r="J18" s="75">
        <v>730.10511649020998</v>
      </c>
      <c r="K18" s="75">
        <v>987.75979974213999</v>
      </c>
      <c r="L18" s="75">
        <v>1264.5738615309101</v>
      </c>
      <c r="M18" s="76">
        <f t="shared" si="1"/>
        <v>534.46874504070013</v>
      </c>
      <c r="N18" s="28"/>
      <c r="O18" s="28"/>
      <c r="P18" s="28"/>
      <c r="Q18" s="28"/>
      <c r="R18" s="28"/>
      <c r="S18" s="28"/>
      <c r="T18" s="28"/>
      <c r="U18" s="28"/>
      <c r="V18" s="28"/>
      <c r="W18" s="28"/>
      <c r="X18" s="28"/>
      <c r="Y18" s="28"/>
      <c r="Z18" s="28"/>
      <c r="AA18" s="28"/>
      <c r="AB18" s="28"/>
      <c r="AC18" s="28"/>
      <c r="AD18" s="28"/>
    </row>
    <row r="19" spans="2:30" s="136" customFormat="1" x14ac:dyDescent="0.3">
      <c r="B19" s="40">
        <v>2000</v>
      </c>
      <c r="C19" s="75">
        <v>-1.291695E-5</v>
      </c>
      <c r="D19" s="75">
        <v>4.2549805759999997E-2</v>
      </c>
      <c r="E19" s="75">
        <v>0.33593617286999999</v>
      </c>
      <c r="F19" s="75">
        <v>523.97293976103902</v>
      </c>
      <c r="G19" s="75">
        <v>576.19559263330996</v>
      </c>
      <c r="H19" s="75">
        <v>635.96653834252902</v>
      </c>
      <c r="I19" s="76">
        <f t="shared" si="0"/>
        <v>111.99359858149001</v>
      </c>
      <c r="J19" s="75">
        <v>678.56228068696998</v>
      </c>
      <c r="K19" s="75">
        <v>918.66645324321996</v>
      </c>
      <c r="L19" s="75">
        <v>1173.93320500597</v>
      </c>
      <c r="M19" s="76">
        <f t="shared" si="1"/>
        <v>495.37092431899998</v>
      </c>
      <c r="N19" s="28"/>
      <c r="O19" s="28"/>
      <c r="P19" s="28"/>
      <c r="Q19" s="28"/>
      <c r="R19" s="28"/>
      <c r="S19" s="28"/>
      <c r="T19" s="28"/>
      <c r="U19" s="28"/>
      <c r="V19" s="28"/>
      <c r="W19" s="28"/>
      <c r="X19" s="28"/>
      <c r="Y19" s="28"/>
      <c r="Z19" s="28"/>
      <c r="AA19" s="28"/>
      <c r="AB19" s="28"/>
      <c r="AC19" s="28"/>
      <c r="AD19" s="28"/>
    </row>
    <row r="20" spans="2:30" s="136" customFormat="1" x14ac:dyDescent="0.3">
      <c r="B20" s="40">
        <v>2001</v>
      </c>
      <c r="C20" s="75">
        <v>-2.3262679999999999E-5</v>
      </c>
      <c r="D20" s="75">
        <v>6.0958349289999998E-2</v>
      </c>
      <c r="E20" s="75">
        <v>0.42636631584000001</v>
      </c>
      <c r="F20" s="75">
        <v>472.10599083962899</v>
      </c>
      <c r="G20" s="75">
        <v>521.63364052347004</v>
      </c>
      <c r="H20" s="75">
        <v>575.07934716537</v>
      </c>
      <c r="I20" s="76">
        <f t="shared" si="0"/>
        <v>102.97335632574101</v>
      </c>
      <c r="J20" s="75">
        <v>628.42191358100001</v>
      </c>
      <c r="K20" s="75">
        <v>840.32415909019903</v>
      </c>
      <c r="L20" s="75">
        <v>1074.06359533262</v>
      </c>
      <c r="M20" s="76">
        <f t="shared" si="1"/>
        <v>445.64168175162001</v>
      </c>
      <c r="N20" s="28"/>
      <c r="O20" s="28"/>
      <c r="P20" s="28"/>
      <c r="Q20" s="28"/>
      <c r="R20" s="28"/>
      <c r="S20" s="28"/>
      <c r="T20" s="28"/>
      <c r="U20" s="28"/>
      <c r="V20" s="28"/>
      <c r="W20" s="28"/>
      <c r="X20" s="28"/>
      <c r="Y20" s="28"/>
      <c r="Z20" s="28"/>
      <c r="AA20" s="28"/>
      <c r="AB20" s="28"/>
      <c r="AC20" s="28"/>
      <c r="AD20" s="28"/>
    </row>
    <row r="21" spans="2:30" s="136" customFormat="1" x14ac:dyDescent="0.3">
      <c r="B21" s="40">
        <v>2002</v>
      </c>
      <c r="C21" s="75">
        <v>-1.34733E-6</v>
      </c>
      <c r="D21" s="75">
        <v>1.2313369479999999E-2</v>
      </c>
      <c r="E21" s="75">
        <v>0.12696787291</v>
      </c>
      <c r="F21" s="75">
        <v>422.62184557114</v>
      </c>
      <c r="G21" s="75">
        <v>469.05405279285998</v>
      </c>
      <c r="H21" s="75">
        <v>519.31920796497002</v>
      </c>
      <c r="I21" s="76">
        <f t="shared" si="0"/>
        <v>96.697362393830019</v>
      </c>
      <c r="J21" s="75">
        <v>598.227482468689</v>
      </c>
      <c r="K21" s="75">
        <v>791.69320024114995</v>
      </c>
      <c r="L21" s="75">
        <v>1011.89131992683</v>
      </c>
      <c r="M21" s="76">
        <f t="shared" si="1"/>
        <v>413.66383745814096</v>
      </c>
      <c r="N21" s="28"/>
      <c r="O21" s="28"/>
      <c r="P21" s="28"/>
      <c r="Q21" s="28"/>
      <c r="R21" s="28"/>
      <c r="S21" s="28"/>
      <c r="T21" s="28"/>
      <c r="U21" s="28"/>
      <c r="V21" s="28"/>
      <c r="W21" s="28"/>
      <c r="X21" s="28"/>
      <c r="Y21" s="28"/>
      <c r="Z21" s="28"/>
      <c r="AA21" s="28"/>
      <c r="AB21" s="28"/>
      <c r="AC21" s="28"/>
      <c r="AD21" s="28"/>
    </row>
    <row r="22" spans="2:30" s="136" customFormat="1" x14ac:dyDescent="0.3">
      <c r="B22" s="40">
        <v>2003</v>
      </c>
      <c r="C22" s="75">
        <v>1.513226E-5</v>
      </c>
      <c r="D22" s="75">
        <v>0.30176292466999999</v>
      </c>
      <c r="E22" s="75">
        <v>1.5970018548</v>
      </c>
      <c r="F22" s="75">
        <v>397.39225976902998</v>
      </c>
      <c r="G22" s="75">
        <v>442.3148292477</v>
      </c>
      <c r="H22" s="75">
        <v>488.61715617106</v>
      </c>
      <c r="I22" s="76">
        <f t="shared" si="0"/>
        <v>91.224896402030026</v>
      </c>
      <c r="J22" s="75">
        <v>554.80258119171003</v>
      </c>
      <c r="K22" s="75">
        <v>741.46104152307998</v>
      </c>
      <c r="L22" s="75">
        <v>951.27693544655995</v>
      </c>
      <c r="M22" s="76">
        <f t="shared" si="1"/>
        <v>396.47435425484991</v>
      </c>
      <c r="N22" s="28"/>
      <c r="O22" s="151" t="s">
        <v>48</v>
      </c>
      <c r="P22" s="28"/>
      <c r="Q22" s="28"/>
      <c r="R22" s="28"/>
      <c r="S22" s="28"/>
      <c r="T22" s="28"/>
      <c r="U22" s="28"/>
      <c r="V22" s="28"/>
      <c r="W22" s="28"/>
      <c r="X22" s="28"/>
      <c r="Y22" s="28"/>
      <c r="Z22" s="28"/>
      <c r="AA22" s="28"/>
      <c r="AB22" s="28"/>
      <c r="AC22" s="28"/>
      <c r="AD22" s="28"/>
    </row>
    <row r="23" spans="2:30" s="136" customFormat="1" x14ac:dyDescent="0.3">
      <c r="B23" s="40">
        <v>2004</v>
      </c>
      <c r="C23" s="75">
        <v>-6.5594799999999999E-6</v>
      </c>
      <c r="D23" s="75">
        <v>2.849635117E-2</v>
      </c>
      <c r="E23" s="75">
        <v>0.23351173265</v>
      </c>
      <c r="F23" s="75">
        <v>377.38594162874</v>
      </c>
      <c r="G23" s="75">
        <v>419.28304115588998</v>
      </c>
      <c r="H23" s="75">
        <v>460.001474941129</v>
      </c>
      <c r="I23" s="76">
        <f t="shared" si="0"/>
        <v>82.615533312389005</v>
      </c>
      <c r="J23" s="75">
        <v>513.64224659447996</v>
      </c>
      <c r="K23" s="75">
        <v>695.73935535461999</v>
      </c>
      <c r="L23" s="75">
        <v>902.62394037677996</v>
      </c>
      <c r="M23" s="76">
        <f t="shared" si="1"/>
        <v>388.9816937823</v>
      </c>
      <c r="N23" s="28"/>
      <c r="O23" s="28"/>
      <c r="P23" s="28"/>
      <c r="Q23" s="28"/>
      <c r="R23" s="28"/>
      <c r="S23" s="28"/>
      <c r="T23" s="28"/>
      <c r="U23" s="28"/>
      <c r="V23" s="28"/>
      <c r="W23" s="28"/>
      <c r="X23" s="28"/>
      <c r="Y23" s="28"/>
      <c r="Z23" s="28"/>
      <c r="AA23" s="28"/>
      <c r="AB23" s="28"/>
      <c r="AC23" s="28"/>
      <c r="AD23" s="28"/>
    </row>
    <row r="24" spans="2:30" s="136" customFormat="1" x14ac:dyDescent="0.3">
      <c r="B24" s="40">
        <v>2005</v>
      </c>
      <c r="C24" s="75">
        <v>3.06126E-6</v>
      </c>
      <c r="D24" s="75">
        <v>0.17433349892</v>
      </c>
      <c r="E24" s="75">
        <v>0.95281023758000005</v>
      </c>
      <c r="F24" s="75">
        <v>345.21029154361003</v>
      </c>
      <c r="G24" s="75">
        <v>387.15614921370002</v>
      </c>
      <c r="H24" s="75">
        <v>427.78585850471899</v>
      </c>
      <c r="I24" s="76">
        <f t="shared" si="0"/>
        <v>82.575566961108962</v>
      </c>
      <c r="J24" s="75">
        <v>465.81602240132997</v>
      </c>
      <c r="K24" s="75">
        <v>643.46451739480005</v>
      </c>
      <c r="L24" s="75">
        <v>837.62417738626903</v>
      </c>
      <c r="M24" s="76">
        <f t="shared" si="1"/>
        <v>371.80815498493905</v>
      </c>
      <c r="N24" s="28"/>
      <c r="O24" s="28"/>
      <c r="P24" s="28"/>
      <c r="Q24" s="28"/>
      <c r="R24" s="28"/>
      <c r="S24" s="28"/>
      <c r="T24" s="28"/>
      <c r="U24" s="28"/>
      <c r="V24" s="28"/>
      <c r="W24" s="28"/>
      <c r="X24" s="28"/>
      <c r="Y24" s="28"/>
      <c r="Z24" s="28"/>
      <c r="AA24" s="28"/>
      <c r="AB24" s="28"/>
      <c r="AC24" s="28"/>
      <c r="AD24" s="28"/>
    </row>
    <row r="25" spans="2:30" s="136" customFormat="1" x14ac:dyDescent="0.3">
      <c r="B25" s="40">
        <v>2006</v>
      </c>
      <c r="C25" s="75">
        <v>3.4015458000000002E-4</v>
      </c>
      <c r="D25" s="75">
        <v>0.35944076642</v>
      </c>
      <c r="E25" s="75">
        <v>1.8017652127699999</v>
      </c>
      <c r="F25" s="75">
        <v>320.52107043301999</v>
      </c>
      <c r="G25" s="75">
        <v>360.69399704340998</v>
      </c>
      <c r="H25" s="75">
        <v>397.58244530443</v>
      </c>
      <c r="I25" s="76">
        <f t="shared" si="0"/>
        <v>77.06137487141001</v>
      </c>
      <c r="J25" s="75">
        <v>438.473116387049</v>
      </c>
      <c r="K25" s="75">
        <v>604.45290606769902</v>
      </c>
      <c r="L25" s="75">
        <v>784.24012624857903</v>
      </c>
      <c r="M25" s="76">
        <f t="shared" si="1"/>
        <v>345.76700986153003</v>
      </c>
      <c r="N25" s="28"/>
      <c r="O25" s="28"/>
      <c r="P25" s="28"/>
      <c r="Q25" s="28"/>
      <c r="R25" s="28"/>
      <c r="S25" s="28"/>
      <c r="T25" s="28"/>
      <c r="U25" s="28"/>
      <c r="V25" s="28"/>
      <c r="W25" s="28"/>
      <c r="X25" s="28"/>
      <c r="Y25" s="28"/>
      <c r="Z25" s="28"/>
      <c r="AA25" s="28"/>
      <c r="AB25" s="28"/>
      <c r="AC25" s="28"/>
      <c r="AD25" s="28"/>
    </row>
    <row r="26" spans="2:30" s="136" customFormat="1" x14ac:dyDescent="0.3">
      <c r="B26" s="40">
        <v>2007</v>
      </c>
      <c r="C26" s="75">
        <v>-1.32714E-6</v>
      </c>
      <c r="D26" s="75">
        <v>8.5360847E-3</v>
      </c>
      <c r="E26" s="75">
        <v>6.6762718210000002E-2</v>
      </c>
      <c r="F26" s="75">
        <v>289.75675212472999</v>
      </c>
      <c r="G26" s="75">
        <v>326.32528670939001</v>
      </c>
      <c r="H26" s="75">
        <v>361.93897999801999</v>
      </c>
      <c r="I26" s="76">
        <f t="shared" si="0"/>
        <v>72.182227873290003</v>
      </c>
      <c r="J26" s="75">
        <v>405.55388852942002</v>
      </c>
      <c r="K26" s="75">
        <v>561.91913866893003</v>
      </c>
      <c r="L26" s="75">
        <v>729.56860823274997</v>
      </c>
      <c r="M26" s="76">
        <f t="shared" si="1"/>
        <v>324.01471970332994</v>
      </c>
      <c r="N26" s="28"/>
      <c r="O26" s="28"/>
      <c r="P26" s="28"/>
      <c r="Q26" s="28"/>
      <c r="R26" s="28"/>
      <c r="S26" s="28"/>
      <c r="T26" s="28"/>
      <c r="U26" s="28"/>
      <c r="V26" s="28"/>
      <c r="W26" s="28"/>
      <c r="X26" s="28"/>
      <c r="Y26" s="28"/>
      <c r="Z26" s="28"/>
      <c r="AA26" s="28"/>
      <c r="AB26" s="28"/>
      <c r="AC26" s="28"/>
      <c r="AD26" s="28"/>
    </row>
    <row r="27" spans="2:30" s="136" customFormat="1" x14ac:dyDescent="0.3">
      <c r="B27" s="40">
        <v>2008</v>
      </c>
      <c r="C27" s="75">
        <v>0</v>
      </c>
      <c r="D27" s="75">
        <v>9.28554134E-3</v>
      </c>
      <c r="E27" s="75">
        <v>8.6988374100000002E-2</v>
      </c>
      <c r="F27" s="75">
        <v>307.50684312243999</v>
      </c>
      <c r="G27" s="75">
        <v>346.847604342659</v>
      </c>
      <c r="H27" s="75">
        <v>382.94658981518</v>
      </c>
      <c r="I27" s="76">
        <f t="shared" si="0"/>
        <v>75.439746692740016</v>
      </c>
      <c r="J27" s="75">
        <v>370.95960607449001</v>
      </c>
      <c r="K27" s="75">
        <v>522.95056602503996</v>
      </c>
      <c r="L27" s="75">
        <v>680.37895432588004</v>
      </c>
      <c r="M27" s="76">
        <f t="shared" si="1"/>
        <v>309.41934825139003</v>
      </c>
      <c r="N27" s="28"/>
      <c r="O27" s="28"/>
      <c r="P27" s="28"/>
      <c r="Q27" s="28"/>
      <c r="R27" s="28"/>
      <c r="S27" s="28"/>
      <c r="T27" s="28"/>
      <c r="U27" s="28"/>
      <c r="V27" s="28"/>
      <c r="W27" s="28"/>
      <c r="X27" s="28"/>
      <c r="Y27" s="28"/>
      <c r="Z27" s="28"/>
      <c r="AA27" s="28"/>
      <c r="AB27" s="28"/>
      <c r="AC27" s="28"/>
      <c r="AD27" s="28"/>
    </row>
    <row r="28" spans="2:30" s="136" customFormat="1" x14ac:dyDescent="0.3">
      <c r="B28" s="40">
        <v>2009</v>
      </c>
      <c r="C28" s="75">
        <v>-8.6000099999999997E-6</v>
      </c>
      <c r="D28" s="75">
        <v>3.8337174660000001E-2</v>
      </c>
      <c r="E28" s="75">
        <v>0.29185450762999998</v>
      </c>
      <c r="F28" s="75">
        <v>299.78468483597999</v>
      </c>
      <c r="G28" s="75">
        <v>336.91674041534998</v>
      </c>
      <c r="H28" s="75">
        <v>371.14136782007</v>
      </c>
      <c r="I28" s="76">
        <f t="shared" si="0"/>
        <v>71.356682984090014</v>
      </c>
      <c r="J28" s="75">
        <v>344.19045864892001</v>
      </c>
      <c r="K28" s="75">
        <v>491.53234209975898</v>
      </c>
      <c r="L28" s="75">
        <v>648.00290667416004</v>
      </c>
      <c r="M28" s="76">
        <f t="shared" si="1"/>
        <v>303.81244802524003</v>
      </c>
      <c r="N28" s="40"/>
      <c r="O28" s="40"/>
      <c r="P28" s="40"/>
      <c r="Q28" s="40"/>
      <c r="R28" s="40"/>
      <c r="S28" s="40"/>
      <c r="T28" s="40"/>
      <c r="U28" s="28"/>
      <c r="V28" s="28"/>
      <c r="W28" s="28"/>
      <c r="X28" s="28"/>
      <c r="Y28" s="28"/>
      <c r="Z28" s="28"/>
      <c r="AA28" s="28"/>
      <c r="AB28" s="28"/>
      <c r="AC28" s="28"/>
      <c r="AD28" s="28"/>
    </row>
    <row r="29" spans="2:30" s="136" customFormat="1" x14ac:dyDescent="0.3">
      <c r="B29" s="40">
        <v>2010</v>
      </c>
      <c r="C29" s="75">
        <v>0</v>
      </c>
      <c r="D29" s="75">
        <v>1.280962238E-2</v>
      </c>
      <c r="E29" s="75">
        <v>0.11353952967</v>
      </c>
      <c r="F29" s="75">
        <v>300.910835183399</v>
      </c>
      <c r="G29" s="75">
        <v>343.33457324547999</v>
      </c>
      <c r="H29" s="75">
        <v>379.92184815426998</v>
      </c>
      <c r="I29" s="76">
        <f t="shared" si="0"/>
        <v>79.011012970870979</v>
      </c>
      <c r="J29" s="75">
        <v>302.72376416911999</v>
      </c>
      <c r="K29" s="75">
        <v>441.90851258601998</v>
      </c>
      <c r="L29" s="75">
        <v>585.76269595957001</v>
      </c>
      <c r="M29" s="76">
        <f t="shared" si="1"/>
        <v>283.03893179045002</v>
      </c>
      <c r="N29" s="57"/>
      <c r="O29" s="57"/>
      <c r="P29" s="57"/>
      <c r="Q29" s="57"/>
      <c r="R29" s="57"/>
      <c r="S29" s="57"/>
      <c r="T29" s="57"/>
      <c r="U29" s="28"/>
      <c r="V29" s="28"/>
      <c r="W29" s="28"/>
      <c r="X29" s="28"/>
      <c r="Y29" s="28"/>
      <c r="Z29" s="28"/>
      <c r="AA29" s="28"/>
      <c r="AB29" s="28"/>
      <c r="AC29" s="28"/>
      <c r="AD29" s="28"/>
    </row>
    <row r="30" spans="2:30" s="136" customFormat="1" x14ac:dyDescent="0.3">
      <c r="B30" s="40">
        <v>2011</v>
      </c>
      <c r="C30" s="75">
        <v>0</v>
      </c>
      <c r="D30" s="75">
        <v>9.9953245999999992E-4</v>
      </c>
      <c r="E30" s="75">
        <v>1.253676928E-2</v>
      </c>
      <c r="F30" s="75">
        <v>270.66078571911999</v>
      </c>
      <c r="G30" s="75">
        <v>308.531801163399</v>
      </c>
      <c r="H30" s="75">
        <v>342.27440274076002</v>
      </c>
      <c r="I30" s="76">
        <f t="shared" si="0"/>
        <v>71.613617021640039</v>
      </c>
      <c r="J30" s="75">
        <v>291.39534053175998</v>
      </c>
      <c r="K30" s="75">
        <v>427.16283864843899</v>
      </c>
      <c r="L30" s="75">
        <v>565.83881261714998</v>
      </c>
      <c r="M30" s="76">
        <f t="shared" si="1"/>
        <v>274.44347208539</v>
      </c>
      <c r="N30" s="57"/>
      <c r="O30" s="57"/>
      <c r="P30" s="57"/>
      <c r="Q30" s="57"/>
      <c r="R30" s="57"/>
      <c r="S30" s="57"/>
      <c r="T30" s="57"/>
      <c r="U30" s="28"/>
      <c r="V30" s="28"/>
      <c r="W30" s="28"/>
      <c r="X30" s="28"/>
      <c r="Y30" s="28"/>
      <c r="Z30" s="28"/>
      <c r="AA30" s="28"/>
      <c r="AB30" s="28"/>
      <c r="AC30" s="28"/>
      <c r="AD30" s="28"/>
    </row>
    <row r="31" spans="2:30" s="136" customFormat="1" ht="15.65" customHeight="1" x14ac:dyDescent="0.3">
      <c r="B31" s="40">
        <v>2012</v>
      </c>
      <c r="C31" s="75">
        <v>-7.3294499999999998E-6</v>
      </c>
      <c r="D31" s="75">
        <v>1.9799678840000001E-2</v>
      </c>
      <c r="E31" s="75">
        <v>0.15941343476</v>
      </c>
      <c r="F31" s="75">
        <v>289.10663142241998</v>
      </c>
      <c r="G31" s="75">
        <v>328.15009375421999</v>
      </c>
      <c r="H31" s="75">
        <v>363.47981330440001</v>
      </c>
      <c r="I31" s="76">
        <f t="shared" si="0"/>
        <v>74.373181881980031</v>
      </c>
      <c r="J31" s="75">
        <v>272.46392346121002</v>
      </c>
      <c r="K31" s="75">
        <v>402.61321089387002</v>
      </c>
      <c r="L31" s="75">
        <v>537.87208823906997</v>
      </c>
      <c r="M31" s="76">
        <f t="shared" si="1"/>
        <v>265.40816477785995</v>
      </c>
      <c r="N31" s="28"/>
      <c r="O31" s="28"/>
      <c r="P31" s="28"/>
      <c r="Q31" s="28"/>
      <c r="R31" s="28"/>
      <c r="S31" s="28"/>
      <c r="T31" s="28"/>
      <c r="U31" s="28"/>
      <c r="V31" s="28"/>
      <c r="W31" s="28"/>
      <c r="X31" s="28"/>
      <c r="Y31" s="28"/>
      <c r="Z31" s="28"/>
      <c r="AA31" s="28"/>
      <c r="AB31" s="28"/>
      <c r="AC31" s="28"/>
      <c r="AD31" s="28"/>
    </row>
    <row r="32" spans="2:30" s="136" customFormat="1" ht="15.65" customHeight="1" x14ac:dyDescent="0.3">
      <c r="B32" s="40">
        <v>2013</v>
      </c>
      <c r="C32" s="75">
        <v>4.5225629999999998E-5</v>
      </c>
      <c r="D32" s="75">
        <v>0.32744902621999999</v>
      </c>
      <c r="E32" s="75">
        <v>1.5805790924099901</v>
      </c>
      <c r="F32" s="75">
        <v>284.73036341508998</v>
      </c>
      <c r="G32" s="75">
        <v>322.67110688700001</v>
      </c>
      <c r="H32" s="75">
        <v>355.32462982413</v>
      </c>
      <c r="I32" s="76">
        <f t="shared" si="0"/>
        <v>70.594266409040017</v>
      </c>
      <c r="J32" s="75">
        <v>252.62085573230999</v>
      </c>
      <c r="K32" s="75">
        <v>378.100536561029</v>
      </c>
      <c r="L32" s="75">
        <v>507.80235212709999</v>
      </c>
      <c r="M32" s="76">
        <f t="shared" si="1"/>
        <v>255.18149639479</v>
      </c>
      <c r="N32" s="28"/>
      <c r="O32" s="28"/>
      <c r="P32" s="28"/>
      <c r="Q32" s="28"/>
      <c r="R32" s="28"/>
      <c r="S32" s="28"/>
      <c r="T32" s="28"/>
      <c r="U32" s="28"/>
      <c r="V32" s="28"/>
      <c r="W32" s="28"/>
      <c r="X32" s="28"/>
      <c r="Y32" s="28"/>
      <c r="Z32" s="28"/>
      <c r="AA32" s="28"/>
      <c r="AB32" s="28"/>
      <c r="AC32" s="28"/>
      <c r="AD32" s="28"/>
    </row>
    <row r="33" spans="2:30" s="136" customFormat="1" ht="15.65" customHeight="1" x14ac:dyDescent="0.3">
      <c r="B33" s="40">
        <v>2014</v>
      </c>
      <c r="C33" s="75">
        <v>-7.1491359999999995E-5</v>
      </c>
      <c r="D33" s="75">
        <v>8.0745681449999995E-2</v>
      </c>
      <c r="E33" s="75">
        <v>0.46322940967999998</v>
      </c>
      <c r="F33" s="75">
        <v>264.13022204648001</v>
      </c>
      <c r="G33" s="75">
        <v>298.60179025815</v>
      </c>
      <c r="H33" s="75">
        <v>332.67885383019001</v>
      </c>
      <c r="I33" s="76">
        <f t="shared" si="0"/>
        <v>68.548631783709993</v>
      </c>
      <c r="J33" s="75">
        <v>224.04952548537901</v>
      </c>
      <c r="K33" s="75">
        <v>346.63556067387998</v>
      </c>
      <c r="L33" s="75">
        <v>477.37473647888999</v>
      </c>
      <c r="M33" s="76">
        <f t="shared" si="1"/>
        <v>253.32521099351098</v>
      </c>
      <c r="N33" s="41"/>
      <c r="O33" s="41"/>
      <c r="P33" s="41"/>
      <c r="Q33" s="28"/>
      <c r="R33" s="28"/>
      <c r="S33" s="28"/>
      <c r="T33" s="28"/>
      <c r="U33" s="28"/>
      <c r="V33" s="28"/>
      <c r="W33" s="28"/>
      <c r="X33" s="28"/>
      <c r="Y33" s="28"/>
      <c r="Z33" s="28"/>
      <c r="AA33" s="28"/>
      <c r="AB33" s="28"/>
      <c r="AC33" s="28"/>
      <c r="AD33" s="28"/>
    </row>
    <row r="34" spans="2:30" s="136" customFormat="1" ht="15.65" customHeight="1" x14ac:dyDescent="0.3">
      <c r="B34" s="40">
        <v>2015</v>
      </c>
      <c r="C34" s="75">
        <v>-5.64541E-6</v>
      </c>
      <c r="D34" s="75">
        <v>1.3102028599999999E-2</v>
      </c>
      <c r="E34" s="75">
        <v>8.2016944709999998E-2</v>
      </c>
      <c r="F34" s="75">
        <v>298.82277916311</v>
      </c>
      <c r="G34" s="75">
        <v>339.03348477471002</v>
      </c>
      <c r="H34" s="75">
        <v>373.99766991253</v>
      </c>
      <c r="I34" s="76">
        <f t="shared" si="0"/>
        <v>75.174890749420001</v>
      </c>
      <c r="J34" s="75">
        <v>206.01772826537999</v>
      </c>
      <c r="K34" s="75">
        <v>331.45454821205999</v>
      </c>
      <c r="L34" s="75">
        <v>466.81064416701997</v>
      </c>
      <c r="M34" s="76">
        <f t="shared" si="1"/>
        <v>260.79291590163996</v>
      </c>
      <c r="N34" s="28"/>
      <c r="O34" s="28"/>
      <c r="P34" s="28"/>
      <c r="Q34" s="28"/>
      <c r="R34" s="28"/>
      <c r="S34" s="28"/>
      <c r="T34" s="28"/>
      <c r="U34" s="28"/>
      <c r="V34" s="28"/>
      <c r="W34" s="28"/>
      <c r="X34" s="28"/>
      <c r="Y34" s="28"/>
      <c r="Z34" s="28"/>
      <c r="AA34" s="28"/>
      <c r="AB34" s="28"/>
      <c r="AC34" s="28"/>
      <c r="AD34" s="28"/>
    </row>
    <row r="35" spans="2:30" s="136" customFormat="1" ht="15.65" customHeight="1" x14ac:dyDescent="0.3">
      <c r="B35" s="40">
        <v>2016</v>
      </c>
      <c r="C35" s="75">
        <v>-6.6362399999999902E-6</v>
      </c>
      <c r="D35" s="75">
        <v>6.9942372219999993E-2</v>
      </c>
      <c r="E35" s="75">
        <v>0.39138530977000002</v>
      </c>
      <c r="F35" s="75">
        <v>296.50699990974999</v>
      </c>
      <c r="G35" s="75">
        <v>333.44873769024002</v>
      </c>
      <c r="H35" s="75">
        <v>367.92714205429002</v>
      </c>
      <c r="I35" s="76">
        <f t="shared" si="0"/>
        <v>71.420142144540023</v>
      </c>
      <c r="J35" s="75">
        <v>192.36554372822999</v>
      </c>
      <c r="K35" s="75">
        <v>315.74079168988999</v>
      </c>
      <c r="L35" s="75">
        <v>449.09483654153001</v>
      </c>
      <c r="M35" s="76">
        <f t="shared" si="1"/>
        <v>256.72929281330005</v>
      </c>
      <c r="N35" s="144"/>
      <c r="O35" s="144"/>
      <c r="P35" s="144"/>
      <c r="Q35" s="144"/>
      <c r="R35" s="28"/>
      <c r="S35" s="28"/>
      <c r="T35" s="28"/>
      <c r="U35" s="28"/>
      <c r="V35" s="28"/>
      <c r="W35" s="28"/>
      <c r="X35" s="28"/>
      <c r="Y35" s="28"/>
      <c r="Z35" s="28"/>
      <c r="AA35" s="28"/>
      <c r="AB35" s="28"/>
      <c r="AC35" s="28"/>
      <c r="AD35" s="28"/>
    </row>
    <row r="36" spans="2:30" s="136" customFormat="1" ht="15.65" customHeight="1" x14ac:dyDescent="0.3">
      <c r="B36" s="40">
        <v>2017</v>
      </c>
      <c r="C36" s="75">
        <v>-1.1769572E-4</v>
      </c>
      <c r="D36" s="75">
        <v>2.8904958630000002E-2</v>
      </c>
      <c r="E36" s="75">
        <v>0.19242214966999999</v>
      </c>
      <c r="F36" s="75">
        <v>276.82947622053001</v>
      </c>
      <c r="G36" s="75">
        <v>314.886447307249</v>
      </c>
      <c r="H36" s="75">
        <v>348.72789870273999</v>
      </c>
      <c r="I36" s="76">
        <f t="shared" si="0"/>
        <v>71.89842248220998</v>
      </c>
      <c r="J36" s="75">
        <v>171.88992697546001</v>
      </c>
      <c r="K36" s="75">
        <v>291.04760204726</v>
      </c>
      <c r="L36" s="75">
        <v>425.019391897329</v>
      </c>
      <c r="M36" s="76">
        <f t="shared" si="1"/>
        <v>253.12946492186899</v>
      </c>
      <c r="N36" s="47"/>
      <c r="O36" s="47"/>
      <c r="P36" s="55"/>
      <c r="Q36" s="55"/>
      <c r="R36" s="28"/>
      <c r="S36" s="28"/>
      <c r="T36" s="28"/>
      <c r="U36" s="28"/>
      <c r="V36" s="28"/>
      <c r="W36" s="28"/>
      <c r="X36" s="28"/>
      <c r="Y36" s="28"/>
      <c r="Z36" s="28"/>
      <c r="AA36" s="28"/>
      <c r="AB36" s="28"/>
      <c r="AC36" s="28"/>
      <c r="AD36" s="28"/>
    </row>
    <row r="37" spans="2:30" s="136" customFormat="1" ht="15.65" customHeight="1" x14ac:dyDescent="0.3">
      <c r="B37" s="40">
        <v>2018</v>
      </c>
      <c r="C37" s="75">
        <v>1.86111175E-3</v>
      </c>
      <c r="D37" s="75">
        <v>0.23487401822999901</v>
      </c>
      <c r="E37" s="75">
        <v>1.1919028523499999</v>
      </c>
      <c r="F37" s="75">
        <v>283.68141590931998</v>
      </c>
      <c r="G37" s="75">
        <v>323.61760884110998</v>
      </c>
      <c r="H37" s="75">
        <v>355.75609030653999</v>
      </c>
      <c r="I37" s="76">
        <f t="shared" si="0"/>
        <v>72.074674397220008</v>
      </c>
      <c r="J37" s="75">
        <v>156.81511555902</v>
      </c>
      <c r="K37" s="75">
        <v>277.031494902399</v>
      </c>
      <c r="L37" s="75">
        <v>414.28828487204999</v>
      </c>
      <c r="M37" s="76">
        <f t="shared" si="1"/>
        <v>257.47316931302998</v>
      </c>
      <c r="N37" s="47"/>
      <c r="O37" s="47"/>
      <c r="P37" s="55"/>
      <c r="Q37" s="55"/>
      <c r="R37" s="28"/>
      <c r="S37" s="28"/>
      <c r="T37" s="28"/>
      <c r="U37" s="28"/>
      <c r="V37" s="28"/>
      <c r="W37" s="28"/>
      <c r="X37" s="28"/>
      <c r="Y37" s="28"/>
      <c r="Z37" s="28"/>
      <c r="AA37" s="28"/>
      <c r="AB37" s="28"/>
      <c r="AC37" s="28"/>
      <c r="AD37" s="28"/>
    </row>
    <row r="38" spans="2:30" s="136" customFormat="1" ht="15.65" customHeight="1" x14ac:dyDescent="0.3">
      <c r="B38" s="40">
        <v>2019</v>
      </c>
      <c r="C38" s="75">
        <v>-7.2514089999999997E-5</v>
      </c>
      <c r="D38" s="75">
        <v>4.1306757249999999E-2</v>
      </c>
      <c r="E38" s="75">
        <v>0.25599946967999998</v>
      </c>
      <c r="F38" s="75">
        <v>281.88588186576999</v>
      </c>
      <c r="G38" s="75">
        <v>322.25318511595998</v>
      </c>
      <c r="H38" s="75">
        <v>356.46406716258002</v>
      </c>
      <c r="I38" s="76">
        <f t="shared" si="0"/>
        <v>74.578185296810034</v>
      </c>
      <c r="J38" s="75">
        <v>148.11086529586899</v>
      </c>
      <c r="K38" s="75">
        <v>269.58118437624</v>
      </c>
      <c r="L38" s="75">
        <v>411.30921233928001</v>
      </c>
      <c r="M38" s="76">
        <f t="shared" si="1"/>
        <v>263.19834704341099</v>
      </c>
      <c r="N38" s="47"/>
      <c r="O38" s="47"/>
      <c r="P38" s="55"/>
      <c r="Q38" s="55"/>
      <c r="R38" s="28"/>
      <c r="S38" s="28"/>
      <c r="T38" s="28"/>
      <c r="U38" s="28"/>
      <c r="V38" s="28"/>
      <c r="W38" s="28"/>
      <c r="X38" s="28"/>
      <c r="Y38" s="28"/>
      <c r="Z38" s="28"/>
      <c r="AA38" s="28"/>
      <c r="AB38" s="28"/>
      <c r="AC38" s="28"/>
      <c r="AD38" s="28"/>
    </row>
    <row r="39" spans="2:30" s="136" customFormat="1" ht="15.65" customHeight="1" x14ac:dyDescent="0.3">
      <c r="B39" s="40">
        <v>2020</v>
      </c>
      <c r="C39" s="75">
        <v>-3.974065E-5</v>
      </c>
      <c r="D39" s="75">
        <v>1.311887026E-2</v>
      </c>
      <c r="E39" s="75">
        <v>0.11257830759</v>
      </c>
      <c r="F39" s="75">
        <v>260.47416935413997</v>
      </c>
      <c r="G39" s="75">
        <v>302.47658140682</v>
      </c>
      <c r="H39" s="75">
        <v>335.41710033867997</v>
      </c>
      <c r="I39" s="76">
        <f t="shared" si="0"/>
        <v>74.942930984539998</v>
      </c>
      <c r="J39" s="75">
        <v>148.93427506410899</v>
      </c>
      <c r="K39" s="75">
        <v>270.71096708981997</v>
      </c>
      <c r="L39" s="75">
        <v>403.11573909416001</v>
      </c>
      <c r="M39" s="76">
        <f t="shared" si="1"/>
        <v>254.18146403005102</v>
      </c>
      <c r="N39" s="47"/>
      <c r="O39" s="47"/>
      <c r="P39" s="47"/>
      <c r="Q39" s="55"/>
      <c r="R39" s="28"/>
      <c r="S39" s="28"/>
      <c r="T39" s="28"/>
      <c r="U39" s="28"/>
      <c r="V39" s="28"/>
      <c r="W39" s="28"/>
      <c r="X39" s="28"/>
      <c r="Y39" s="28"/>
      <c r="Z39" s="28"/>
      <c r="AA39" s="28"/>
      <c r="AB39" s="28"/>
      <c r="AC39" s="28"/>
      <c r="AD39" s="28"/>
    </row>
    <row r="40" spans="2:30" s="136" customFormat="1" ht="15.65" customHeight="1" x14ac:dyDescent="0.3">
      <c r="B40" s="40">
        <v>2021</v>
      </c>
      <c r="C40" s="75">
        <v>1.7916418999999999E-3</v>
      </c>
      <c r="D40" s="75">
        <v>0.29744545476000001</v>
      </c>
      <c r="E40" s="75">
        <v>1.2861382882100001</v>
      </c>
      <c r="F40" s="75">
        <v>232.11503391501</v>
      </c>
      <c r="G40" s="75">
        <v>269.76466684093998</v>
      </c>
      <c r="H40" s="75">
        <v>301.81822353205001</v>
      </c>
      <c r="I40" s="76">
        <f t="shared" si="0"/>
        <v>69.70318961704001</v>
      </c>
      <c r="J40" s="75">
        <v>131.12719550374999</v>
      </c>
      <c r="K40" s="75">
        <v>242.63063823567899</v>
      </c>
      <c r="L40" s="75">
        <v>368.14803303829001</v>
      </c>
      <c r="M40" s="76">
        <f t="shared" si="1"/>
        <v>237.02083753454002</v>
      </c>
      <c r="N40" s="47"/>
      <c r="O40" s="151" t="s">
        <v>46</v>
      </c>
      <c r="P40" s="47"/>
      <c r="Q40" s="55"/>
      <c r="R40" s="28"/>
      <c r="S40" s="28"/>
      <c r="T40" s="28"/>
      <c r="U40" s="28"/>
      <c r="V40" s="28"/>
      <c r="W40" s="28"/>
      <c r="X40" s="28"/>
      <c r="Y40" s="28"/>
      <c r="Z40" s="28"/>
      <c r="AA40" s="28"/>
      <c r="AB40" s="28"/>
      <c r="AC40" s="28"/>
      <c r="AD40" s="28"/>
    </row>
    <row r="41" spans="2:30" s="136" customFormat="1" ht="15.65" customHeight="1" x14ac:dyDescent="0.3">
      <c r="B41" s="40"/>
      <c r="C41" s="40"/>
      <c r="D41" s="40"/>
      <c r="E41" s="40"/>
      <c r="F41" s="40"/>
      <c r="G41" s="40"/>
      <c r="H41" s="40"/>
      <c r="I41" s="40"/>
      <c r="J41" s="40"/>
      <c r="K41" s="40"/>
      <c r="L41" s="40"/>
      <c r="M41" s="40"/>
      <c r="N41" s="47"/>
      <c r="O41" s="55"/>
      <c r="P41" s="47"/>
      <c r="Q41" s="55"/>
      <c r="R41" s="28"/>
      <c r="S41" s="28"/>
      <c r="T41" s="28"/>
      <c r="U41" s="28"/>
      <c r="V41" s="28"/>
      <c r="W41" s="28"/>
      <c r="X41" s="28"/>
      <c r="Y41" s="28"/>
      <c r="Z41" s="28"/>
      <c r="AA41" s="28"/>
      <c r="AB41" s="28"/>
      <c r="AC41" s="28"/>
      <c r="AD41" s="28"/>
    </row>
    <row r="42" spans="2:30" s="136" customFormat="1" ht="15.65" customHeight="1" x14ac:dyDescent="0.3">
      <c r="B42" s="49" t="s">
        <v>49</v>
      </c>
      <c r="C42" s="53"/>
      <c r="D42" s="53"/>
      <c r="E42" s="53"/>
      <c r="F42" s="53"/>
      <c r="G42" s="41"/>
      <c r="H42" s="47"/>
      <c r="I42" s="145"/>
      <c r="J42" s="41"/>
      <c r="K42" s="41"/>
      <c r="L42" s="41"/>
      <c r="M42" s="43"/>
      <c r="N42" s="47"/>
      <c r="O42" s="55"/>
      <c r="P42" s="47"/>
      <c r="Q42" s="55"/>
      <c r="R42" s="28"/>
      <c r="S42" s="28"/>
      <c r="T42" s="28"/>
      <c r="U42" s="28"/>
      <c r="V42" s="28"/>
      <c r="W42" s="28"/>
      <c r="X42" s="28"/>
      <c r="Y42" s="28"/>
      <c r="Z42" s="28"/>
      <c r="AA42" s="28"/>
      <c r="AB42" s="28"/>
      <c r="AC42" s="28"/>
      <c r="AD42" s="28"/>
    </row>
    <row r="43" spans="2:30" s="136" customFormat="1" ht="15.65" customHeight="1" x14ac:dyDescent="0.3">
      <c r="B43" s="49" t="s">
        <v>184</v>
      </c>
      <c r="C43" s="41"/>
      <c r="D43" s="41"/>
      <c r="E43" s="41"/>
      <c r="F43" s="41"/>
      <c r="G43" s="41"/>
      <c r="H43" s="41"/>
      <c r="I43" s="41"/>
      <c r="J43" s="41"/>
      <c r="K43" s="41"/>
      <c r="L43" s="41"/>
      <c r="M43" s="43"/>
      <c r="N43" s="47"/>
      <c r="O43" s="55"/>
      <c r="P43" s="47"/>
      <c r="Q43" s="55"/>
      <c r="R43" s="28"/>
      <c r="S43" s="28"/>
      <c r="T43" s="28"/>
      <c r="U43" s="28"/>
      <c r="V43" s="28"/>
      <c r="W43" s="28"/>
      <c r="X43" s="28"/>
      <c r="Y43" s="28"/>
      <c r="Z43" s="28"/>
      <c r="AA43" s="28"/>
      <c r="AB43" s="28"/>
      <c r="AC43" s="28"/>
      <c r="AD43" s="28"/>
    </row>
    <row r="44" spans="2:30" s="136" customFormat="1" ht="15.65" customHeight="1" x14ac:dyDescent="0.3">
      <c r="B44" s="49" t="s">
        <v>185</v>
      </c>
      <c r="C44" s="40"/>
      <c r="D44" s="40"/>
      <c r="E44" s="40"/>
      <c r="F44" s="40"/>
      <c r="G44" s="40"/>
      <c r="H44" s="40"/>
      <c r="I44" s="40"/>
      <c r="J44" s="41"/>
      <c r="K44" s="41"/>
      <c r="L44" s="41"/>
      <c r="M44" s="43"/>
      <c r="N44" s="47"/>
      <c r="O44" s="55"/>
      <c r="P44" s="47"/>
      <c r="Q44" s="55"/>
      <c r="R44" s="28"/>
      <c r="S44" s="28"/>
      <c r="T44" s="28"/>
      <c r="U44" s="28"/>
      <c r="V44" s="28"/>
      <c r="W44" s="28"/>
      <c r="X44" s="28"/>
      <c r="Y44" s="28"/>
      <c r="Z44" s="28"/>
      <c r="AA44" s="28"/>
      <c r="AB44" s="28"/>
      <c r="AC44" s="28"/>
      <c r="AD44" s="28"/>
    </row>
    <row r="45" spans="2:30" s="136" customFormat="1" ht="15.65" customHeight="1" x14ac:dyDescent="0.3">
      <c r="B45" s="49"/>
      <c r="C45" s="57"/>
      <c r="D45" s="57"/>
      <c r="E45" s="57"/>
      <c r="F45" s="57"/>
      <c r="G45" s="57"/>
      <c r="H45" s="57"/>
      <c r="I45" s="57"/>
      <c r="J45" s="41"/>
      <c r="K45" s="41"/>
      <c r="L45" s="41"/>
      <c r="M45" s="43"/>
      <c r="N45" s="47"/>
      <c r="O45" s="55"/>
      <c r="P45" s="47"/>
      <c r="Q45" s="55"/>
      <c r="R45" s="28"/>
      <c r="S45" s="28"/>
      <c r="T45" s="28"/>
      <c r="U45" s="28"/>
      <c r="V45" s="28"/>
      <c r="W45" s="28"/>
      <c r="X45" s="28"/>
      <c r="Y45" s="28"/>
      <c r="Z45" s="28"/>
      <c r="AA45" s="28"/>
      <c r="AB45" s="28"/>
      <c r="AC45" s="28"/>
      <c r="AD45" s="28"/>
    </row>
    <row r="46" spans="2:30" s="136" customFormat="1" ht="15.65" customHeight="1" x14ac:dyDescent="0.3">
      <c r="B46" s="57"/>
      <c r="C46" s="57"/>
      <c r="D46" s="57"/>
      <c r="E46" s="57"/>
      <c r="F46" s="57"/>
      <c r="G46" s="57"/>
      <c r="H46" s="57"/>
      <c r="I46" s="57"/>
      <c r="J46" s="41"/>
      <c r="K46" s="41"/>
      <c r="L46" s="41"/>
      <c r="M46" s="40"/>
      <c r="N46" s="41"/>
      <c r="O46" s="41"/>
      <c r="P46" s="41"/>
      <c r="Q46" s="41"/>
      <c r="R46" s="28"/>
      <c r="S46" s="28"/>
      <c r="T46" s="28"/>
      <c r="U46" s="28"/>
      <c r="V46" s="28"/>
      <c r="W46" s="28"/>
      <c r="X46" s="28"/>
      <c r="Y46" s="28"/>
      <c r="Z46" s="28"/>
      <c r="AA46" s="28"/>
      <c r="AB46" s="28"/>
      <c r="AC46" s="28"/>
      <c r="AD46" s="28"/>
    </row>
    <row r="47" spans="2:30" s="136" customFormat="1" ht="15.65" customHeight="1" x14ac:dyDescent="0.3">
      <c r="B47" s="40"/>
      <c r="C47" s="41"/>
      <c r="D47" s="41"/>
      <c r="E47" s="41"/>
      <c r="F47" s="41"/>
      <c r="G47" s="41"/>
      <c r="H47" s="41"/>
      <c r="I47" s="41"/>
      <c r="J47" s="51"/>
      <c r="K47" s="41"/>
      <c r="L47" s="41"/>
      <c r="M47" s="43"/>
      <c r="N47" s="41"/>
      <c r="O47" s="41"/>
      <c r="P47" s="47"/>
      <c r="Q47" s="47"/>
      <c r="R47" s="28"/>
      <c r="S47" s="28"/>
      <c r="T47" s="28"/>
      <c r="U47" s="28"/>
      <c r="V47" s="28"/>
      <c r="W47" s="28"/>
      <c r="X47" s="28"/>
      <c r="Y47" s="28"/>
      <c r="Z47" s="28"/>
      <c r="AA47" s="28"/>
      <c r="AB47" s="28"/>
      <c r="AC47" s="28"/>
      <c r="AD47" s="28"/>
    </row>
    <row r="48" spans="2:30" s="136" customFormat="1" ht="15.65" customHeight="1" x14ac:dyDescent="0.3">
      <c r="B48" s="44" t="s">
        <v>198</v>
      </c>
      <c r="C48" s="41"/>
      <c r="D48" s="47"/>
      <c r="E48" s="47"/>
      <c r="F48" s="28"/>
      <c r="G48" s="49"/>
      <c r="H48" s="28"/>
      <c r="I48" s="28"/>
      <c r="J48" s="28"/>
      <c r="K48" s="41"/>
      <c r="L48" s="41"/>
      <c r="M48" s="43"/>
      <c r="N48" s="41"/>
      <c r="O48" s="41"/>
      <c r="P48" s="47"/>
      <c r="Q48" s="47"/>
      <c r="R48" s="58"/>
      <c r="S48" s="41"/>
      <c r="T48" s="41"/>
      <c r="U48" s="28"/>
      <c r="V48" s="28"/>
      <c r="W48" s="28"/>
      <c r="X48" s="28"/>
      <c r="Y48" s="28"/>
      <c r="Z48" s="28"/>
      <c r="AA48" s="28"/>
      <c r="AB48" s="28"/>
      <c r="AC48" s="28"/>
      <c r="AD48" s="28"/>
    </row>
    <row r="49" spans="1:34" s="39" customFormat="1" ht="15.65" customHeight="1" x14ac:dyDescent="0.3">
      <c r="A49" s="136"/>
      <c r="B49" s="40"/>
      <c r="C49" s="169"/>
      <c r="D49" s="169"/>
      <c r="E49" s="169"/>
      <c r="F49" s="169"/>
      <c r="G49" s="46"/>
      <c r="H49" s="46"/>
      <c r="I49" s="138"/>
      <c r="J49" s="138"/>
      <c r="K49" s="41"/>
      <c r="L49" s="41"/>
      <c r="M49" s="43"/>
      <c r="N49" s="41"/>
      <c r="O49" s="41"/>
      <c r="P49" s="47"/>
      <c r="Q49" s="47"/>
      <c r="R49" s="45"/>
      <c r="S49" s="45"/>
      <c r="T49" s="45"/>
      <c r="U49" s="28"/>
      <c r="V49" s="28"/>
      <c r="W49" s="28"/>
      <c r="X49" s="28"/>
      <c r="Y49" s="28"/>
      <c r="Z49" s="28"/>
      <c r="AA49" s="28"/>
      <c r="AB49" s="28"/>
      <c r="AC49" s="28"/>
      <c r="AD49" s="28"/>
      <c r="AE49" s="136"/>
      <c r="AF49" s="136"/>
      <c r="AG49" s="136"/>
      <c r="AH49" s="136"/>
    </row>
    <row r="50" spans="1:34" s="39" customFormat="1" ht="26.15" customHeight="1" x14ac:dyDescent="0.3">
      <c r="A50" s="136"/>
      <c r="B50" s="40"/>
      <c r="C50" s="62" t="s">
        <v>51</v>
      </c>
      <c r="D50" s="62" t="s">
        <v>50</v>
      </c>
      <c r="E50" s="62" t="s">
        <v>52</v>
      </c>
      <c r="F50" s="62"/>
      <c r="G50" s="46"/>
      <c r="H50" s="46"/>
      <c r="I50" s="138"/>
      <c r="J50" s="138"/>
      <c r="K50" s="41"/>
      <c r="L50" s="41"/>
      <c r="M50" s="43"/>
      <c r="N50" s="41"/>
      <c r="O50" s="41"/>
      <c r="P50" s="47"/>
      <c r="Q50" s="47"/>
      <c r="R50" s="45"/>
      <c r="S50" s="45"/>
      <c r="T50" s="45"/>
      <c r="U50" s="28"/>
      <c r="V50" s="28"/>
      <c r="W50" s="28"/>
      <c r="X50" s="28"/>
      <c r="Y50" s="28"/>
      <c r="Z50" s="28"/>
      <c r="AA50" s="28"/>
      <c r="AB50" s="28"/>
      <c r="AC50" s="28"/>
      <c r="AD50" s="28"/>
      <c r="AE50" s="136"/>
      <c r="AF50" s="136"/>
      <c r="AG50" s="136"/>
      <c r="AH50" s="136"/>
    </row>
    <row r="51" spans="1:34" s="39" customFormat="1" ht="15.65" customHeight="1" x14ac:dyDescent="0.3">
      <c r="A51" s="136"/>
      <c r="B51" s="40">
        <v>2010</v>
      </c>
      <c r="C51" s="40">
        <v>9.25</v>
      </c>
      <c r="D51" s="40">
        <v>9.9</v>
      </c>
      <c r="E51" s="40">
        <v>10.39</v>
      </c>
      <c r="F51" s="49">
        <f>E51-C51</f>
        <v>1.1400000000000006</v>
      </c>
      <c r="G51" s="40"/>
      <c r="H51" s="40"/>
      <c r="I51" s="49"/>
      <c r="J51" s="49"/>
      <c r="K51" s="41"/>
      <c r="L51" s="41"/>
      <c r="M51" s="59"/>
      <c r="N51" s="146"/>
      <c r="O51" s="146"/>
      <c r="P51" s="146"/>
      <c r="Q51" s="28"/>
      <c r="R51" s="28"/>
      <c r="S51" s="28"/>
      <c r="T51" s="28"/>
      <c r="U51" s="28"/>
      <c r="V51" s="28"/>
      <c r="W51" s="28"/>
      <c r="X51" s="28"/>
      <c r="Y51" s="28"/>
      <c r="Z51" s="28"/>
      <c r="AA51" s="28"/>
      <c r="AB51" s="28"/>
      <c r="AC51" s="28"/>
      <c r="AD51" s="28"/>
      <c r="AE51" s="136"/>
      <c r="AF51" s="136"/>
      <c r="AG51" s="136"/>
      <c r="AH51" s="136"/>
    </row>
    <row r="52" spans="1:34" s="39" customFormat="1" ht="15.65" customHeight="1" x14ac:dyDescent="0.3">
      <c r="A52" s="136"/>
      <c r="B52" s="40"/>
      <c r="C52" s="40">
        <v>9.91</v>
      </c>
      <c r="D52" s="40">
        <v>10.6</v>
      </c>
      <c r="E52" s="40">
        <v>11.17</v>
      </c>
      <c r="F52" s="49">
        <f t="shared" ref="F52:F58" si="2">E52-C52</f>
        <v>1.2599999999999998</v>
      </c>
      <c r="G52" s="40"/>
      <c r="H52" s="40"/>
      <c r="I52" s="49"/>
      <c r="J52" s="49"/>
      <c r="K52" s="41"/>
      <c r="L52" s="41"/>
      <c r="M52" s="49"/>
      <c r="N52" s="146"/>
      <c r="O52" s="146"/>
      <c r="P52" s="146"/>
      <c r="Q52" s="28"/>
      <c r="R52" s="28"/>
      <c r="S52" s="28"/>
      <c r="T52" s="28"/>
      <c r="U52" s="28"/>
      <c r="V52" s="28"/>
      <c r="W52" s="28"/>
      <c r="X52" s="28"/>
      <c r="Y52" s="28"/>
      <c r="Z52" s="28"/>
      <c r="AA52" s="28"/>
      <c r="AB52" s="28"/>
      <c r="AC52" s="28"/>
      <c r="AD52" s="28"/>
      <c r="AE52" s="136"/>
      <c r="AF52" s="136"/>
      <c r="AG52" s="136"/>
      <c r="AH52" s="136"/>
    </row>
    <row r="53" spans="1:34" s="39" customFormat="1" ht="15.65" customHeight="1" x14ac:dyDescent="0.3">
      <c r="A53" s="136"/>
      <c r="B53" s="40"/>
      <c r="C53" s="40">
        <v>8.82</v>
      </c>
      <c r="D53" s="40">
        <v>9.43</v>
      </c>
      <c r="E53" s="40">
        <v>9.9499999999999993</v>
      </c>
      <c r="F53" s="49">
        <f t="shared" si="2"/>
        <v>1.129999999999999</v>
      </c>
      <c r="G53" s="40"/>
      <c r="H53" s="40"/>
      <c r="I53" s="49"/>
      <c r="J53" s="49"/>
      <c r="K53" s="41"/>
      <c r="L53" s="41"/>
      <c r="M53" s="49"/>
      <c r="N53" s="28"/>
      <c r="O53" s="28"/>
      <c r="P53" s="28"/>
      <c r="Q53" s="146"/>
      <c r="R53" s="139"/>
      <c r="S53" s="28"/>
      <c r="T53" s="28"/>
      <c r="U53" s="28"/>
      <c r="V53" s="28"/>
      <c r="W53" s="28"/>
      <c r="X53" s="28"/>
      <c r="Y53" s="28"/>
      <c r="Z53" s="28"/>
      <c r="AA53" s="28"/>
      <c r="AB53" s="28"/>
      <c r="AC53" s="28"/>
      <c r="AD53" s="28"/>
      <c r="AE53" s="136"/>
      <c r="AF53" s="136"/>
      <c r="AG53" s="136"/>
      <c r="AH53" s="136"/>
    </row>
    <row r="54" spans="1:34" s="39" customFormat="1" ht="15.65" customHeight="1" x14ac:dyDescent="0.3">
      <c r="A54" s="136"/>
      <c r="B54" s="40"/>
      <c r="C54" s="40">
        <v>8.7200000000000006</v>
      </c>
      <c r="D54" s="40">
        <v>9.33</v>
      </c>
      <c r="E54" s="40">
        <v>9.86</v>
      </c>
      <c r="F54" s="49">
        <f t="shared" si="2"/>
        <v>1.1399999999999988</v>
      </c>
      <c r="G54" s="40"/>
      <c r="H54" s="40"/>
      <c r="I54" s="49"/>
      <c r="J54" s="49"/>
      <c r="K54" s="41"/>
      <c r="L54" s="41"/>
      <c r="M54" s="59"/>
      <c r="N54" s="28"/>
      <c r="O54" s="28"/>
      <c r="P54" s="28"/>
      <c r="Q54" s="146"/>
      <c r="R54" s="139"/>
      <c r="S54" s="28"/>
      <c r="T54" s="28"/>
      <c r="U54" s="28"/>
      <c r="V54" s="28"/>
      <c r="W54" s="28"/>
      <c r="X54" s="28"/>
      <c r="Y54" s="28"/>
      <c r="Z54" s="28"/>
      <c r="AA54" s="28"/>
      <c r="AB54" s="28"/>
      <c r="AC54" s="28"/>
      <c r="AD54" s="28"/>
      <c r="AE54" s="136"/>
      <c r="AF54" s="136"/>
      <c r="AG54" s="136"/>
      <c r="AH54" s="136"/>
    </row>
    <row r="55" spans="1:34" s="39" customFormat="1" ht="15.65" customHeight="1" x14ac:dyDescent="0.3">
      <c r="A55" s="136"/>
      <c r="B55" s="40">
        <v>2014</v>
      </c>
      <c r="C55" s="40">
        <v>8.19</v>
      </c>
      <c r="D55" s="40">
        <v>8.74</v>
      </c>
      <c r="E55" s="40">
        <v>9.2100000000000009</v>
      </c>
      <c r="F55" s="49">
        <f t="shared" si="2"/>
        <v>1.0200000000000014</v>
      </c>
      <c r="G55" s="40"/>
      <c r="H55" s="40"/>
      <c r="I55" s="49"/>
      <c r="J55" s="49"/>
      <c r="K55" s="41"/>
      <c r="L55" s="41"/>
      <c r="M55" s="41"/>
      <c r="N55" s="28"/>
      <c r="O55" s="28"/>
      <c r="P55" s="28"/>
      <c r="Q55" s="28"/>
      <c r="R55" s="28"/>
      <c r="S55" s="28"/>
      <c r="T55" s="28"/>
      <c r="U55" s="28"/>
      <c r="V55" s="28"/>
      <c r="W55" s="28"/>
      <c r="X55" s="28"/>
      <c r="Y55" s="28"/>
      <c r="Z55" s="28"/>
      <c r="AA55" s="28"/>
      <c r="AB55" s="28"/>
      <c r="AC55" s="28"/>
      <c r="AD55" s="28"/>
      <c r="AE55" s="136"/>
      <c r="AF55" s="136"/>
      <c r="AG55" s="136"/>
      <c r="AH55" s="136"/>
    </row>
    <row r="56" spans="1:34" s="39" customFormat="1" ht="15.65" customHeight="1" x14ac:dyDescent="0.3">
      <c r="A56" s="136"/>
      <c r="B56" s="40"/>
      <c r="C56" s="40">
        <v>8.58</v>
      </c>
      <c r="D56" s="40">
        <v>9.16</v>
      </c>
      <c r="E56" s="40">
        <v>9.68</v>
      </c>
      <c r="F56" s="49">
        <f t="shared" si="2"/>
        <v>1.0999999999999996</v>
      </c>
      <c r="G56" s="40"/>
      <c r="H56" s="40"/>
      <c r="I56" s="49"/>
      <c r="J56" s="49"/>
      <c r="K56" s="41"/>
      <c r="L56" s="41"/>
      <c r="M56" s="41"/>
      <c r="N56" s="28"/>
      <c r="O56" s="28"/>
      <c r="P56" s="28"/>
      <c r="Q56" s="28"/>
      <c r="R56" s="28"/>
      <c r="S56" s="28"/>
      <c r="T56" s="28"/>
      <c r="U56" s="28"/>
      <c r="V56" s="28"/>
      <c r="W56" s="28"/>
      <c r="X56" s="28"/>
      <c r="Y56" s="28"/>
      <c r="Z56" s="28"/>
      <c r="AA56" s="28"/>
      <c r="AB56" s="28"/>
      <c r="AC56" s="28"/>
      <c r="AD56" s="28"/>
      <c r="AE56" s="136"/>
      <c r="AF56" s="136"/>
      <c r="AG56" s="136"/>
      <c r="AH56" s="136"/>
    </row>
    <row r="57" spans="1:34" s="136" customFormat="1" ht="15.65" customHeight="1" x14ac:dyDescent="0.3">
      <c r="B57" s="40"/>
      <c r="C57" s="40">
        <v>7.55</v>
      </c>
      <c r="D57" s="40">
        <v>8.08</v>
      </c>
      <c r="E57" s="40">
        <v>8.5399999999999991</v>
      </c>
      <c r="F57" s="49">
        <f t="shared" si="2"/>
        <v>0.98999999999999932</v>
      </c>
      <c r="G57" s="40"/>
      <c r="H57" s="40"/>
      <c r="I57" s="49"/>
      <c r="J57" s="49"/>
      <c r="K57" s="41"/>
      <c r="L57" s="41"/>
      <c r="M57" s="41"/>
      <c r="N57" s="28"/>
      <c r="O57" s="28"/>
      <c r="P57" s="28"/>
      <c r="Q57" s="28"/>
      <c r="R57" s="28"/>
      <c r="S57" s="28"/>
      <c r="T57" s="28"/>
      <c r="U57" s="28"/>
      <c r="V57" s="28"/>
      <c r="W57" s="28"/>
      <c r="X57" s="28"/>
      <c r="Y57" s="28"/>
      <c r="Z57" s="28"/>
      <c r="AA57" s="28"/>
      <c r="AB57" s="28"/>
      <c r="AC57" s="28"/>
      <c r="AD57" s="28"/>
    </row>
    <row r="58" spans="1:34" s="136" customFormat="1" ht="15.65" customHeight="1" x14ac:dyDescent="0.3">
      <c r="B58" s="40"/>
      <c r="C58" s="40">
        <v>7.6</v>
      </c>
      <c r="D58" s="40">
        <v>8.1300000000000008</v>
      </c>
      <c r="E58" s="40">
        <v>8.59</v>
      </c>
      <c r="F58" s="49">
        <f t="shared" si="2"/>
        <v>0.99000000000000021</v>
      </c>
      <c r="G58" s="40"/>
      <c r="H58" s="40"/>
      <c r="I58" s="49"/>
      <c r="J58" s="49"/>
      <c r="K58" s="41"/>
      <c r="L58" s="41"/>
      <c r="M58" s="59"/>
      <c r="N58" s="28"/>
      <c r="O58" s="28"/>
      <c r="P58" s="28"/>
      <c r="Q58" s="28"/>
      <c r="R58" s="28"/>
      <c r="S58" s="28"/>
      <c r="T58" s="28"/>
      <c r="U58" s="28"/>
      <c r="V58" s="28"/>
      <c r="W58" s="28"/>
      <c r="X58" s="28"/>
      <c r="Y58" s="28"/>
      <c r="Z58" s="28"/>
      <c r="AA58" s="28"/>
      <c r="AB58" s="28"/>
      <c r="AC58" s="28"/>
      <c r="AD58" s="28"/>
    </row>
    <row r="59" spans="1:34" s="136" customFormat="1" ht="15.65" customHeight="1" x14ac:dyDescent="0.3">
      <c r="B59" s="40">
        <v>2018</v>
      </c>
      <c r="C59" s="75">
        <v>7.76</v>
      </c>
      <c r="D59" s="75">
        <v>8.31</v>
      </c>
      <c r="E59" s="75">
        <v>8.77</v>
      </c>
      <c r="F59" s="76">
        <v>1.0099999999999998</v>
      </c>
      <c r="G59" s="40"/>
      <c r="H59" s="40"/>
      <c r="I59" s="49"/>
      <c r="J59" s="49"/>
      <c r="K59" s="51"/>
      <c r="L59" s="41"/>
      <c r="M59" s="59"/>
      <c r="N59" s="28"/>
      <c r="O59" s="28"/>
      <c r="P59" s="28"/>
      <c r="Q59" s="28"/>
      <c r="R59" s="51"/>
      <c r="S59" s="41"/>
      <c r="T59" s="59"/>
      <c r="U59" s="28"/>
      <c r="V59" s="28"/>
      <c r="W59" s="28"/>
      <c r="X59" s="28"/>
      <c r="Y59" s="28"/>
      <c r="Z59" s="28"/>
      <c r="AA59" s="28"/>
      <c r="AB59" s="28"/>
      <c r="AC59" s="28"/>
      <c r="AD59" s="28"/>
    </row>
    <row r="60" spans="1:34" s="39" customFormat="1" ht="15.65" customHeight="1" x14ac:dyDescent="0.3">
      <c r="A60" s="136"/>
      <c r="B60" s="40"/>
      <c r="C60" s="75">
        <v>7.4533333333333331</v>
      </c>
      <c r="D60" s="75"/>
      <c r="E60" s="75"/>
      <c r="F60" s="76">
        <v>1.342222222222222</v>
      </c>
      <c r="G60" s="40"/>
      <c r="H60" s="40"/>
      <c r="I60" s="49"/>
      <c r="J60" s="41"/>
      <c r="K60" s="40"/>
      <c r="L60" s="40"/>
      <c r="M60" s="40"/>
      <c r="N60" s="40"/>
      <c r="O60" s="40"/>
      <c r="P60" s="40"/>
      <c r="Q60" s="28"/>
      <c r="R60" s="40"/>
      <c r="S60" s="40"/>
      <c r="T60" s="40"/>
      <c r="U60" s="40"/>
      <c r="V60" s="40"/>
      <c r="W60" s="40"/>
      <c r="X60" s="28"/>
      <c r="Y60" s="28"/>
      <c r="Z60" s="28"/>
      <c r="AA60" s="28"/>
      <c r="AB60" s="28"/>
      <c r="AC60" s="28"/>
      <c r="AD60" s="28"/>
      <c r="AE60" s="136"/>
      <c r="AF60" s="136"/>
      <c r="AG60" s="136"/>
      <c r="AH60" s="136"/>
    </row>
    <row r="61" spans="1:34" s="39" customFormat="1" ht="15.65" customHeight="1" x14ac:dyDescent="0.3">
      <c r="A61" s="136"/>
      <c r="B61" s="49"/>
      <c r="C61" s="75">
        <v>7.1466666666666665</v>
      </c>
      <c r="D61" s="75"/>
      <c r="E61" s="75"/>
      <c r="F61" s="76">
        <v>1.6744444444444444</v>
      </c>
      <c r="G61" s="40"/>
      <c r="H61" s="40"/>
      <c r="I61" s="49"/>
      <c r="J61" s="41"/>
      <c r="K61" s="62"/>
      <c r="L61" s="62"/>
      <c r="M61" s="62"/>
      <c r="N61" s="62"/>
      <c r="O61" s="62"/>
      <c r="P61" s="62"/>
      <c r="Q61" s="28"/>
      <c r="R61" s="62"/>
      <c r="S61" s="62"/>
      <c r="T61" s="62"/>
      <c r="U61" s="62"/>
      <c r="V61" s="62"/>
      <c r="W61" s="62"/>
      <c r="X61" s="28"/>
      <c r="Y61" s="28"/>
      <c r="Z61" s="28"/>
      <c r="AA61" s="28"/>
      <c r="AB61" s="28"/>
      <c r="AC61" s="28"/>
      <c r="AD61" s="28"/>
      <c r="AE61" s="136"/>
      <c r="AF61" s="136"/>
      <c r="AG61" s="136"/>
      <c r="AH61" s="136"/>
    </row>
    <row r="62" spans="1:34" s="39" customFormat="1" ht="15.65" customHeight="1" x14ac:dyDescent="0.3">
      <c r="A62" s="136"/>
      <c r="B62" s="49"/>
      <c r="C62" s="75">
        <v>6.84</v>
      </c>
      <c r="D62" s="75"/>
      <c r="E62" s="75"/>
      <c r="F62" s="76">
        <v>2.0066666666666668</v>
      </c>
      <c r="G62" s="40"/>
      <c r="H62" s="40"/>
      <c r="I62" s="49"/>
      <c r="J62" s="28"/>
      <c r="K62" s="47"/>
      <c r="L62" s="47"/>
      <c r="M62" s="47"/>
      <c r="N62" s="47"/>
      <c r="O62" s="47"/>
      <c r="P62" s="47"/>
      <c r="Q62" s="28"/>
      <c r="R62" s="63"/>
      <c r="S62" s="63"/>
      <c r="T62" s="63"/>
      <c r="U62" s="63"/>
      <c r="V62" s="63"/>
      <c r="W62" s="63"/>
      <c r="X62" s="28"/>
      <c r="Y62" s="28"/>
      <c r="Z62" s="28"/>
      <c r="AA62" s="28"/>
      <c r="AB62" s="28"/>
      <c r="AC62" s="28"/>
      <c r="AD62" s="28"/>
      <c r="AE62" s="136"/>
      <c r="AF62" s="136"/>
      <c r="AG62" s="136"/>
      <c r="AH62" s="136"/>
    </row>
    <row r="63" spans="1:34" s="39" customFormat="1" ht="15.65" customHeight="1" x14ac:dyDescent="0.3">
      <c r="A63" s="136"/>
      <c r="B63" s="41"/>
      <c r="C63" s="75">
        <v>6.5333333333333332</v>
      </c>
      <c r="D63" s="67"/>
      <c r="E63" s="67"/>
      <c r="F63" s="76">
        <v>2.3388888888888886</v>
      </c>
      <c r="G63" s="41"/>
      <c r="H63" s="41"/>
      <c r="I63" s="41"/>
      <c r="J63" s="41"/>
      <c r="K63" s="41"/>
      <c r="L63" s="41"/>
      <c r="M63" s="41"/>
      <c r="N63" s="41"/>
      <c r="O63" s="41"/>
      <c r="P63" s="41"/>
      <c r="Q63" s="41"/>
      <c r="R63" s="41"/>
      <c r="S63" s="41"/>
      <c r="T63" s="41"/>
      <c r="U63" s="41"/>
      <c r="V63" s="41"/>
      <c r="W63" s="41"/>
      <c r="X63" s="41"/>
      <c r="Y63" s="41"/>
      <c r="Z63" s="41"/>
      <c r="AA63" s="41"/>
      <c r="AB63" s="41"/>
      <c r="AC63" s="41"/>
      <c r="AD63" s="41"/>
      <c r="AE63" s="136"/>
      <c r="AF63" s="136"/>
      <c r="AG63" s="136"/>
      <c r="AH63" s="136"/>
    </row>
    <row r="64" spans="1:34" s="39" customFormat="1" ht="15.65" customHeight="1" x14ac:dyDescent="0.3">
      <c r="A64" s="136"/>
      <c r="B64" s="41"/>
      <c r="C64" s="75">
        <v>6.2266666666666666</v>
      </c>
      <c r="D64" s="67"/>
      <c r="E64" s="67"/>
      <c r="F64" s="76">
        <v>2.6711111111111112</v>
      </c>
      <c r="G64" s="41"/>
      <c r="H64" s="41"/>
      <c r="I64" s="41"/>
      <c r="J64" s="41"/>
      <c r="K64" s="41"/>
      <c r="L64" s="41"/>
      <c r="M64" s="41"/>
      <c r="N64" s="41"/>
      <c r="O64" s="41"/>
      <c r="P64" s="41"/>
      <c r="Q64" s="41"/>
      <c r="R64" s="41"/>
      <c r="S64" s="41"/>
      <c r="T64" s="41"/>
      <c r="U64" s="41"/>
      <c r="V64" s="41"/>
      <c r="W64" s="41"/>
      <c r="X64" s="41"/>
      <c r="Y64" s="41"/>
      <c r="Z64" s="41"/>
      <c r="AA64" s="41"/>
      <c r="AB64" s="41"/>
      <c r="AC64" s="41"/>
      <c r="AD64" s="41"/>
      <c r="AE64" s="136"/>
      <c r="AF64" s="136"/>
      <c r="AG64" s="136"/>
      <c r="AH64" s="136"/>
    </row>
    <row r="65" spans="1:34" s="39" customFormat="1" ht="15.65" customHeight="1" x14ac:dyDescent="0.3">
      <c r="A65" s="136"/>
      <c r="B65" s="41"/>
      <c r="C65" s="75">
        <v>5.92</v>
      </c>
      <c r="D65" s="67"/>
      <c r="E65" s="67"/>
      <c r="F65" s="76">
        <v>3.0033333333333334</v>
      </c>
      <c r="G65" s="41"/>
      <c r="H65" s="41"/>
      <c r="I65" s="41"/>
      <c r="J65" s="41"/>
      <c r="K65" s="41"/>
      <c r="L65" s="41"/>
      <c r="M65" s="41"/>
      <c r="N65" s="41"/>
      <c r="O65" s="41"/>
      <c r="P65" s="41"/>
      <c r="Q65" s="41"/>
      <c r="R65" s="41"/>
      <c r="S65" s="41"/>
      <c r="T65" s="41"/>
      <c r="U65" s="41"/>
      <c r="V65" s="41"/>
      <c r="W65" s="41"/>
      <c r="X65" s="41"/>
      <c r="Y65" s="41"/>
      <c r="Z65" s="41"/>
      <c r="AA65" s="41"/>
      <c r="AB65" s="41"/>
      <c r="AC65" s="41"/>
      <c r="AD65" s="41"/>
      <c r="AE65" s="136"/>
      <c r="AF65" s="136"/>
      <c r="AG65" s="136"/>
      <c r="AH65" s="136"/>
    </row>
    <row r="66" spans="1:34" s="39" customFormat="1" ht="15.65" customHeight="1" x14ac:dyDescent="0.3">
      <c r="A66" s="136"/>
      <c r="B66" s="41"/>
      <c r="C66" s="75">
        <v>5.6133333333333333</v>
      </c>
      <c r="D66" s="67"/>
      <c r="E66" s="67"/>
      <c r="F66" s="76">
        <v>3.3355555555555556</v>
      </c>
      <c r="G66" s="41"/>
      <c r="H66" s="41"/>
      <c r="I66" s="41"/>
      <c r="J66" s="41"/>
      <c r="K66" s="41"/>
      <c r="L66" s="41"/>
      <c r="M66" s="41"/>
      <c r="N66" s="41"/>
      <c r="O66" s="41"/>
      <c r="P66" s="41"/>
      <c r="Q66" s="41"/>
      <c r="R66" s="41"/>
      <c r="S66" s="41"/>
      <c r="T66" s="41"/>
      <c r="U66" s="41"/>
      <c r="V66" s="41"/>
      <c r="W66" s="41"/>
      <c r="X66" s="41"/>
      <c r="Y66" s="41"/>
      <c r="Z66" s="41"/>
      <c r="AA66" s="41"/>
      <c r="AB66" s="41"/>
      <c r="AC66" s="41"/>
      <c r="AD66" s="41"/>
      <c r="AE66" s="136"/>
      <c r="AF66" s="136"/>
      <c r="AG66" s="136"/>
      <c r="AH66" s="136"/>
    </row>
    <row r="67" spans="1:34" s="39" customFormat="1" ht="15.65" customHeight="1" x14ac:dyDescent="0.3">
      <c r="A67" s="136"/>
      <c r="B67" s="41"/>
      <c r="C67" s="75">
        <v>5.3066666666666666</v>
      </c>
      <c r="D67" s="67"/>
      <c r="E67" s="67"/>
      <c r="F67" s="76">
        <v>3.6677777777777778</v>
      </c>
      <c r="G67" s="41"/>
      <c r="H67" s="41"/>
      <c r="I67" s="41"/>
      <c r="J67" s="41"/>
      <c r="K67" s="41"/>
      <c r="L67" s="41"/>
      <c r="M67" s="41"/>
      <c r="N67" s="41"/>
      <c r="O67" s="41"/>
      <c r="P67" s="41"/>
      <c r="Q67" s="41"/>
      <c r="R67" s="41"/>
      <c r="S67" s="41"/>
      <c r="T67" s="41"/>
      <c r="U67" s="41"/>
      <c r="V67" s="41"/>
      <c r="W67" s="41"/>
      <c r="X67" s="41"/>
      <c r="Y67" s="41"/>
      <c r="Z67" s="41"/>
      <c r="AA67" s="41"/>
      <c r="AB67" s="41"/>
      <c r="AC67" s="41"/>
      <c r="AD67" s="41"/>
      <c r="AE67" s="136"/>
      <c r="AF67" s="136"/>
      <c r="AG67" s="136"/>
      <c r="AH67" s="136"/>
    </row>
    <row r="68" spans="1:34" s="39" customFormat="1" ht="15.65" customHeight="1" x14ac:dyDescent="0.3">
      <c r="A68" s="136"/>
      <c r="B68" s="49">
        <v>2050</v>
      </c>
      <c r="C68" s="40">
        <v>5</v>
      </c>
      <c r="D68" s="75">
        <v>6.7560200000000004</v>
      </c>
      <c r="E68" s="40"/>
      <c r="F68" s="49">
        <v>4</v>
      </c>
      <c r="G68" s="40"/>
      <c r="H68" s="40"/>
      <c r="I68" s="49"/>
      <c r="J68" s="28"/>
      <c r="K68" s="47"/>
      <c r="L68" s="47"/>
      <c r="M68" s="47"/>
      <c r="N68" s="47"/>
      <c r="O68" s="47"/>
      <c r="P68" s="47"/>
      <c r="Q68" s="28"/>
      <c r="R68" s="63"/>
      <c r="S68" s="63"/>
      <c r="T68" s="63"/>
      <c r="U68" s="63"/>
      <c r="V68" s="63"/>
      <c r="W68" s="63"/>
      <c r="X68" s="28"/>
      <c r="Y68" s="28"/>
      <c r="Z68" s="28"/>
      <c r="AA68" s="28"/>
      <c r="AB68" s="28"/>
      <c r="AC68" s="28"/>
      <c r="AD68" s="28"/>
      <c r="AE68" s="136"/>
      <c r="AF68" s="136"/>
      <c r="AG68" s="136"/>
      <c r="AH68" s="136"/>
    </row>
    <row r="69" spans="1:34" s="39" customFormat="1" ht="15.65" customHeight="1" x14ac:dyDescent="0.3">
      <c r="A69" s="136"/>
      <c r="B69" s="28"/>
      <c r="C69" s="28"/>
      <c r="D69" s="28"/>
      <c r="E69" s="28"/>
      <c r="F69" s="28"/>
      <c r="G69" s="28"/>
      <c r="H69" s="28"/>
      <c r="I69" s="49"/>
      <c r="J69" s="28"/>
      <c r="K69" s="47"/>
      <c r="L69" s="47"/>
      <c r="M69" s="47"/>
      <c r="N69" s="47"/>
      <c r="O69" s="47"/>
      <c r="P69" s="47"/>
      <c r="Q69" s="28"/>
      <c r="R69" s="63"/>
      <c r="S69" s="63"/>
      <c r="T69" s="63"/>
      <c r="U69" s="63"/>
      <c r="V69" s="63"/>
      <c r="W69" s="63"/>
      <c r="X69" s="28"/>
      <c r="Y69" s="28"/>
      <c r="Z69" s="28"/>
      <c r="AA69" s="28"/>
      <c r="AB69" s="28"/>
      <c r="AC69" s="28"/>
      <c r="AD69" s="28"/>
      <c r="AE69" s="136"/>
      <c r="AF69" s="136"/>
      <c r="AG69" s="136"/>
      <c r="AH69" s="136"/>
    </row>
    <row r="70" spans="1:34" s="39" customFormat="1" ht="15.65" customHeight="1" x14ac:dyDescent="0.3">
      <c r="A70" s="136"/>
      <c r="B70" s="28"/>
      <c r="C70" s="28"/>
      <c r="D70" s="28"/>
      <c r="E70" s="28"/>
      <c r="F70" s="28"/>
      <c r="G70" s="28"/>
      <c r="H70" s="28"/>
      <c r="I70" s="28"/>
      <c r="J70" s="28"/>
      <c r="K70" s="47"/>
      <c r="L70" s="47"/>
      <c r="M70" s="47"/>
      <c r="N70" s="47"/>
      <c r="O70" s="47"/>
      <c r="P70" s="47"/>
      <c r="Q70" s="28"/>
      <c r="R70" s="63"/>
      <c r="S70" s="63"/>
      <c r="T70" s="63"/>
      <c r="U70" s="63"/>
      <c r="V70" s="63"/>
      <c r="W70" s="63"/>
      <c r="X70" s="28"/>
      <c r="Y70" s="28"/>
      <c r="Z70" s="28"/>
      <c r="AA70" s="28"/>
      <c r="AB70" s="28"/>
      <c r="AC70" s="28"/>
      <c r="AD70" s="28"/>
      <c r="AE70" s="136"/>
      <c r="AF70" s="136"/>
      <c r="AG70" s="136"/>
      <c r="AH70" s="136"/>
    </row>
    <row r="71" spans="1:34" x14ac:dyDescent="0.3">
      <c r="B71" s="49" t="s">
        <v>187</v>
      </c>
      <c r="C71" s="28"/>
      <c r="D71" s="28"/>
      <c r="E71" s="28"/>
      <c r="F71" s="28"/>
      <c r="G71" s="28"/>
      <c r="H71" s="28"/>
      <c r="I71" s="28"/>
      <c r="J71" s="28"/>
      <c r="K71" s="41"/>
      <c r="L71" s="41"/>
      <c r="M71" s="41"/>
      <c r="N71" s="28"/>
      <c r="O71" s="28"/>
      <c r="P71" s="28"/>
      <c r="Q71" s="28"/>
      <c r="R71" s="28"/>
      <c r="S71" s="28"/>
      <c r="T71" s="28"/>
      <c r="U71" s="28"/>
      <c r="V71" s="28"/>
      <c r="W71" s="28"/>
      <c r="X71" s="28"/>
      <c r="Y71" s="28"/>
      <c r="Z71" s="28"/>
      <c r="AA71" s="28"/>
      <c r="AB71" s="28"/>
      <c r="AC71" s="28"/>
      <c r="AD71" s="28"/>
    </row>
    <row r="72" spans="1:34" x14ac:dyDescent="0.3">
      <c r="B72" s="49" t="s">
        <v>53</v>
      </c>
      <c r="C72" s="28"/>
      <c r="D72" s="28"/>
      <c r="E72" s="28"/>
      <c r="F72" s="28"/>
      <c r="G72" s="28"/>
      <c r="H72" s="28"/>
      <c r="I72" s="28"/>
      <c r="J72" s="28"/>
      <c r="K72" s="41"/>
      <c r="L72" s="41"/>
      <c r="M72" s="41"/>
      <c r="N72" s="28"/>
      <c r="O72" s="28"/>
      <c r="P72" s="28"/>
      <c r="Q72" s="28"/>
      <c r="R72" s="28"/>
      <c r="S72" s="28"/>
      <c r="T72" s="28"/>
      <c r="U72" s="28"/>
      <c r="V72" s="28"/>
      <c r="W72" s="28"/>
      <c r="X72" s="28"/>
      <c r="Y72" s="28"/>
      <c r="Z72" s="28"/>
      <c r="AA72" s="28"/>
      <c r="AB72" s="28"/>
      <c r="AC72" s="28"/>
      <c r="AD72" s="28"/>
    </row>
    <row r="73" spans="1:34" x14ac:dyDescent="0.3">
      <c r="B73" s="49"/>
      <c r="C73" s="28"/>
      <c r="D73" s="28"/>
      <c r="E73" s="28"/>
      <c r="F73" s="28"/>
      <c r="G73" s="28"/>
      <c r="H73" s="28"/>
      <c r="I73" s="28"/>
      <c r="J73" s="28"/>
      <c r="K73" s="41"/>
      <c r="L73" s="41"/>
      <c r="M73" s="41"/>
      <c r="N73" s="28"/>
      <c r="O73" s="28"/>
      <c r="P73" s="28"/>
      <c r="Q73" s="28"/>
      <c r="R73" s="28"/>
      <c r="S73" s="28"/>
      <c r="T73" s="28"/>
      <c r="U73" s="28"/>
      <c r="V73" s="28"/>
      <c r="W73" s="28"/>
      <c r="X73" s="28"/>
      <c r="Y73" s="28"/>
      <c r="Z73" s="28"/>
      <c r="AA73" s="28"/>
      <c r="AB73" s="28"/>
      <c r="AC73" s="28"/>
      <c r="AD73" s="28"/>
    </row>
    <row r="74" spans="1:34" x14ac:dyDescent="0.3">
      <c r="B74" s="49"/>
      <c r="C74" s="28"/>
      <c r="D74" s="28"/>
      <c r="E74" s="28"/>
      <c r="F74" s="28"/>
      <c r="G74" s="28"/>
      <c r="H74" s="28"/>
      <c r="I74" s="28"/>
      <c r="J74" s="28"/>
      <c r="K74" s="41"/>
      <c r="L74" s="41"/>
      <c r="M74" s="41"/>
      <c r="N74" s="28"/>
      <c r="O74" s="28"/>
      <c r="P74" s="28"/>
      <c r="Q74" s="28"/>
      <c r="R74" s="28"/>
      <c r="S74" s="28"/>
      <c r="T74" s="28"/>
      <c r="U74" s="28"/>
      <c r="V74" s="28"/>
      <c r="W74" s="28"/>
      <c r="X74" s="28"/>
      <c r="Y74" s="28"/>
      <c r="Z74" s="28"/>
      <c r="AA74" s="28"/>
      <c r="AB74" s="28"/>
      <c r="AC74" s="28"/>
      <c r="AD74" s="28"/>
    </row>
    <row r="75" spans="1:34" x14ac:dyDescent="0.3">
      <c r="B75" s="40"/>
      <c r="C75" s="41"/>
      <c r="D75" s="41"/>
      <c r="E75" s="41"/>
      <c r="F75" s="41"/>
      <c r="G75" s="41"/>
      <c r="H75" s="41"/>
      <c r="I75" s="41"/>
      <c r="J75" s="41"/>
      <c r="K75" s="41"/>
      <c r="L75" s="41"/>
      <c r="M75" s="41"/>
      <c r="N75" s="28"/>
      <c r="O75" s="28"/>
      <c r="P75" s="28"/>
      <c r="Q75" s="28"/>
      <c r="R75" s="28"/>
      <c r="S75" s="28"/>
      <c r="T75" s="28"/>
      <c r="U75" s="28"/>
      <c r="V75" s="28"/>
      <c r="W75" s="28"/>
      <c r="X75" s="28"/>
      <c r="Y75" s="28"/>
      <c r="Z75" s="28"/>
      <c r="AA75" s="28"/>
      <c r="AB75" s="28"/>
      <c r="AC75" s="28"/>
      <c r="AD75" s="28"/>
    </row>
    <row r="76" spans="1:34" x14ac:dyDescent="0.3">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row>
    <row r="77" spans="1:34" x14ac:dyDescent="0.3">
      <c r="B77" s="71" t="s">
        <v>188</v>
      </c>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row>
    <row r="78" spans="1:34" x14ac:dyDescent="0.3">
      <c r="B78" s="126"/>
      <c r="C78" s="81">
        <v>2024</v>
      </c>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v>2050</v>
      </c>
      <c r="AD78" s="81"/>
      <c r="AE78" s="150"/>
      <c r="AF78" s="150"/>
      <c r="AG78" s="150"/>
    </row>
    <row r="79" spans="1:34" x14ac:dyDescent="0.3">
      <c r="B79" s="40" t="s">
        <v>113</v>
      </c>
      <c r="C79" s="47">
        <v>0</v>
      </c>
      <c r="D79" s="47">
        <v>-1.8915455879613755E-3</v>
      </c>
      <c r="E79" s="47">
        <v>-3.5746518953643277E-3</v>
      </c>
      <c r="F79" s="47">
        <v>-4.765314119395174E-3</v>
      </c>
      <c r="G79" s="47">
        <v>-5.543471139410297E-3</v>
      </c>
      <c r="H79" s="47">
        <v>-5.9357194924152083E-3</v>
      </c>
      <c r="I79" s="64">
        <v>-5.8873371893149555E-3</v>
      </c>
      <c r="J79" s="47">
        <v>-9.0954500238965702E-3</v>
      </c>
      <c r="K79" s="64">
        <v>-1.2182015109202783E-2</v>
      </c>
      <c r="L79" s="64">
        <v>-1.5136221256135445E-2</v>
      </c>
      <c r="M79" s="64">
        <v>-1.7953072112269423E-2</v>
      </c>
      <c r="N79" s="64">
        <v>-2.0636628691391067E-2</v>
      </c>
      <c r="O79" s="64">
        <v>-2.3190977183314719E-2</v>
      </c>
      <c r="P79" s="64">
        <v>-2.5585675731995779E-2</v>
      </c>
      <c r="Q79" s="47">
        <v>-2.7860723167492531E-2</v>
      </c>
      <c r="R79" s="64">
        <v>-3.0008630238434399E-2</v>
      </c>
      <c r="S79" s="64">
        <v>-3.2029672687443424E-2</v>
      </c>
      <c r="T79" s="64">
        <v>-3.5064496503071807E-2</v>
      </c>
      <c r="U79" s="64">
        <v>-3.801059649935859E-2</v>
      </c>
      <c r="V79" s="64">
        <v>-4.0898219906532654E-2</v>
      </c>
      <c r="W79" s="64">
        <v>-4.3721221760095297E-2</v>
      </c>
      <c r="X79" s="47">
        <v>-4.6483222441425123E-2</v>
      </c>
      <c r="Y79" s="47">
        <v>-4.9165401607608974E-2</v>
      </c>
      <c r="Z79" s="47">
        <v>-5.1732451933304932E-2</v>
      </c>
      <c r="AA79" s="47">
        <v>-5.420273335295904E-2</v>
      </c>
      <c r="AB79" s="47">
        <v>-5.6568834900482756E-2</v>
      </c>
      <c r="AC79" s="47">
        <v>-5.8813451286400559E-2</v>
      </c>
      <c r="AD79" s="80"/>
      <c r="AE79" s="109"/>
      <c r="AF79" s="109"/>
      <c r="AG79" s="109"/>
    </row>
    <row r="80" spans="1:34" x14ac:dyDescent="0.3">
      <c r="B80" s="46" t="s">
        <v>112</v>
      </c>
      <c r="C80" s="47">
        <v>0</v>
      </c>
      <c r="D80" s="47">
        <v>-5.8386147684441614E-3</v>
      </c>
      <c r="E80" s="47">
        <v>-1.1677229536888323E-2</v>
      </c>
      <c r="F80" s="47">
        <v>-1.7515844305332484E-2</v>
      </c>
      <c r="G80" s="47">
        <v>-2.3354459073776646E-2</v>
      </c>
      <c r="H80" s="47">
        <v>-2.9193073842220807E-2</v>
      </c>
      <c r="I80" s="47">
        <v>-3.5031688610664968E-2</v>
      </c>
      <c r="J80" s="47">
        <v>-4.087030337910913E-2</v>
      </c>
      <c r="K80" s="47">
        <v>-4.6708918147553291E-2</v>
      </c>
      <c r="L80" s="47">
        <v>-5.2547532915997452E-2</v>
      </c>
      <c r="M80" s="47">
        <v>-5.8386147684441586E-2</v>
      </c>
      <c r="N80" s="47">
        <v>-6.4224762452885747E-2</v>
      </c>
      <c r="O80" s="47">
        <v>-7.0063377221329909E-2</v>
      </c>
      <c r="P80" s="47">
        <v>-7.590199198977407E-2</v>
      </c>
      <c r="Q80" s="47">
        <v>-8.1740606758218232E-2</v>
      </c>
      <c r="R80" s="47">
        <v>-8.7579221526662393E-2</v>
      </c>
      <c r="S80" s="47">
        <v>-9.3417836295106554E-2</v>
      </c>
      <c r="T80" s="47">
        <v>-9.9256451063550716E-2</v>
      </c>
      <c r="U80" s="47">
        <v>-0.10509506583199488</v>
      </c>
      <c r="V80" s="47">
        <v>-0.11093368060043904</v>
      </c>
      <c r="W80" s="47">
        <v>-0.1167722953688832</v>
      </c>
      <c r="X80" s="47">
        <v>-0.12261091013732736</v>
      </c>
      <c r="Y80" s="47">
        <v>-0.12844952490577152</v>
      </c>
      <c r="Z80" s="47">
        <v>-0.13428813967421568</v>
      </c>
      <c r="AA80" s="47">
        <v>-0.14012675444265985</v>
      </c>
      <c r="AB80" s="47">
        <v>-0.14596536921110401</v>
      </c>
      <c r="AC80" s="47">
        <v>-0.15180398397954797</v>
      </c>
      <c r="AD80" s="80"/>
      <c r="AE80" s="109"/>
      <c r="AF80" s="109"/>
      <c r="AG80" s="109"/>
    </row>
    <row r="81" spans="2:33" x14ac:dyDescent="0.3">
      <c r="B81" s="46" t="s">
        <v>169</v>
      </c>
      <c r="C81" s="149">
        <v>0</v>
      </c>
      <c r="D81" s="47">
        <v>3.9470691804827859E-3</v>
      </c>
      <c r="E81" s="149">
        <v>8.1025776415239951E-3</v>
      </c>
      <c r="F81" s="47">
        <v>1.275053018593731E-2</v>
      </c>
      <c r="G81" s="47">
        <v>1.7810987934366349E-2</v>
      </c>
      <c r="H81" s="47">
        <v>2.3257354349805599E-2</v>
      </c>
      <c r="I81" s="47">
        <v>2.9144351421350013E-2</v>
      </c>
      <c r="J81" s="47">
        <v>3.1774853355212559E-2</v>
      </c>
      <c r="K81" s="47">
        <v>3.4526903038350508E-2</v>
      </c>
      <c r="L81" s="47">
        <v>3.7411311659862008E-2</v>
      </c>
      <c r="M81" s="47">
        <v>4.0433075572172163E-2</v>
      </c>
      <c r="N81" s="47">
        <v>4.3588133761494681E-2</v>
      </c>
      <c r="O81" s="47">
        <v>4.687240003801519E-2</v>
      </c>
      <c r="P81" s="47">
        <v>5.0316316257778292E-2</v>
      </c>
      <c r="Q81" s="47">
        <v>5.3879883590725701E-2</v>
      </c>
      <c r="R81" s="47">
        <v>5.7570591288227994E-2</v>
      </c>
      <c r="S81" s="47">
        <v>6.1388163607663131E-2</v>
      </c>
      <c r="T81" s="47">
        <v>6.4191954560478909E-2</v>
      </c>
      <c r="U81" s="47">
        <v>6.7084469332636287E-2</v>
      </c>
      <c r="V81" s="47">
        <v>7.0035460693906385E-2</v>
      </c>
      <c r="W81" s="47">
        <v>7.3051073608787903E-2</v>
      </c>
      <c r="X81" s="47">
        <v>7.6127687695902238E-2</v>
      </c>
      <c r="Y81" s="47">
        <v>7.9284123298162548E-2</v>
      </c>
      <c r="Z81" s="47">
        <v>8.2555687740910752E-2</v>
      </c>
      <c r="AA81" s="47">
        <v>8.5924021089700806E-2</v>
      </c>
      <c r="AB81" s="47">
        <v>8.9396534310621251E-2</v>
      </c>
      <c r="AC81" s="47">
        <v>9.2990532693147415E-2</v>
      </c>
      <c r="AD81" s="80"/>
      <c r="AE81" s="109"/>
      <c r="AF81" s="109"/>
      <c r="AG81" s="109"/>
    </row>
    <row r="82" spans="2:33" x14ac:dyDescent="0.3">
      <c r="B82" s="40" t="s">
        <v>114</v>
      </c>
      <c r="C82" s="47">
        <v>0</v>
      </c>
      <c r="D82" s="47">
        <v>3.8841181182234135E-3</v>
      </c>
      <c r="E82" s="47">
        <v>7.970340209404075E-3</v>
      </c>
      <c r="F82" s="47">
        <v>1.2536545371838346E-2</v>
      </c>
      <c r="G82" s="47">
        <v>1.7502593811317156E-2</v>
      </c>
      <c r="H82" s="47">
        <v>2.2840870482742713E-2</v>
      </c>
      <c r="I82" s="47">
        <v>2.8603848580552468E-2</v>
      </c>
      <c r="J82" s="47">
        <v>3.3624845272384213E-2</v>
      </c>
      <c r="K82" s="47">
        <v>3.8915689357273915E-2</v>
      </c>
      <c r="L82" s="47">
        <v>4.4491231924254443E-2</v>
      </c>
      <c r="M82" s="47">
        <v>5.0361315823142162E-2</v>
      </c>
      <c r="N82" s="47">
        <v>5.6523087527687019E-2</v>
      </c>
      <c r="O82" s="47">
        <v>6.2973687581980159E-2</v>
      </c>
      <c r="P82" s="47">
        <v>6.9756582235367126E-2</v>
      </c>
      <c r="Q82" s="47">
        <v>7.6817861842568183E-2</v>
      </c>
      <c r="R82" s="47">
        <v>8.4168104532998569E-2</v>
      </c>
      <c r="S82" s="47">
        <v>9.1806127263466375E-2</v>
      </c>
      <c r="T82" s="47">
        <v>9.8613556301353003E-2</v>
      </c>
      <c r="U82" s="47">
        <v>0.10568483358496988</v>
      </c>
      <c r="V82" s="47">
        <v>0.11297451269947202</v>
      </c>
      <c r="W82" s="47">
        <v>0.12049097416258109</v>
      </c>
      <c r="X82" s="47">
        <v>0.1282274824952841</v>
      </c>
      <c r="Y82" s="47">
        <v>0.13621603968643681</v>
      </c>
      <c r="Z82" s="47">
        <v>0.14451860735592317</v>
      </c>
      <c r="AA82" s="47">
        <v>0.15310800272065991</v>
      </c>
      <c r="AB82" s="47">
        <v>0.16199815214611446</v>
      </c>
      <c r="AC82" s="47">
        <v>0.17122413240214221</v>
      </c>
      <c r="AD82" s="80"/>
      <c r="AE82" s="109"/>
      <c r="AF82" s="109"/>
      <c r="AG82" s="109"/>
    </row>
    <row r="83" spans="2:33" x14ac:dyDescent="0.3">
      <c r="B83" s="46" t="s">
        <v>112</v>
      </c>
      <c r="C83" s="47">
        <v>0</v>
      </c>
      <c r="D83" s="47">
        <v>0</v>
      </c>
      <c r="E83" s="47">
        <v>0</v>
      </c>
      <c r="F83" s="47">
        <v>0</v>
      </c>
      <c r="G83" s="47">
        <v>0</v>
      </c>
      <c r="H83" s="47">
        <v>0</v>
      </c>
      <c r="I83" s="47">
        <v>0</v>
      </c>
      <c r="J83" s="47">
        <v>0</v>
      </c>
      <c r="K83" s="47">
        <v>0</v>
      </c>
      <c r="L83" s="47">
        <v>0</v>
      </c>
      <c r="M83" s="47">
        <v>0</v>
      </c>
      <c r="N83" s="47">
        <v>0</v>
      </c>
      <c r="O83" s="47">
        <v>0</v>
      </c>
      <c r="P83" s="47">
        <v>0</v>
      </c>
      <c r="Q83" s="47">
        <v>0</v>
      </c>
      <c r="R83" s="47">
        <v>0</v>
      </c>
      <c r="S83" s="47">
        <v>0</v>
      </c>
      <c r="T83" s="47">
        <v>0</v>
      </c>
      <c r="U83" s="47">
        <v>0</v>
      </c>
      <c r="V83" s="47">
        <v>0</v>
      </c>
      <c r="W83" s="47">
        <v>0</v>
      </c>
      <c r="X83" s="47">
        <v>0</v>
      </c>
      <c r="Y83" s="47">
        <v>0</v>
      </c>
      <c r="Z83" s="47">
        <v>0</v>
      </c>
      <c r="AA83" s="47">
        <v>0</v>
      </c>
      <c r="AB83" s="47">
        <v>0</v>
      </c>
      <c r="AC83" s="47">
        <v>0</v>
      </c>
      <c r="AD83" s="80"/>
      <c r="AE83" s="109"/>
      <c r="AF83" s="109"/>
      <c r="AG83" s="109"/>
    </row>
    <row r="84" spans="2:33" x14ac:dyDescent="0.3">
      <c r="B84" s="46" t="s">
        <v>169</v>
      </c>
      <c r="C84" s="47">
        <v>0</v>
      </c>
      <c r="D84" s="47">
        <v>3.8841181182234135E-3</v>
      </c>
      <c r="E84" s="47">
        <v>7.970340209404075E-3</v>
      </c>
      <c r="F84" s="47">
        <v>1.2536545371838346E-2</v>
      </c>
      <c r="G84" s="47">
        <v>1.7502593811317156E-2</v>
      </c>
      <c r="H84" s="47">
        <v>2.2840870482742713E-2</v>
      </c>
      <c r="I84" s="47">
        <v>2.8603848580552468E-2</v>
      </c>
      <c r="J84" s="47">
        <v>3.3624845272384213E-2</v>
      </c>
      <c r="K84" s="47">
        <v>3.8915689357273915E-2</v>
      </c>
      <c r="L84" s="47">
        <v>4.4491231924254443E-2</v>
      </c>
      <c r="M84" s="47">
        <v>5.0361315823142162E-2</v>
      </c>
      <c r="N84" s="47">
        <v>5.6523087527687019E-2</v>
      </c>
      <c r="O84" s="47">
        <v>6.2973687581980159E-2</v>
      </c>
      <c r="P84" s="47">
        <v>6.9756582235367126E-2</v>
      </c>
      <c r="Q84" s="47">
        <v>7.6817861842568183E-2</v>
      </c>
      <c r="R84" s="47">
        <v>8.4168104532998569E-2</v>
      </c>
      <c r="S84" s="47">
        <v>9.1806127263466375E-2</v>
      </c>
      <c r="T84" s="47">
        <v>9.8613556301353003E-2</v>
      </c>
      <c r="U84" s="47">
        <v>0.10568483358496988</v>
      </c>
      <c r="V84" s="47">
        <v>0.11297451269947202</v>
      </c>
      <c r="W84" s="47">
        <v>0.12049097416258109</v>
      </c>
      <c r="X84" s="47">
        <v>0.1282274824952841</v>
      </c>
      <c r="Y84" s="47">
        <v>0.13621603968643681</v>
      </c>
      <c r="Z84" s="47">
        <v>0.14451860735592317</v>
      </c>
      <c r="AA84" s="47">
        <v>0.15310800272065991</v>
      </c>
      <c r="AB84" s="47">
        <v>0.16199815214611446</v>
      </c>
      <c r="AC84" s="47">
        <v>0.17122413240214221</v>
      </c>
      <c r="AD84" s="80"/>
      <c r="AE84" s="109"/>
      <c r="AF84" s="109"/>
      <c r="AG84" s="109"/>
    </row>
    <row r="85" spans="2:33" x14ac:dyDescent="0.3">
      <c r="B85" s="82"/>
      <c r="C85" s="125"/>
      <c r="D85" s="80"/>
      <c r="E85" s="125"/>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109"/>
      <c r="AF85" s="109"/>
      <c r="AG85" s="109"/>
    </row>
    <row r="86" spans="2:33" ht="29.45" customHeight="1" x14ac:dyDescent="0.3">
      <c r="B86" s="49" t="s">
        <v>223</v>
      </c>
      <c r="C86" s="71"/>
      <c r="D86" s="28"/>
      <c r="E86" s="28"/>
      <c r="F86" s="71" t="s">
        <v>171</v>
      </c>
      <c r="G86" s="71"/>
      <c r="H86" s="71"/>
      <c r="I86" s="71"/>
      <c r="J86" s="71"/>
      <c r="K86" s="28"/>
      <c r="L86" s="28"/>
      <c r="M86" s="28"/>
      <c r="N86" s="28"/>
      <c r="O86" s="71" t="s">
        <v>170</v>
      </c>
      <c r="P86" s="71"/>
      <c r="Q86" s="71"/>
      <c r="R86" s="71"/>
      <c r="S86" s="80"/>
      <c r="T86" s="80"/>
      <c r="U86" s="80"/>
      <c r="V86" s="80"/>
      <c r="W86" s="80"/>
      <c r="X86" s="80"/>
      <c r="Y86" s="80"/>
      <c r="Z86" s="80"/>
      <c r="AA86" s="80"/>
      <c r="AB86" s="80"/>
      <c r="AC86" s="80"/>
      <c r="AD86" s="80"/>
      <c r="AE86" s="109"/>
      <c r="AF86" s="109"/>
      <c r="AG86" s="109"/>
    </row>
    <row r="87" spans="2:33" x14ac:dyDescent="0.3">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row>
    <row r="88" spans="2:33" x14ac:dyDescent="0.3">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row>
    <row r="89" spans="2:33" x14ac:dyDescent="0.3">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row>
    <row r="90" spans="2:33" x14ac:dyDescent="0.3">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row>
    <row r="91" spans="2:33" x14ac:dyDescent="0.3">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row>
    <row r="92" spans="2:33" x14ac:dyDescent="0.3">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row>
    <row r="93" spans="2:33" x14ac:dyDescent="0.3">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row>
    <row r="94" spans="2:33" x14ac:dyDescent="0.3">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row>
    <row r="95" spans="2:33" x14ac:dyDescent="0.3">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row>
    <row r="96" spans="2:33" x14ac:dyDescent="0.3">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row>
    <row r="97" spans="2:30" x14ac:dyDescent="0.3">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row>
    <row r="98" spans="2:30" ht="23.2" customHeight="1" x14ac:dyDescent="0.3">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row>
    <row r="99" spans="2:30" x14ac:dyDescent="0.3">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row>
    <row r="100" spans="2:30" x14ac:dyDescent="0.3">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row>
    <row r="101" spans="2:30" x14ac:dyDescent="0.3">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row>
    <row r="102" spans="2:30" x14ac:dyDescent="0.3">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row>
    <row r="103" spans="2:30" x14ac:dyDescent="0.3">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row>
    <row r="113" s="32" customFormat="1" ht="14.6" customHeight="1" x14ac:dyDescent="0.3"/>
    <row r="125" s="32" customFormat="1" ht="14.6" customHeight="1" x14ac:dyDescent="0.3"/>
  </sheetData>
  <mergeCells count="4">
    <mergeCell ref="C8:E8"/>
    <mergeCell ref="F8:H8"/>
    <mergeCell ref="C49:F49"/>
    <mergeCell ref="J8:L8"/>
  </mergeCells>
  <conditionalFormatting sqref="B19:B20">
    <cfRule type="duplicateValues" dxfId="12" priority="6"/>
  </conditionalFormatting>
  <conditionalFormatting sqref="B26:B27">
    <cfRule type="duplicateValues" dxfId="11" priority="5"/>
  </conditionalFormatting>
  <conditionalFormatting sqref="B61:B62">
    <cfRule type="duplicateValues" dxfId="10" priority="4"/>
  </conditionalFormatting>
  <conditionalFormatting sqref="B71:B72">
    <cfRule type="duplicateValues" dxfId="9" priority="2"/>
  </conditionalFormatting>
  <conditionalFormatting sqref="B73:B74">
    <cfRule type="duplicateValues" dxfId="8" priority="3"/>
  </conditionalFormatting>
  <conditionalFormatting sqref="B86">
    <cfRule type="duplicateValues" dxfId="7" priority="1"/>
  </conditionalFormatting>
  <conditionalFormatting sqref="K62:W62 K68:W70">
    <cfRule type="colorScale" priority="15">
      <colorScale>
        <cfvo type="min"/>
        <cfvo type="max"/>
        <color rgb="FFFCFCFF"/>
        <color rgb="FFF36FA1"/>
      </colorScale>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3659F-5E07-472E-B6B7-3CBEB799BAED}">
  <dimension ref="A1:AH102"/>
  <sheetViews>
    <sheetView topLeftCell="A41" zoomScale="62" zoomScaleNormal="118" workbookViewId="0">
      <selection activeCell="K95" sqref="K95"/>
    </sheetView>
  </sheetViews>
  <sheetFormatPr defaultColWidth="9.21875" defaultRowHeight="15.05" x14ac:dyDescent="0.3"/>
  <cols>
    <col min="1" max="1" width="4.44140625" style="32" customWidth="1"/>
    <col min="2" max="2" width="13.21875" style="32" customWidth="1"/>
    <col min="3" max="3" width="9.77734375" style="32" customWidth="1"/>
    <col min="4" max="4" width="12.77734375" style="32" customWidth="1"/>
    <col min="5" max="5" width="13" style="32" customWidth="1"/>
    <col min="6" max="7" width="10.77734375" style="32" customWidth="1"/>
    <col min="8" max="8" width="9.21875" style="32" bestFit="1" customWidth="1"/>
    <col min="9" max="9" width="8.5546875" style="32" customWidth="1"/>
    <col min="10" max="13" width="8.77734375" style="32" customWidth="1"/>
    <col min="14" max="16384" width="9.21875" style="32"/>
  </cols>
  <sheetData>
    <row r="1" spans="2:34" s="136" customFormat="1" ht="14.6" customHeight="1" x14ac:dyDescent="0.3">
      <c r="B1" s="38"/>
      <c r="C1" s="39"/>
      <c r="D1" s="39"/>
      <c r="E1" s="39"/>
      <c r="F1" s="39"/>
      <c r="G1" s="39"/>
      <c r="H1" s="39"/>
      <c r="I1" s="39"/>
      <c r="J1" s="39"/>
      <c r="K1" s="39"/>
      <c r="L1" s="39"/>
      <c r="M1" s="39"/>
    </row>
    <row r="2" spans="2:34" s="136" customFormat="1" x14ac:dyDescent="0.3">
      <c r="B2" s="40"/>
      <c r="C2" s="41"/>
      <c r="D2" s="41"/>
      <c r="E2" s="41"/>
      <c r="F2" s="41"/>
      <c r="G2" s="41"/>
      <c r="H2" s="41"/>
      <c r="I2" s="41"/>
      <c r="J2" s="41"/>
      <c r="K2" s="41"/>
      <c r="L2" s="41"/>
      <c r="M2" s="41"/>
      <c r="N2" s="28"/>
      <c r="O2" s="28"/>
      <c r="P2" s="28"/>
      <c r="Q2" s="28"/>
      <c r="R2" s="28"/>
      <c r="S2" s="28"/>
      <c r="T2" s="28"/>
      <c r="U2" s="28"/>
      <c r="V2" s="28"/>
      <c r="W2" s="28"/>
      <c r="X2" s="28"/>
      <c r="Y2" s="28"/>
      <c r="Z2" s="28"/>
      <c r="AA2" s="28"/>
      <c r="AB2" s="28"/>
      <c r="AC2" s="28"/>
      <c r="AD2" s="28"/>
      <c r="AE2" s="28"/>
      <c r="AF2" s="28"/>
      <c r="AG2" s="28"/>
      <c r="AH2" s="28"/>
    </row>
    <row r="3" spans="2:34" s="136" customFormat="1" x14ac:dyDescent="0.3">
      <c r="B3" s="40"/>
      <c r="C3" s="41"/>
      <c r="D3" s="41"/>
      <c r="E3" s="41"/>
      <c r="F3" s="41"/>
      <c r="G3" s="41"/>
      <c r="H3" s="41"/>
      <c r="I3" s="41"/>
      <c r="J3" s="41"/>
      <c r="K3" s="41"/>
      <c r="L3" s="41"/>
      <c r="M3" s="41"/>
      <c r="N3" s="28"/>
      <c r="O3" s="28"/>
      <c r="P3" s="28"/>
      <c r="Q3" s="28"/>
      <c r="R3" s="28"/>
      <c r="S3" s="28"/>
      <c r="T3" s="28"/>
      <c r="U3" s="28"/>
      <c r="V3" s="28"/>
      <c r="W3" s="28"/>
      <c r="X3" s="28"/>
      <c r="Y3" s="28"/>
      <c r="Z3" s="28"/>
      <c r="AA3" s="28"/>
      <c r="AB3" s="28"/>
      <c r="AC3" s="28"/>
      <c r="AD3" s="28"/>
      <c r="AE3" s="28"/>
      <c r="AF3" s="28"/>
      <c r="AG3" s="28"/>
      <c r="AH3" s="28"/>
    </row>
    <row r="4" spans="2:34" s="136" customFormat="1" ht="28.8" x14ac:dyDescent="0.55000000000000004">
      <c r="B4" s="42" t="s">
        <v>220</v>
      </c>
      <c r="C4" s="41"/>
      <c r="D4" s="41"/>
      <c r="E4" s="41"/>
      <c r="F4" s="41"/>
      <c r="G4" s="41"/>
      <c r="H4" s="41"/>
      <c r="I4" s="41"/>
      <c r="J4" s="41"/>
      <c r="K4" s="41"/>
      <c r="L4" s="41"/>
      <c r="M4" s="41"/>
      <c r="N4" s="28"/>
      <c r="O4" s="28"/>
      <c r="P4" s="28"/>
      <c r="Q4" s="28"/>
      <c r="R4" s="28"/>
      <c r="S4" s="28"/>
      <c r="T4" s="28"/>
      <c r="U4" s="28"/>
      <c r="V4" s="28"/>
      <c r="W4" s="28"/>
      <c r="X4" s="28"/>
      <c r="Y4" s="28"/>
      <c r="Z4" s="28"/>
      <c r="AA4" s="28"/>
      <c r="AB4" s="28"/>
      <c r="AC4" s="28"/>
      <c r="AD4" s="28"/>
      <c r="AE4" s="28"/>
      <c r="AF4" s="28"/>
      <c r="AG4" s="28"/>
      <c r="AH4" s="28"/>
    </row>
    <row r="5" spans="2:34" s="136" customFormat="1" x14ac:dyDescent="0.3">
      <c r="B5" s="43"/>
      <c r="C5" s="41"/>
      <c r="D5" s="41"/>
      <c r="E5" s="41"/>
      <c r="F5" s="41"/>
      <c r="G5" s="41"/>
      <c r="H5" s="41"/>
      <c r="I5" s="41"/>
      <c r="J5" s="41"/>
      <c r="K5" s="41"/>
      <c r="L5" s="41"/>
      <c r="M5" s="41"/>
      <c r="N5" s="28"/>
      <c r="O5" s="28"/>
      <c r="P5" s="28"/>
      <c r="Q5" s="28"/>
      <c r="R5" s="28"/>
      <c r="S5" s="28"/>
      <c r="T5" s="28"/>
      <c r="U5" s="28"/>
      <c r="V5" s="28"/>
      <c r="W5" s="28"/>
      <c r="X5" s="28"/>
      <c r="Y5" s="28"/>
      <c r="Z5" s="28"/>
      <c r="AA5" s="28"/>
      <c r="AB5" s="28"/>
      <c r="AC5" s="28"/>
      <c r="AD5" s="28"/>
      <c r="AE5" s="28"/>
      <c r="AF5" s="28"/>
      <c r="AG5" s="28"/>
      <c r="AH5" s="28"/>
    </row>
    <row r="6" spans="2:34" s="136" customFormat="1" x14ac:dyDescent="0.3">
      <c r="B6" s="43"/>
      <c r="C6" s="41"/>
      <c r="D6" s="41"/>
      <c r="E6" s="41"/>
      <c r="F6" s="41"/>
      <c r="G6" s="41"/>
      <c r="H6" s="41"/>
      <c r="I6" s="41"/>
      <c r="J6" s="41"/>
      <c r="K6" s="41"/>
      <c r="L6" s="41"/>
      <c r="M6" s="41"/>
      <c r="N6" s="28"/>
      <c r="O6" s="28"/>
      <c r="P6" s="28"/>
      <c r="Q6" s="28"/>
      <c r="R6" s="28"/>
      <c r="S6" s="28"/>
      <c r="T6" s="28"/>
      <c r="U6" s="28"/>
      <c r="V6" s="28"/>
      <c r="W6" s="28"/>
      <c r="X6" s="28"/>
      <c r="Y6" s="28"/>
      <c r="Z6" s="28"/>
      <c r="AA6" s="28"/>
      <c r="AB6" s="28"/>
      <c r="AC6" s="28"/>
      <c r="AD6" s="28"/>
      <c r="AE6" s="28"/>
      <c r="AF6" s="28"/>
      <c r="AG6" s="28"/>
      <c r="AH6" s="28"/>
    </row>
    <row r="7" spans="2:34" s="136" customFormat="1" x14ac:dyDescent="0.3">
      <c r="B7" s="44" t="s">
        <v>209</v>
      </c>
      <c r="C7" s="41"/>
      <c r="D7" s="41"/>
      <c r="E7" s="41"/>
      <c r="F7" s="41"/>
      <c r="G7" s="41"/>
      <c r="H7" s="41"/>
      <c r="I7" s="41"/>
      <c r="J7" s="41"/>
      <c r="K7" s="41"/>
      <c r="L7" s="41"/>
      <c r="M7" s="41"/>
      <c r="N7" s="28"/>
      <c r="O7" s="28"/>
      <c r="P7" s="28"/>
      <c r="Q7" s="28"/>
      <c r="R7" s="28"/>
      <c r="S7" s="28"/>
      <c r="T7" s="28"/>
      <c r="U7" s="28"/>
      <c r="V7" s="28"/>
      <c r="W7" s="28"/>
      <c r="X7" s="28"/>
      <c r="Y7" s="28"/>
      <c r="Z7" s="28"/>
      <c r="AA7" s="28"/>
      <c r="AB7" s="28"/>
      <c r="AC7" s="28"/>
      <c r="AD7" s="28"/>
      <c r="AE7" s="28"/>
      <c r="AF7" s="28"/>
      <c r="AG7" s="28"/>
      <c r="AH7" s="28"/>
    </row>
    <row r="8" spans="2:34" s="136" customFormat="1" x14ac:dyDescent="0.3">
      <c r="B8" s="28"/>
      <c r="C8" s="41"/>
      <c r="D8" s="41"/>
      <c r="E8" s="41"/>
      <c r="F8" s="28"/>
      <c r="G8" s="28"/>
      <c r="H8" s="41"/>
      <c r="I8" s="41"/>
      <c r="J8" s="41"/>
      <c r="K8" s="41"/>
      <c r="L8" s="41"/>
      <c r="M8" s="41"/>
      <c r="N8" s="28"/>
      <c r="O8" s="28"/>
      <c r="P8" s="28"/>
      <c r="Q8" s="28"/>
      <c r="R8" s="28"/>
      <c r="S8" s="28"/>
      <c r="T8" s="28"/>
      <c r="U8" s="28"/>
      <c r="V8" s="28"/>
      <c r="W8" s="28"/>
      <c r="X8" s="28"/>
      <c r="Y8" s="28"/>
      <c r="Z8" s="28"/>
      <c r="AA8" s="28"/>
      <c r="AB8" s="28"/>
      <c r="AC8" s="28"/>
      <c r="AD8" s="28"/>
      <c r="AE8" s="28"/>
      <c r="AF8" s="28"/>
      <c r="AG8" s="28"/>
      <c r="AH8" s="28"/>
    </row>
    <row r="9" spans="2:34" s="136" customFormat="1" ht="37.6" customHeight="1" x14ac:dyDescent="0.3">
      <c r="B9" s="28"/>
      <c r="C9" s="41" t="s">
        <v>34</v>
      </c>
      <c r="D9" s="45" t="s">
        <v>35</v>
      </c>
      <c r="E9" s="45" t="s">
        <v>36</v>
      </c>
      <c r="F9" s="45" t="s">
        <v>37</v>
      </c>
      <c r="G9" s="45" t="s">
        <v>45</v>
      </c>
      <c r="H9" s="45"/>
      <c r="I9" s="45"/>
      <c r="J9" s="45"/>
      <c r="K9" s="45"/>
      <c r="L9" s="45"/>
      <c r="M9" s="45"/>
      <c r="N9" s="45"/>
      <c r="O9" s="45"/>
      <c r="P9" s="45"/>
      <c r="Q9" s="28"/>
      <c r="R9" s="46"/>
      <c r="S9" s="46"/>
      <c r="T9" s="46"/>
      <c r="U9" s="46"/>
      <c r="V9" s="46"/>
      <c r="W9" s="138"/>
      <c r="X9" s="28"/>
      <c r="Y9" s="28"/>
      <c r="Z9" s="28"/>
      <c r="AA9" s="28"/>
      <c r="AB9" s="28"/>
      <c r="AC9" s="28"/>
      <c r="AD9" s="28"/>
      <c r="AE9" s="28"/>
      <c r="AF9" s="28"/>
      <c r="AG9" s="28"/>
      <c r="AH9" s="28"/>
    </row>
    <row r="10" spans="2:34" s="136" customFormat="1" x14ac:dyDescent="0.3">
      <c r="B10" s="40" t="s">
        <v>38</v>
      </c>
      <c r="C10" s="47">
        <v>7.5</v>
      </c>
      <c r="D10" s="47">
        <v>26.4</v>
      </c>
      <c r="E10" s="47">
        <v>5</v>
      </c>
      <c r="F10" s="47">
        <v>-18.899999999999999</v>
      </c>
      <c r="G10" s="55">
        <v>0</v>
      </c>
      <c r="H10" s="47"/>
      <c r="I10" s="47"/>
      <c r="J10" s="47"/>
      <c r="K10" s="47"/>
      <c r="L10" s="47"/>
      <c r="M10" s="47"/>
      <c r="N10" s="47"/>
      <c r="O10" s="47"/>
      <c r="P10" s="47"/>
      <c r="Q10" s="28"/>
      <c r="R10" s="48"/>
      <c r="S10" s="48"/>
      <c r="T10" s="40"/>
      <c r="U10" s="48"/>
      <c r="V10" s="48"/>
      <c r="W10" s="28"/>
      <c r="X10" s="28"/>
      <c r="Y10" s="28"/>
      <c r="Z10" s="28"/>
      <c r="AA10" s="28"/>
      <c r="AB10" s="28"/>
      <c r="AC10" s="28"/>
      <c r="AD10" s="28"/>
      <c r="AE10" s="28"/>
      <c r="AF10" s="28"/>
      <c r="AG10" s="28"/>
      <c r="AH10" s="28"/>
    </row>
    <row r="11" spans="2:34" s="136" customFormat="1" x14ac:dyDescent="0.3">
      <c r="B11" s="40" t="s">
        <v>29</v>
      </c>
      <c r="C11" s="47">
        <v>5.4</v>
      </c>
      <c r="D11" s="47">
        <v>16.2</v>
      </c>
      <c r="E11" s="47">
        <v>3</v>
      </c>
      <c r="F11" s="47">
        <v>-10.8</v>
      </c>
      <c r="G11" s="55">
        <v>0</v>
      </c>
      <c r="H11" s="47"/>
      <c r="I11" s="47"/>
      <c r="J11" s="47"/>
      <c r="K11" s="47"/>
      <c r="L11" s="47"/>
      <c r="M11" s="47"/>
      <c r="N11" s="47"/>
      <c r="O11" s="47"/>
      <c r="P11" s="47"/>
      <c r="Q11" s="28"/>
      <c r="R11" s="48"/>
      <c r="S11" s="48"/>
      <c r="T11" s="40"/>
      <c r="U11" s="48"/>
      <c r="V11" s="48"/>
      <c r="W11" s="28"/>
      <c r="X11" s="28"/>
      <c r="Y11" s="28"/>
      <c r="Z11" s="28"/>
      <c r="AA11" s="28"/>
      <c r="AB11" s="28"/>
      <c r="AC11" s="28"/>
      <c r="AD11" s="28"/>
      <c r="AE11" s="28"/>
      <c r="AF11" s="28"/>
      <c r="AG11" s="28"/>
      <c r="AH11" s="28"/>
    </row>
    <row r="12" spans="2:34" s="136" customFormat="1" x14ac:dyDescent="0.3">
      <c r="B12" s="40" t="s">
        <v>30</v>
      </c>
      <c r="C12" s="47">
        <v>1.6</v>
      </c>
      <c r="D12" s="47">
        <v>5.8</v>
      </c>
      <c r="E12" s="47">
        <v>2</v>
      </c>
      <c r="F12" s="47">
        <v>-4.2</v>
      </c>
      <c r="G12" s="55">
        <v>0</v>
      </c>
      <c r="H12" s="47"/>
      <c r="I12" s="47"/>
      <c r="J12" s="47"/>
      <c r="K12" s="47"/>
      <c r="L12" s="47"/>
      <c r="M12" s="47"/>
      <c r="N12" s="47"/>
      <c r="O12" s="47"/>
      <c r="P12" s="47"/>
      <c r="Q12" s="28"/>
      <c r="R12" s="48"/>
      <c r="S12" s="48"/>
      <c r="T12" s="40"/>
      <c r="U12" s="48"/>
      <c r="V12" s="48"/>
      <c r="W12" s="28"/>
      <c r="X12" s="28"/>
      <c r="Y12" s="28"/>
      <c r="Z12" s="28"/>
      <c r="AA12" s="28"/>
      <c r="AB12" s="28"/>
      <c r="AC12" s="28"/>
      <c r="AD12" s="28"/>
      <c r="AE12" s="28"/>
      <c r="AF12" s="28"/>
      <c r="AG12" s="28"/>
      <c r="AH12" s="139"/>
    </row>
    <row r="13" spans="2:34" s="136" customFormat="1" x14ac:dyDescent="0.3">
      <c r="B13" s="40" t="s">
        <v>31</v>
      </c>
      <c r="C13" s="41">
        <v>0.5</v>
      </c>
      <c r="D13" s="47">
        <v>4.4000000000000004</v>
      </c>
      <c r="E13" s="47">
        <v>1</v>
      </c>
      <c r="F13" s="47">
        <v>-3.9</v>
      </c>
      <c r="G13" s="55">
        <v>0</v>
      </c>
      <c r="H13" s="47"/>
      <c r="I13" s="47"/>
      <c r="J13" s="47"/>
      <c r="K13" s="47"/>
      <c r="L13" s="47"/>
      <c r="M13" s="47"/>
      <c r="N13" s="47"/>
      <c r="O13" s="47"/>
      <c r="P13" s="47"/>
      <c r="Q13" s="28"/>
      <c r="R13" s="48"/>
      <c r="S13" s="48"/>
      <c r="T13" s="40"/>
      <c r="U13" s="48"/>
      <c r="V13" s="48"/>
      <c r="W13" s="28"/>
      <c r="X13" s="28"/>
      <c r="Y13" s="28"/>
      <c r="Z13" s="28"/>
      <c r="AA13" s="28"/>
      <c r="AB13" s="28"/>
      <c r="AC13" s="28"/>
      <c r="AD13" s="28"/>
      <c r="AE13" s="28"/>
      <c r="AF13" s="28"/>
      <c r="AG13" s="28"/>
      <c r="AH13" s="28"/>
    </row>
    <row r="14" spans="2:34" s="136" customFormat="1" x14ac:dyDescent="0.3">
      <c r="B14" s="40"/>
      <c r="C14" s="41"/>
      <c r="D14" s="47"/>
      <c r="E14" s="47"/>
      <c r="F14" s="47"/>
      <c r="G14" s="47"/>
      <c r="H14" s="47"/>
      <c r="I14" s="47"/>
      <c r="J14" s="47"/>
      <c r="K14" s="47"/>
      <c r="L14" s="47"/>
      <c r="M14" s="47"/>
      <c r="N14" s="47"/>
      <c r="O14" s="47"/>
      <c r="P14" s="47"/>
      <c r="Q14" s="28"/>
      <c r="R14" s="48"/>
      <c r="S14" s="48"/>
      <c r="T14" s="40"/>
      <c r="U14" s="48"/>
      <c r="V14" s="48"/>
      <c r="W14" s="28"/>
      <c r="X14" s="28"/>
      <c r="Y14" s="28"/>
      <c r="Z14" s="28"/>
      <c r="AA14" s="28"/>
      <c r="AB14" s="28"/>
      <c r="AC14" s="28"/>
      <c r="AD14" s="28"/>
      <c r="AE14" s="28"/>
      <c r="AF14" s="28"/>
      <c r="AG14" s="28"/>
      <c r="AH14" s="28"/>
    </row>
    <row r="15" spans="2:34" s="136" customFormat="1" x14ac:dyDescent="0.3">
      <c r="B15" s="49" t="s">
        <v>43</v>
      </c>
      <c r="C15" s="41"/>
      <c r="D15" s="47"/>
      <c r="E15" s="47"/>
      <c r="F15" s="47"/>
      <c r="G15" s="47"/>
      <c r="H15" s="47"/>
      <c r="I15" s="47"/>
      <c r="J15" s="47"/>
      <c r="K15" s="47"/>
      <c r="L15" s="47"/>
      <c r="M15" s="47"/>
      <c r="N15" s="47"/>
      <c r="O15" s="47"/>
      <c r="P15" s="47"/>
      <c r="Q15" s="28"/>
      <c r="R15" s="48"/>
      <c r="S15" s="48"/>
      <c r="T15" s="40"/>
      <c r="U15" s="48"/>
      <c r="V15" s="48"/>
      <c r="W15" s="28"/>
      <c r="X15" s="28"/>
      <c r="Y15" s="28"/>
      <c r="Z15" s="28"/>
      <c r="AA15" s="28"/>
      <c r="AB15" s="28"/>
      <c r="AC15" s="28"/>
      <c r="AD15" s="28"/>
      <c r="AE15" s="28"/>
      <c r="AF15" s="28"/>
      <c r="AG15" s="28"/>
      <c r="AH15" s="28"/>
    </row>
    <row r="16" spans="2:34" s="136" customFormat="1" x14ac:dyDescent="0.3">
      <c r="B16" s="49"/>
      <c r="C16" s="41"/>
      <c r="D16" s="47"/>
      <c r="E16" s="47"/>
      <c r="F16" s="47"/>
      <c r="G16" s="47"/>
      <c r="H16" s="47"/>
      <c r="I16" s="47"/>
      <c r="J16" s="47"/>
      <c r="K16" s="47"/>
      <c r="L16" s="47"/>
      <c r="M16" s="47"/>
      <c r="N16" s="47"/>
      <c r="O16" s="47"/>
      <c r="P16" s="47"/>
      <c r="Q16" s="28"/>
      <c r="R16" s="48"/>
      <c r="S16" s="48"/>
      <c r="T16" s="40"/>
      <c r="U16" s="48"/>
      <c r="V16" s="48"/>
      <c r="W16" s="28"/>
      <c r="X16" s="28"/>
      <c r="Y16" s="28"/>
      <c r="Z16" s="28"/>
      <c r="AA16" s="28"/>
      <c r="AB16" s="28"/>
      <c r="AC16" s="28"/>
      <c r="AD16" s="28"/>
      <c r="AE16" s="28"/>
      <c r="AF16" s="28"/>
      <c r="AG16" s="28"/>
      <c r="AH16" s="28"/>
    </row>
    <row r="17" spans="2:34" s="136" customFormat="1" x14ac:dyDescent="0.3">
      <c r="B17" s="40"/>
      <c r="C17" s="41"/>
      <c r="D17" s="47"/>
      <c r="E17" s="47"/>
      <c r="F17" s="47"/>
      <c r="G17" s="47"/>
      <c r="H17" s="47"/>
      <c r="I17" s="47"/>
      <c r="J17" s="47"/>
      <c r="K17" s="47"/>
      <c r="L17" s="47"/>
      <c r="M17" s="47"/>
      <c r="N17" s="47"/>
      <c r="O17" s="47"/>
      <c r="P17" s="47"/>
      <c r="Q17" s="28"/>
      <c r="R17" s="48"/>
      <c r="S17" s="48"/>
      <c r="T17" s="40"/>
      <c r="U17" s="48"/>
      <c r="V17" s="48"/>
      <c r="W17" s="28"/>
      <c r="X17" s="28"/>
      <c r="Y17" s="28"/>
      <c r="Z17" s="28"/>
      <c r="AA17" s="28"/>
      <c r="AB17" s="28"/>
      <c r="AC17" s="28"/>
      <c r="AD17" s="28"/>
      <c r="AE17" s="28"/>
      <c r="AF17" s="28"/>
      <c r="AG17" s="28"/>
      <c r="AH17" s="28"/>
    </row>
    <row r="18" spans="2:34" s="136" customFormat="1" x14ac:dyDescent="0.3">
      <c r="B18" s="40"/>
      <c r="C18" s="41"/>
      <c r="D18" s="47"/>
      <c r="E18" s="47"/>
      <c r="F18" s="47"/>
      <c r="G18" s="47"/>
      <c r="H18" s="47"/>
      <c r="I18" s="47"/>
      <c r="J18" s="47"/>
      <c r="K18" s="47"/>
      <c r="L18" s="47"/>
      <c r="M18" s="47"/>
      <c r="N18" s="47"/>
      <c r="O18" s="47"/>
      <c r="P18" s="47"/>
      <c r="Q18" s="28"/>
      <c r="R18" s="48"/>
      <c r="S18" s="48"/>
      <c r="T18" s="40"/>
      <c r="U18" s="48"/>
      <c r="V18" s="48"/>
      <c r="W18" s="28"/>
      <c r="X18" s="28"/>
      <c r="Y18" s="28"/>
      <c r="Z18" s="28"/>
      <c r="AA18" s="28"/>
      <c r="AB18" s="28"/>
      <c r="AC18" s="28"/>
      <c r="AD18" s="28"/>
      <c r="AE18" s="28"/>
      <c r="AF18" s="28"/>
      <c r="AG18" s="28"/>
      <c r="AH18" s="28"/>
    </row>
    <row r="19" spans="2:34" s="136" customFormat="1" x14ac:dyDescent="0.3">
      <c r="B19" s="40"/>
      <c r="C19" s="41"/>
      <c r="D19" s="47"/>
      <c r="E19" s="47"/>
      <c r="F19" s="47"/>
      <c r="G19" s="47"/>
      <c r="H19" s="47"/>
      <c r="I19" s="47"/>
      <c r="J19" s="47"/>
      <c r="K19" s="47"/>
      <c r="L19" s="47"/>
      <c r="M19" s="47"/>
      <c r="N19" s="47"/>
      <c r="O19" s="47"/>
      <c r="P19" s="47"/>
      <c r="Q19" s="28"/>
      <c r="R19" s="48"/>
      <c r="S19" s="48"/>
      <c r="T19" s="40"/>
      <c r="U19" s="48"/>
      <c r="V19" s="48"/>
      <c r="W19" s="28"/>
      <c r="X19" s="28"/>
      <c r="Y19" s="28"/>
      <c r="Z19" s="28"/>
      <c r="AA19" s="28"/>
      <c r="AB19" s="28"/>
      <c r="AC19" s="28"/>
      <c r="AD19" s="28"/>
      <c r="AE19" s="28"/>
      <c r="AF19" s="28"/>
      <c r="AG19" s="28"/>
      <c r="AH19" s="28"/>
    </row>
    <row r="20" spans="2:34" s="136" customFormat="1" x14ac:dyDescent="0.3">
      <c r="B20" s="44" t="s">
        <v>208</v>
      </c>
      <c r="C20" s="47"/>
      <c r="D20" s="47"/>
      <c r="E20" s="47"/>
      <c r="F20" s="47"/>
      <c r="G20" s="47"/>
      <c r="H20" s="28"/>
      <c r="I20" s="47"/>
      <c r="J20" s="47"/>
      <c r="K20" s="47"/>
      <c r="L20" s="47"/>
      <c r="M20" s="47"/>
      <c r="N20" s="28"/>
      <c r="O20" s="28"/>
      <c r="P20" s="28"/>
      <c r="Q20" s="28"/>
      <c r="R20" s="28"/>
      <c r="S20" s="28"/>
      <c r="T20" s="28"/>
      <c r="U20" s="28"/>
      <c r="V20" s="28"/>
      <c r="W20" s="28"/>
      <c r="X20" s="139"/>
      <c r="Y20" s="28"/>
      <c r="Z20" s="28"/>
      <c r="AA20" s="28"/>
      <c r="AB20" s="28"/>
      <c r="AC20" s="28"/>
      <c r="AD20" s="28"/>
      <c r="AE20" s="28"/>
      <c r="AF20" s="28"/>
      <c r="AG20" s="28"/>
      <c r="AH20" s="28"/>
    </row>
    <row r="21" spans="2:34" s="136" customFormat="1" x14ac:dyDescent="0.3">
      <c r="B21" s="40"/>
      <c r="C21" s="47"/>
      <c r="D21" s="47"/>
      <c r="E21" s="47"/>
      <c r="F21" s="47"/>
      <c r="G21" s="47"/>
      <c r="H21" s="47"/>
      <c r="I21" s="47"/>
      <c r="J21" s="47"/>
      <c r="K21" s="47"/>
      <c r="L21" s="47"/>
      <c r="M21" s="47"/>
      <c r="N21" s="47"/>
      <c r="O21" s="47"/>
      <c r="P21" s="47"/>
      <c r="Q21" s="28"/>
      <c r="R21" s="28"/>
      <c r="S21" s="28"/>
      <c r="T21" s="28"/>
      <c r="U21" s="28"/>
      <c r="V21" s="28"/>
      <c r="W21" s="28"/>
      <c r="X21" s="28"/>
      <c r="Y21" s="28"/>
      <c r="Z21" s="28"/>
      <c r="AA21" s="28"/>
      <c r="AB21" s="28"/>
      <c r="AC21" s="28"/>
      <c r="AD21" s="28"/>
      <c r="AE21" s="28"/>
      <c r="AF21" s="28"/>
      <c r="AG21" s="28"/>
      <c r="AH21" s="28"/>
    </row>
    <row r="22" spans="2:34" s="136" customFormat="1" ht="47.15" customHeight="1" x14ac:dyDescent="0.3">
      <c r="B22" s="41"/>
      <c r="C22" s="46" t="s">
        <v>39</v>
      </c>
      <c r="D22" s="46" t="s">
        <v>39</v>
      </c>
      <c r="E22" s="66" t="s">
        <v>32</v>
      </c>
      <c r="F22" s="66" t="s">
        <v>32</v>
      </c>
      <c r="G22" s="65" t="s">
        <v>37</v>
      </c>
      <c r="H22" s="65"/>
      <c r="I22" s="47"/>
      <c r="J22" s="47"/>
      <c r="K22" s="47"/>
      <c r="L22" s="47"/>
      <c r="M22" s="47"/>
      <c r="N22" s="47"/>
      <c r="O22" s="47"/>
      <c r="P22" s="47"/>
      <c r="Q22" s="28"/>
      <c r="R22" s="28"/>
      <c r="S22" s="28"/>
      <c r="T22" s="28"/>
      <c r="U22" s="28"/>
      <c r="V22" s="28"/>
      <c r="W22" s="28"/>
      <c r="X22" s="28"/>
      <c r="Y22" s="28"/>
      <c r="Z22" s="28"/>
      <c r="AA22" s="28"/>
      <c r="AB22" s="28"/>
      <c r="AC22" s="28"/>
      <c r="AD22" s="28"/>
      <c r="AE22" s="28"/>
      <c r="AF22" s="28"/>
      <c r="AG22" s="28"/>
      <c r="AH22" s="28"/>
    </row>
    <row r="23" spans="2:34" s="136" customFormat="1" x14ac:dyDescent="0.3">
      <c r="B23" s="41">
        <v>2021</v>
      </c>
      <c r="C23" s="47">
        <v>44.907785982042888</v>
      </c>
      <c r="D23" s="47"/>
      <c r="E23" s="47">
        <v>43.479402</v>
      </c>
      <c r="F23" s="47"/>
      <c r="G23" s="47">
        <f>C23-E23</f>
        <v>1.4283839820428881</v>
      </c>
      <c r="H23" s="47"/>
      <c r="I23" s="47"/>
      <c r="J23" s="47"/>
      <c r="K23" s="47"/>
      <c r="L23" s="47"/>
      <c r="M23" s="47"/>
      <c r="N23" s="47"/>
      <c r="O23" s="47"/>
      <c r="P23" s="47"/>
      <c r="Q23" s="28"/>
      <c r="R23" s="28"/>
      <c r="S23" s="28"/>
      <c r="T23" s="28"/>
      <c r="U23" s="28"/>
      <c r="V23" s="28"/>
      <c r="W23" s="28"/>
      <c r="X23" s="28"/>
      <c r="Y23" s="28"/>
      <c r="Z23" s="28"/>
      <c r="AA23" s="28"/>
      <c r="AB23" s="28"/>
      <c r="AC23" s="28"/>
      <c r="AD23" s="28"/>
      <c r="AE23" s="28"/>
      <c r="AF23" s="28"/>
      <c r="AG23" s="28"/>
      <c r="AH23" s="28"/>
    </row>
    <row r="24" spans="2:34" s="136" customFormat="1" x14ac:dyDescent="0.3">
      <c r="B24" s="41">
        <v>2022</v>
      </c>
      <c r="C24" s="47">
        <v>44.345354855955968</v>
      </c>
      <c r="D24" s="47"/>
      <c r="E24" s="47">
        <v>42.357391999999997</v>
      </c>
      <c r="F24" s="47"/>
      <c r="G24" s="47">
        <f t="shared" ref="G24:G31" si="0">C24-E24</f>
        <v>1.9879628559559706</v>
      </c>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row>
    <row r="25" spans="2:34" s="136" customFormat="1" x14ac:dyDescent="0.3">
      <c r="B25" s="41"/>
      <c r="C25" s="47">
        <v>45.466188514877622</v>
      </c>
      <c r="D25" s="47"/>
      <c r="E25" s="47">
        <v>40.520068000000002</v>
      </c>
      <c r="F25" s="47"/>
      <c r="G25" s="47">
        <f t="shared" si="0"/>
        <v>4.9461205148776202</v>
      </c>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row>
    <row r="26" spans="2:34" s="136" customFormat="1" x14ac:dyDescent="0.3">
      <c r="B26" s="41"/>
      <c r="C26" s="47">
        <v>45.241105267243633</v>
      </c>
      <c r="D26" s="47"/>
      <c r="E26" s="47">
        <v>38.682744</v>
      </c>
      <c r="F26" s="41"/>
      <c r="G26" s="47">
        <f t="shared" si="0"/>
        <v>6.5583612672436331</v>
      </c>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row>
    <row r="27" spans="2:34" s="136" customFormat="1" x14ac:dyDescent="0.3">
      <c r="B27" s="41"/>
      <c r="C27" s="64">
        <v>45.070238936660601</v>
      </c>
      <c r="D27" s="64"/>
      <c r="E27" s="64">
        <v>36.845421000000002</v>
      </c>
      <c r="F27" s="41"/>
      <c r="G27" s="47">
        <f t="shared" si="0"/>
        <v>8.2248179366605996</v>
      </c>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row>
    <row r="28" spans="2:34" s="136" customFormat="1" ht="16" customHeight="1" x14ac:dyDescent="0.3">
      <c r="B28" s="41"/>
      <c r="C28" s="47">
        <v>45.096979901967863</v>
      </c>
      <c r="D28" s="47"/>
      <c r="E28" s="47">
        <v>39.35</v>
      </c>
      <c r="F28" s="47"/>
      <c r="G28" s="47">
        <f t="shared" si="0"/>
        <v>5.7469799019678618</v>
      </c>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row>
    <row r="29" spans="2:34" s="136" customFormat="1" x14ac:dyDescent="0.3">
      <c r="B29" s="41"/>
      <c r="C29" s="47">
        <v>44.718998743991712</v>
      </c>
      <c r="D29" s="47"/>
      <c r="E29" s="47">
        <v>36.43</v>
      </c>
      <c r="F29" s="47"/>
      <c r="G29" s="47">
        <f t="shared" si="0"/>
        <v>8.2889987439917121</v>
      </c>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row>
    <row r="30" spans="2:34" s="136" customFormat="1" x14ac:dyDescent="0.3">
      <c r="B30" s="41"/>
      <c r="C30" s="47">
        <v>44.346728102594142</v>
      </c>
      <c r="D30" s="47"/>
      <c r="E30" s="47">
        <v>33.5</v>
      </c>
      <c r="F30" s="47"/>
      <c r="G30" s="47">
        <f t="shared" si="0"/>
        <v>10.846728102594142</v>
      </c>
      <c r="H30" s="50"/>
      <c r="I30" s="50"/>
      <c r="J30" s="50"/>
      <c r="K30" s="50"/>
      <c r="L30" s="50"/>
      <c r="M30" s="44"/>
      <c r="N30" s="28"/>
      <c r="O30" s="28"/>
      <c r="P30" s="28"/>
      <c r="Q30" s="28"/>
      <c r="R30" s="28"/>
      <c r="S30" s="28"/>
      <c r="T30" s="28"/>
      <c r="U30" s="28"/>
      <c r="V30" s="28"/>
      <c r="W30" s="28"/>
      <c r="X30" s="28"/>
      <c r="Y30" s="28"/>
      <c r="Z30" s="28"/>
      <c r="AA30" s="28"/>
      <c r="AB30" s="28"/>
      <c r="AC30" s="28"/>
      <c r="AD30" s="28"/>
      <c r="AE30" s="28"/>
      <c r="AF30" s="28"/>
      <c r="AG30" s="28"/>
      <c r="AH30" s="28"/>
    </row>
    <row r="31" spans="2:34" s="136" customFormat="1" x14ac:dyDescent="0.3">
      <c r="B31" s="41"/>
      <c r="C31" s="47">
        <v>43.958459102158493</v>
      </c>
      <c r="D31" s="47"/>
      <c r="E31" s="47">
        <v>30.58</v>
      </c>
      <c r="F31" s="41"/>
      <c r="G31" s="47">
        <f t="shared" si="0"/>
        <v>13.378459102158494</v>
      </c>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row>
    <row r="32" spans="2:34" s="136" customFormat="1" ht="12.05" customHeight="1" x14ac:dyDescent="0.3">
      <c r="B32" s="41">
        <v>2030</v>
      </c>
      <c r="C32" s="64">
        <v>43.466916558292752</v>
      </c>
      <c r="D32" s="64">
        <v>43.466916558292752</v>
      </c>
      <c r="E32" s="64">
        <v>27.66</v>
      </c>
      <c r="F32" s="64">
        <v>27.66</v>
      </c>
      <c r="G32" s="47">
        <f>D32-F32</f>
        <v>15.806916558292752</v>
      </c>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row>
    <row r="33" spans="2:34" s="136" customFormat="1" x14ac:dyDescent="0.3">
      <c r="B33" s="41"/>
      <c r="C33" s="47"/>
      <c r="D33" s="47">
        <v>42.750718997625818</v>
      </c>
      <c r="E33" s="47"/>
      <c r="F33" s="64">
        <v>25.73002371647555</v>
      </c>
      <c r="G33" s="47">
        <f t="shared" ref="G33:G52" si="1">D33-F33</f>
        <v>17.020695281150267</v>
      </c>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row>
    <row r="34" spans="2:34" s="136" customFormat="1" ht="14.6" customHeight="1" x14ac:dyDescent="0.3">
      <c r="B34" s="41"/>
      <c r="C34" s="47"/>
      <c r="D34" s="47">
        <v>42.003838965551786</v>
      </c>
      <c r="E34" s="47"/>
      <c r="F34" s="64">
        <v>23.8000474329511</v>
      </c>
      <c r="G34" s="47">
        <f t="shared" si="1"/>
        <v>18.203791532600686</v>
      </c>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row>
    <row r="35" spans="2:34" s="136" customFormat="1" ht="14.6" customHeight="1" x14ac:dyDescent="0.3">
      <c r="B35" s="41"/>
      <c r="C35" s="47"/>
      <c r="D35" s="47">
        <v>41.363131919141885</v>
      </c>
      <c r="E35" s="47"/>
      <c r="F35" s="64">
        <v>21.87007114942665</v>
      </c>
      <c r="G35" s="47">
        <f t="shared" si="1"/>
        <v>19.493060769715235</v>
      </c>
      <c r="H35" s="41"/>
      <c r="I35" s="41"/>
      <c r="J35" s="41"/>
      <c r="K35" s="41"/>
      <c r="L35" s="41"/>
      <c r="M35" s="41"/>
      <c r="N35" s="28"/>
      <c r="O35" s="28"/>
      <c r="P35" s="28"/>
      <c r="Q35" s="28"/>
      <c r="R35" s="28"/>
      <c r="S35" s="28"/>
      <c r="T35" s="28"/>
      <c r="U35" s="28"/>
      <c r="V35" s="28"/>
      <c r="W35" s="28"/>
      <c r="X35" s="28"/>
      <c r="Y35" s="28"/>
      <c r="Z35" s="28"/>
      <c r="AA35" s="28"/>
      <c r="AB35" s="28"/>
      <c r="AC35" s="28"/>
      <c r="AD35" s="28"/>
      <c r="AE35" s="28"/>
      <c r="AF35" s="28"/>
      <c r="AG35" s="28"/>
      <c r="AH35" s="28"/>
    </row>
    <row r="36" spans="2:34" s="136" customFormat="1" x14ac:dyDescent="0.3">
      <c r="B36" s="41"/>
      <c r="C36" s="47"/>
      <c r="D36" s="47">
        <v>40.702997502730234</v>
      </c>
      <c r="E36" s="47"/>
      <c r="F36" s="64">
        <v>19.9400948659022</v>
      </c>
      <c r="G36" s="47">
        <f t="shared" si="1"/>
        <v>20.762902636828034</v>
      </c>
      <c r="H36" s="41"/>
      <c r="I36" s="41"/>
      <c r="J36" s="41"/>
      <c r="K36" s="41"/>
      <c r="L36" s="41"/>
      <c r="M36" s="41"/>
      <c r="N36" s="28"/>
      <c r="O36" s="28"/>
      <c r="P36" s="28"/>
      <c r="Q36" s="28"/>
      <c r="R36" s="28"/>
      <c r="S36" s="28"/>
      <c r="T36" s="28"/>
      <c r="U36" s="28"/>
      <c r="V36" s="28"/>
      <c r="W36" s="28"/>
      <c r="X36" s="28"/>
      <c r="Y36" s="28"/>
      <c r="Z36" s="28"/>
      <c r="AA36" s="28"/>
      <c r="AB36" s="28"/>
      <c r="AC36" s="28"/>
      <c r="AD36" s="28"/>
      <c r="AE36" s="28"/>
      <c r="AF36" s="28"/>
      <c r="AG36" s="28"/>
      <c r="AH36" s="28"/>
    </row>
    <row r="37" spans="2:34" s="136" customFormat="1" x14ac:dyDescent="0.3">
      <c r="B37" s="41"/>
      <c r="C37" s="64"/>
      <c r="D37" s="64">
        <v>39.988438244909865</v>
      </c>
      <c r="E37" s="64"/>
      <c r="F37" s="64">
        <v>18.01011858237775</v>
      </c>
      <c r="G37" s="47">
        <f t="shared" si="1"/>
        <v>21.978319662532115</v>
      </c>
      <c r="H37" s="41"/>
      <c r="I37" s="41"/>
      <c r="J37" s="41"/>
      <c r="K37" s="41"/>
      <c r="L37" s="41"/>
      <c r="M37" s="41"/>
      <c r="N37" s="28"/>
      <c r="O37" s="28"/>
      <c r="P37" s="28"/>
      <c r="Q37" s="28"/>
      <c r="R37" s="28"/>
      <c r="S37" s="28"/>
      <c r="T37" s="28"/>
      <c r="U37" s="28"/>
      <c r="V37" s="28"/>
      <c r="W37" s="28"/>
      <c r="X37" s="28"/>
      <c r="Y37" s="28"/>
      <c r="Z37" s="28"/>
      <c r="AA37" s="28"/>
      <c r="AB37" s="28"/>
      <c r="AC37" s="28"/>
      <c r="AD37" s="28"/>
      <c r="AE37" s="28"/>
      <c r="AF37" s="28"/>
      <c r="AG37" s="28"/>
      <c r="AH37" s="28"/>
    </row>
    <row r="38" spans="2:34" s="136" customFormat="1" x14ac:dyDescent="0.3">
      <c r="B38" s="41"/>
      <c r="C38" s="47"/>
      <c r="D38" s="47">
        <v>39.269710982361673</v>
      </c>
      <c r="E38" s="47"/>
      <c r="F38" s="64">
        <v>16.0801422988533</v>
      </c>
      <c r="G38" s="47">
        <f t="shared" si="1"/>
        <v>23.189568683508373</v>
      </c>
      <c r="H38" s="28"/>
      <c r="I38" s="139"/>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row>
    <row r="39" spans="2:34" s="136" customFormat="1" x14ac:dyDescent="0.3">
      <c r="B39" s="41"/>
      <c r="C39" s="47"/>
      <c r="D39" s="47">
        <v>38.665535361137344</v>
      </c>
      <c r="E39" s="47"/>
      <c r="F39" s="64">
        <v>14.15016601532885</v>
      </c>
      <c r="G39" s="47">
        <f t="shared" si="1"/>
        <v>24.515369345808494</v>
      </c>
      <c r="H39" s="28"/>
      <c r="I39" s="139"/>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row>
    <row r="40" spans="2:34" s="136" customFormat="1" x14ac:dyDescent="0.3">
      <c r="B40" s="41"/>
      <c r="C40" s="47"/>
      <c r="D40" s="47">
        <v>38.027553464343882</v>
      </c>
      <c r="E40" s="47"/>
      <c r="F40" s="64">
        <v>12.2201897318044</v>
      </c>
      <c r="G40" s="47">
        <f t="shared" si="1"/>
        <v>25.807363732539482</v>
      </c>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row>
    <row r="41" spans="2:34" s="136" customFormat="1" x14ac:dyDescent="0.3">
      <c r="B41" s="41"/>
      <c r="C41" s="47"/>
      <c r="D41" s="47">
        <v>37.498316937450163</v>
      </c>
      <c r="E41" s="47"/>
      <c r="F41" s="64">
        <v>10.29021344827995</v>
      </c>
      <c r="G41" s="47">
        <f t="shared" si="1"/>
        <v>27.208103489170213</v>
      </c>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row>
    <row r="42" spans="2:34" s="136" customFormat="1" x14ac:dyDescent="0.3">
      <c r="B42" s="41">
        <v>2040</v>
      </c>
      <c r="C42" s="64"/>
      <c r="D42" s="64">
        <v>37.01123517444605</v>
      </c>
      <c r="E42" s="64"/>
      <c r="F42" s="64">
        <v>8.3602371647554943</v>
      </c>
      <c r="G42" s="47">
        <f t="shared" si="1"/>
        <v>28.650998009690554</v>
      </c>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row>
    <row r="43" spans="2:34" s="136" customFormat="1" x14ac:dyDescent="0.3">
      <c r="B43" s="41"/>
      <c r="C43" s="47"/>
      <c r="D43" s="47">
        <v>36.560861459043373</v>
      </c>
      <c r="E43" s="47"/>
      <c r="F43" s="64">
        <v>7.5242134482799452</v>
      </c>
      <c r="G43" s="47">
        <f t="shared" si="1"/>
        <v>29.036648010763429</v>
      </c>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row>
    <row r="44" spans="2:34" s="136" customFormat="1" x14ac:dyDescent="0.3">
      <c r="B44" s="41"/>
      <c r="C44" s="47"/>
      <c r="D44" s="47">
        <v>36.169075478728651</v>
      </c>
      <c r="E44" s="47"/>
      <c r="F44" s="64">
        <v>6.6881897318043961</v>
      </c>
      <c r="G44" s="47">
        <f t="shared" si="1"/>
        <v>29.480885746924255</v>
      </c>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row>
    <row r="45" spans="2:34" s="136" customFormat="1" x14ac:dyDescent="0.3">
      <c r="B45" s="41"/>
      <c r="C45" s="47"/>
      <c r="D45" s="47">
        <v>35.832180685382433</v>
      </c>
      <c r="E45" s="47"/>
      <c r="F45" s="64">
        <v>5.8521660153288471</v>
      </c>
      <c r="G45" s="47">
        <f t="shared" si="1"/>
        <v>29.980014670053585</v>
      </c>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row>
    <row r="46" spans="2:34" s="136" customFormat="1" x14ac:dyDescent="0.3">
      <c r="B46" s="41"/>
      <c r="C46" s="47"/>
      <c r="D46" s="47">
        <v>35.538126861022043</v>
      </c>
      <c r="E46" s="47"/>
      <c r="F46" s="64">
        <v>5.016142298853298</v>
      </c>
      <c r="G46" s="47">
        <f t="shared" si="1"/>
        <v>30.521984562168747</v>
      </c>
      <c r="H46" s="40"/>
      <c r="I46" s="40"/>
      <c r="J46" s="28"/>
      <c r="K46" s="28"/>
      <c r="L46" s="28"/>
      <c r="M46" s="49"/>
      <c r="N46" s="40"/>
      <c r="O46" s="40"/>
      <c r="P46" s="40"/>
      <c r="Q46" s="40"/>
      <c r="R46" s="40"/>
      <c r="S46" s="40"/>
      <c r="T46" s="40"/>
      <c r="U46" s="28"/>
      <c r="V46" s="28"/>
      <c r="W46" s="28"/>
      <c r="X46" s="28"/>
      <c r="Y46" s="28"/>
      <c r="Z46" s="28"/>
      <c r="AA46" s="28"/>
      <c r="AB46" s="28"/>
      <c r="AC46" s="28"/>
      <c r="AD46" s="28"/>
      <c r="AE46" s="28"/>
      <c r="AF46" s="28"/>
      <c r="AG46" s="28"/>
      <c r="AH46" s="28"/>
    </row>
    <row r="47" spans="2:34" s="136" customFormat="1" x14ac:dyDescent="0.3">
      <c r="B47" s="41"/>
      <c r="C47" s="64"/>
      <c r="D47" s="64">
        <v>35.347846124822837</v>
      </c>
      <c r="E47" s="64"/>
      <c r="F47" s="64">
        <v>4.1801185823777489</v>
      </c>
      <c r="G47" s="47">
        <f t="shared" si="1"/>
        <v>31.167727542445089</v>
      </c>
      <c r="H47" s="57"/>
      <c r="I47" s="57"/>
      <c r="J47" s="28"/>
      <c r="K47" s="28"/>
      <c r="L47" s="28"/>
      <c r="M47" s="57"/>
      <c r="N47" s="57"/>
      <c r="O47" s="57"/>
      <c r="P47" s="57"/>
      <c r="Q47" s="57"/>
      <c r="R47" s="57"/>
      <c r="S47" s="57"/>
      <c r="T47" s="57"/>
      <c r="U47" s="28"/>
      <c r="V47" s="28"/>
      <c r="W47" s="28"/>
      <c r="X47" s="28"/>
      <c r="Y47" s="28"/>
      <c r="Z47" s="28"/>
      <c r="AA47" s="28"/>
      <c r="AB47" s="28"/>
      <c r="AC47" s="28"/>
      <c r="AD47" s="28"/>
      <c r="AE47" s="28"/>
      <c r="AF47" s="28"/>
      <c r="AG47" s="28"/>
      <c r="AH47" s="28"/>
    </row>
    <row r="48" spans="2:34" s="136" customFormat="1" x14ac:dyDescent="0.3">
      <c r="B48" s="41"/>
      <c r="C48" s="47"/>
      <c r="D48" s="47">
        <v>35.149380383335476</v>
      </c>
      <c r="E48" s="47"/>
      <c r="F48" s="64">
        <v>3.3440948659021994</v>
      </c>
      <c r="G48" s="47">
        <f t="shared" si="1"/>
        <v>31.805285517433276</v>
      </c>
      <c r="H48" s="57"/>
      <c r="I48" s="57"/>
      <c r="J48" s="28"/>
      <c r="K48" s="28"/>
      <c r="L48" s="28"/>
      <c r="M48" s="57"/>
      <c r="N48" s="57"/>
      <c r="O48" s="57"/>
      <c r="P48" s="57"/>
      <c r="Q48" s="57"/>
      <c r="R48" s="57"/>
      <c r="S48" s="57"/>
      <c r="T48" s="57"/>
      <c r="U48" s="28"/>
      <c r="V48" s="28"/>
      <c r="W48" s="28"/>
      <c r="X48" s="28"/>
      <c r="Y48" s="28"/>
      <c r="Z48" s="28"/>
      <c r="AA48" s="28"/>
      <c r="AB48" s="28"/>
      <c r="AC48" s="28"/>
      <c r="AD48" s="28"/>
      <c r="AE48" s="28"/>
      <c r="AF48" s="28"/>
      <c r="AG48" s="28"/>
      <c r="AH48" s="28"/>
    </row>
    <row r="49" spans="1:34" s="136" customFormat="1" ht="15.65" customHeight="1" x14ac:dyDescent="0.3">
      <c r="B49" s="41"/>
      <c r="C49" s="47"/>
      <c r="D49" s="47">
        <v>34.984688620543061</v>
      </c>
      <c r="E49" s="47"/>
      <c r="F49" s="64">
        <v>2.5080711494266499</v>
      </c>
      <c r="G49" s="47">
        <f t="shared" si="1"/>
        <v>32.476617471116413</v>
      </c>
      <c r="H49" s="47"/>
      <c r="I49" s="41"/>
      <c r="J49" s="41"/>
      <c r="K49" s="41"/>
      <c r="L49" s="41"/>
      <c r="M49" s="41"/>
      <c r="N49" s="28"/>
      <c r="O49" s="28"/>
      <c r="P49" s="28"/>
      <c r="Q49" s="28"/>
      <c r="R49" s="28"/>
      <c r="S49" s="28"/>
      <c r="T49" s="28"/>
      <c r="U49" s="28"/>
      <c r="V49" s="28"/>
      <c r="W49" s="28"/>
      <c r="X49" s="28"/>
      <c r="Y49" s="28"/>
      <c r="Z49" s="28"/>
      <c r="AA49" s="28"/>
      <c r="AB49" s="28"/>
      <c r="AC49" s="28"/>
      <c r="AD49" s="28"/>
      <c r="AE49" s="28"/>
      <c r="AF49" s="28"/>
      <c r="AG49" s="28"/>
      <c r="AH49" s="28"/>
    </row>
    <row r="50" spans="1:34" s="136" customFormat="1" ht="15.65" customHeight="1" x14ac:dyDescent="0.3">
      <c r="B50" s="41"/>
      <c r="C50" s="47"/>
      <c r="D50" s="47">
        <v>34.882886971573839</v>
      </c>
      <c r="E50" s="47"/>
      <c r="F50" s="64">
        <v>1.6720474329511004</v>
      </c>
      <c r="G50" s="47">
        <f t="shared" si="1"/>
        <v>33.210839538622736</v>
      </c>
      <c r="H50" s="47"/>
      <c r="I50" s="41"/>
      <c r="J50" s="41"/>
      <c r="K50" s="41"/>
      <c r="L50" s="41"/>
      <c r="M50" s="41"/>
      <c r="N50" s="28"/>
      <c r="O50" s="28"/>
      <c r="P50" s="28"/>
      <c r="Q50" s="28"/>
      <c r="R50" s="28"/>
      <c r="S50" s="28"/>
      <c r="T50" s="28"/>
      <c r="U50" s="28"/>
      <c r="V50" s="28"/>
      <c r="W50" s="28"/>
      <c r="X50" s="28"/>
      <c r="Y50" s="28"/>
      <c r="Z50" s="28"/>
      <c r="AA50" s="28"/>
      <c r="AB50" s="28"/>
      <c r="AC50" s="28"/>
      <c r="AD50" s="28"/>
      <c r="AE50" s="28"/>
      <c r="AF50" s="28"/>
      <c r="AG50" s="28"/>
      <c r="AH50" s="28"/>
    </row>
    <row r="51" spans="1:34" s="136" customFormat="1" ht="15.65" customHeight="1" x14ac:dyDescent="0.3">
      <c r="B51" s="41"/>
      <c r="C51" s="47"/>
      <c r="D51" s="47">
        <v>34.865935685668006</v>
      </c>
      <c r="E51" s="47"/>
      <c r="F51" s="64">
        <v>0.83602371647555096</v>
      </c>
      <c r="G51" s="47">
        <f t="shared" si="1"/>
        <v>34.029911969192455</v>
      </c>
      <c r="H51" s="47"/>
      <c r="I51" s="41"/>
      <c r="J51" s="41"/>
      <c r="K51" s="41"/>
      <c r="L51" s="41"/>
      <c r="M51" s="44"/>
      <c r="N51" s="41"/>
      <c r="O51" s="41"/>
      <c r="P51" s="41"/>
      <c r="Q51" s="28"/>
      <c r="R51" s="28"/>
      <c r="S51" s="28"/>
      <c r="T51" s="28"/>
      <c r="U51" s="28"/>
      <c r="V51" s="28"/>
      <c r="W51" s="28"/>
      <c r="X51" s="28"/>
      <c r="Y51" s="28"/>
      <c r="Z51" s="28"/>
      <c r="AA51" s="28"/>
      <c r="AB51" s="28"/>
      <c r="AC51" s="28"/>
      <c r="AD51" s="28"/>
      <c r="AE51" s="28"/>
      <c r="AF51" s="28"/>
      <c r="AG51" s="28"/>
      <c r="AH51" s="28"/>
    </row>
    <row r="52" spans="1:34" s="136" customFormat="1" ht="15.65" customHeight="1" x14ac:dyDescent="0.3">
      <c r="B52" s="41">
        <v>2050</v>
      </c>
      <c r="C52" s="64"/>
      <c r="D52" s="64">
        <v>34.917649429801713</v>
      </c>
      <c r="E52" s="64"/>
      <c r="F52" s="64">
        <v>0</v>
      </c>
      <c r="G52" s="47">
        <f t="shared" si="1"/>
        <v>34.917649429801713</v>
      </c>
      <c r="H52" s="45"/>
      <c r="I52" s="45"/>
      <c r="J52" s="52"/>
      <c r="K52" s="45"/>
      <c r="L52" s="45"/>
      <c r="M52" s="28"/>
      <c r="N52" s="28"/>
      <c r="O52" s="28"/>
      <c r="P52" s="28"/>
      <c r="Q52" s="28"/>
      <c r="R52" s="28"/>
      <c r="S52" s="28"/>
      <c r="T52" s="28"/>
      <c r="U52" s="28"/>
      <c r="V52" s="28"/>
      <c r="W52" s="28"/>
      <c r="X52" s="28"/>
      <c r="Y52" s="28"/>
      <c r="Z52" s="28"/>
      <c r="AA52" s="28"/>
      <c r="AB52" s="28"/>
      <c r="AC52" s="28"/>
      <c r="AD52" s="28"/>
      <c r="AE52" s="28"/>
      <c r="AF52" s="28"/>
      <c r="AG52" s="28"/>
      <c r="AH52" s="28"/>
    </row>
    <row r="53" spans="1:34" s="136" customFormat="1" ht="15.65" customHeight="1" x14ac:dyDescent="0.3">
      <c r="B53" s="47"/>
      <c r="C53" s="47"/>
      <c r="D53" s="47"/>
      <c r="E53" s="47"/>
      <c r="F53" s="47"/>
      <c r="G53" s="53"/>
      <c r="H53" s="54"/>
      <c r="I53" s="41"/>
      <c r="J53" s="52"/>
      <c r="K53" s="45"/>
      <c r="L53" s="45"/>
      <c r="M53" s="40"/>
      <c r="N53" s="144"/>
      <c r="O53" s="144"/>
      <c r="P53" s="144"/>
      <c r="Q53" s="144"/>
      <c r="R53" s="28"/>
      <c r="S53" s="28"/>
      <c r="T53" s="28"/>
      <c r="U53" s="28"/>
      <c r="V53" s="28"/>
      <c r="W53" s="28"/>
      <c r="X53" s="28"/>
      <c r="Y53" s="28"/>
      <c r="Z53" s="28"/>
      <c r="AA53" s="28"/>
      <c r="AB53" s="28"/>
      <c r="AC53" s="28"/>
      <c r="AD53" s="28"/>
      <c r="AE53" s="28"/>
      <c r="AF53" s="28"/>
      <c r="AG53" s="28"/>
      <c r="AH53" s="28"/>
    </row>
    <row r="54" spans="1:34" s="136" customFormat="1" ht="15.65" customHeight="1" x14ac:dyDescent="0.3">
      <c r="B54" s="49" t="s">
        <v>40</v>
      </c>
      <c r="C54" s="53"/>
      <c r="D54" s="53"/>
      <c r="E54" s="53"/>
      <c r="F54" s="53"/>
      <c r="G54" s="41"/>
      <c r="H54" s="47"/>
      <c r="I54" s="53"/>
      <c r="J54" s="52"/>
      <c r="K54" s="45"/>
      <c r="L54" s="45"/>
      <c r="M54" s="43"/>
      <c r="N54" s="47"/>
      <c r="O54" s="47"/>
      <c r="P54" s="55"/>
      <c r="Q54" s="55"/>
      <c r="R54" s="28"/>
      <c r="S54" s="28"/>
      <c r="T54" s="28"/>
      <c r="U54" s="28"/>
      <c r="V54" s="28"/>
      <c r="W54" s="28"/>
      <c r="X54" s="28"/>
      <c r="Y54" s="28"/>
      <c r="Z54" s="28"/>
      <c r="AA54" s="28"/>
      <c r="AB54" s="28"/>
      <c r="AC54" s="28"/>
      <c r="AD54" s="28"/>
      <c r="AE54" s="28"/>
      <c r="AF54" s="28"/>
      <c r="AG54" s="28"/>
      <c r="AH54" s="28"/>
    </row>
    <row r="55" spans="1:34" s="136" customFormat="1" ht="15.65" customHeight="1" x14ac:dyDescent="0.3">
      <c r="B55" s="49" t="s">
        <v>41</v>
      </c>
      <c r="C55" s="53"/>
      <c r="D55" s="53"/>
      <c r="E55" s="53"/>
      <c r="F55" s="53"/>
      <c r="G55" s="41"/>
      <c r="H55" s="47"/>
      <c r="I55" s="53"/>
      <c r="J55" s="52"/>
      <c r="K55" s="45"/>
      <c r="L55" s="45"/>
      <c r="M55" s="43"/>
      <c r="N55" s="47"/>
      <c r="O55" s="47"/>
      <c r="P55" s="55"/>
      <c r="Q55" s="55"/>
      <c r="R55" s="28"/>
      <c r="S55" s="28"/>
      <c r="T55" s="28"/>
      <c r="U55" s="28"/>
      <c r="V55" s="28"/>
      <c r="W55" s="28"/>
      <c r="X55" s="28"/>
      <c r="Y55" s="28"/>
      <c r="Z55" s="28"/>
      <c r="AA55" s="28"/>
      <c r="AB55" s="28"/>
      <c r="AC55" s="28"/>
      <c r="AD55" s="28"/>
      <c r="AE55" s="28"/>
      <c r="AF55" s="28"/>
      <c r="AG55" s="28"/>
      <c r="AH55" s="28"/>
    </row>
    <row r="56" spans="1:34" s="136" customFormat="1" ht="15.65" customHeight="1" x14ac:dyDescent="0.3">
      <c r="B56" s="43"/>
      <c r="C56" s="53"/>
      <c r="D56" s="53"/>
      <c r="E56" s="53"/>
      <c r="F56" s="53"/>
      <c r="G56" s="41"/>
      <c r="H56" s="47"/>
      <c r="I56" s="54"/>
      <c r="J56" s="52"/>
      <c r="K56" s="45"/>
      <c r="L56" s="45"/>
      <c r="M56" s="43"/>
      <c r="N56" s="47"/>
      <c r="O56" s="47"/>
      <c r="P56" s="55"/>
      <c r="Q56" s="55"/>
      <c r="R56" s="28"/>
      <c r="S56" s="28"/>
      <c r="T56" s="28"/>
      <c r="U56" s="28"/>
      <c r="V56" s="28"/>
      <c r="W56" s="28"/>
      <c r="X56" s="28"/>
      <c r="Y56" s="28"/>
      <c r="Z56" s="28"/>
      <c r="AA56" s="28"/>
      <c r="AB56" s="28"/>
      <c r="AC56" s="28"/>
      <c r="AD56" s="28"/>
      <c r="AE56" s="28"/>
      <c r="AF56" s="28"/>
      <c r="AG56" s="28"/>
      <c r="AH56" s="28"/>
    </row>
    <row r="57" spans="1:34" s="136" customFormat="1" ht="15.65" customHeight="1" x14ac:dyDescent="0.3">
      <c r="B57" s="43"/>
      <c r="C57" s="53"/>
      <c r="D57" s="53"/>
      <c r="E57" s="53"/>
      <c r="F57" s="53"/>
      <c r="G57" s="41"/>
      <c r="H57" s="47"/>
      <c r="I57" s="53"/>
      <c r="J57" s="41"/>
      <c r="K57" s="41"/>
      <c r="L57" s="41"/>
      <c r="M57" s="43"/>
      <c r="N57" s="47"/>
      <c r="O57" s="47"/>
      <c r="P57" s="47"/>
      <c r="Q57" s="55"/>
      <c r="R57" s="28"/>
      <c r="S57" s="28"/>
      <c r="T57" s="28"/>
      <c r="U57" s="28"/>
      <c r="V57" s="28"/>
      <c r="W57" s="28"/>
      <c r="X57" s="28"/>
      <c r="Y57" s="28"/>
      <c r="Z57" s="28"/>
      <c r="AA57" s="28"/>
      <c r="AB57" s="28"/>
      <c r="AC57" s="28"/>
      <c r="AD57" s="28"/>
      <c r="AE57" s="28"/>
      <c r="AF57" s="28"/>
      <c r="AG57" s="28"/>
      <c r="AH57" s="28"/>
    </row>
    <row r="58" spans="1:34" s="136" customFormat="1" ht="15.65" customHeight="1" x14ac:dyDescent="0.3">
      <c r="B58" s="43"/>
      <c r="C58" s="53"/>
      <c r="D58" s="53"/>
      <c r="E58" s="53"/>
      <c r="F58" s="53"/>
      <c r="G58" s="41"/>
      <c r="H58" s="47"/>
      <c r="I58" s="56"/>
      <c r="J58" s="41"/>
      <c r="K58" s="41"/>
      <c r="L58" s="41"/>
      <c r="M58" s="43"/>
      <c r="N58" s="47"/>
      <c r="O58" s="55"/>
      <c r="P58" s="47"/>
      <c r="Q58" s="55"/>
      <c r="R58" s="28"/>
      <c r="S58" s="28"/>
      <c r="T58" s="28"/>
      <c r="U58" s="28"/>
      <c r="V58" s="28"/>
      <c r="W58" s="28"/>
      <c r="X58" s="28"/>
      <c r="Y58" s="28"/>
      <c r="Z58" s="28"/>
      <c r="AA58" s="28"/>
      <c r="AB58" s="28"/>
      <c r="AC58" s="28"/>
      <c r="AD58" s="28"/>
      <c r="AE58" s="28"/>
      <c r="AF58" s="28"/>
      <c r="AG58" s="28"/>
      <c r="AH58" s="28"/>
    </row>
    <row r="59" spans="1:34" s="136" customFormat="1" ht="15.65" customHeight="1" x14ac:dyDescent="0.3">
      <c r="B59" s="90"/>
      <c r="C59" s="80"/>
      <c r="D59" s="80"/>
      <c r="E59" s="80"/>
      <c r="F59" s="80"/>
      <c r="G59" s="80"/>
      <c r="H59" s="80"/>
      <c r="I59" s="83"/>
      <c r="J59" s="83"/>
      <c r="K59" s="83"/>
      <c r="L59" s="83"/>
      <c r="M59" s="89"/>
      <c r="N59" s="82"/>
      <c r="O59" s="82"/>
      <c r="P59" s="82"/>
      <c r="Q59" s="82"/>
      <c r="R59" s="82"/>
      <c r="S59" s="82"/>
      <c r="T59" s="82"/>
      <c r="U59" s="82"/>
      <c r="V59" s="82"/>
      <c r="W59" s="82"/>
      <c r="X59" s="82"/>
      <c r="Y59" s="82"/>
      <c r="Z59" s="82"/>
      <c r="AA59" s="82"/>
      <c r="AB59" s="82"/>
      <c r="AC59" s="82"/>
      <c r="AD59" s="82"/>
      <c r="AE59" s="28"/>
      <c r="AF59" s="28"/>
      <c r="AG59" s="28"/>
      <c r="AH59" s="28"/>
    </row>
    <row r="60" spans="1:34" s="136" customFormat="1" ht="15.65" customHeight="1" x14ac:dyDescent="0.3">
      <c r="B60" s="44" t="s">
        <v>199</v>
      </c>
      <c r="C60" s="80"/>
      <c r="D60" s="80"/>
      <c r="E60" s="80"/>
      <c r="F60" s="80"/>
      <c r="G60" s="80"/>
      <c r="H60" s="80"/>
      <c r="I60" s="83"/>
      <c r="J60" s="83"/>
      <c r="K60" s="87"/>
      <c r="L60" s="83"/>
      <c r="M60" s="89"/>
      <c r="N60" s="82"/>
      <c r="O60" s="82"/>
      <c r="P60" s="82"/>
      <c r="Q60" s="82"/>
      <c r="R60" s="87"/>
      <c r="S60" s="83"/>
      <c r="T60" s="82"/>
      <c r="U60" s="82"/>
      <c r="V60" s="82"/>
      <c r="W60" s="82"/>
      <c r="X60" s="82"/>
      <c r="Y60" s="82"/>
      <c r="Z60" s="82"/>
      <c r="AA60" s="82"/>
      <c r="AB60" s="82"/>
      <c r="AC60" s="82"/>
      <c r="AD60" s="82"/>
      <c r="AE60" s="28"/>
      <c r="AF60" s="28"/>
      <c r="AG60" s="28"/>
      <c r="AH60" s="28"/>
    </row>
    <row r="61" spans="1:34" s="39" customFormat="1" ht="15.65" customHeight="1" x14ac:dyDescent="0.3">
      <c r="A61" s="136"/>
      <c r="B61" s="161" t="s">
        <v>98</v>
      </c>
      <c r="C61" s="83">
        <v>2020</v>
      </c>
      <c r="D61" s="83">
        <v>2021</v>
      </c>
      <c r="E61" s="83">
        <v>2022</v>
      </c>
      <c r="F61" s="83">
        <v>2023</v>
      </c>
      <c r="G61" s="83">
        <v>2024</v>
      </c>
      <c r="H61" s="83">
        <v>2025</v>
      </c>
      <c r="I61" s="83">
        <v>2026</v>
      </c>
      <c r="J61" s="83">
        <v>2027</v>
      </c>
      <c r="K61" s="83">
        <v>2028</v>
      </c>
      <c r="L61" s="83">
        <v>2029</v>
      </c>
      <c r="M61" s="83">
        <v>2030</v>
      </c>
      <c r="N61" s="83">
        <v>2031</v>
      </c>
      <c r="O61" s="83">
        <v>2032</v>
      </c>
      <c r="P61" s="83">
        <v>2033</v>
      </c>
      <c r="Q61" s="83">
        <v>2034</v>
      </c>
      <c r="R61" s="83">
        <v>2035</v>
      </c>
      <c r="S61" s="83">
        <v>2036</v>
      </c>
      <c r="T61" s="83">
        <v>2037</v>
      </c>
      <c r="U61" s="83">
        <v>2038</v>
      </c>
      <c r="V61" s="83">
        <v>2039</v>
      </c>
      <c r="W61" s="83">
        <v>2040</v>
      </c>
      <c r="X61" s="83">
        <v>2041</v>
      </c>
      <c r="Y61" s="83">
        <v>2042</v>
      </c>
      <c r="Z61" s="82">
        <v>2043</v>
      </c>
      <c r="AA61" s="82">
        <v>2044</v>
      </c>
      <c r="AB61" s="82">
        <v>2045</v>
      </c>
      <c r="AC61" s="82">
        <v>2046</v>
      </c>
      <c r="AD61" s="82">
        <v>2047</v>
      </c>
      <c r="AE61" s="82">
        <v>2048</v>
      </c>
      <c r="AF61" s="82">
        <v>2049</v>
      </c>
      <c r="AG61" s="82">
        <v>2050</v>
      </c>
      <c r="AH61" s="28"/>
    </row>
    <row r="62" spans="1:34" s="39" customFormat="1" x14ac:dyDescent="0.3">
      <c r="A62" s="32"/>
      <c r="B62" s="40" t="s">
        <v>128</v>
      </c>
      <c r="C62" s="47">
        <v>0.73160000000000003</v>
      </c>
      <c r="D62" s="47">
        <v>0.7208</v>
      </c>
      <c r="E62" s="47">
        <v>0.89660000000000006</v>
      </c>
      <c r="F62" s="47">
        <v>0.78060000000000007</v>
      </c>
      <c r="G62" s="47">
        <v>0.77849999999999997</v>
      </c>
      <c r="H62" s="47">
        <v>0.76460000000000006</v>
      </c>
      <c r="I62" s="64">
        <v>0.74479999999999991</v>
      </c>
      <c r="J62" s="47">
        <v>0.73299999999999998</v>
      </c>
      <c r="K62" s="64">
        <v>0.72709999999999997</v>
      </c>
      <c r="L62" s="64">
        <v>0.68789999999999996</v>
      </c>
      <c r="M62" s="64">
        <v>0.6028</v>
      </c>
      <c r="N62" s="64">
        <v>0.62920000000000009</v>
      </c>
      <c r="O62" s="64">
        <v>0.62820000000000009</v>
      </c>
      <c r="P62" s="64">
        <v>0.62729999999999997</v>
      </c>
      <c r="Q62" s="47">
        <v>0.55310000000000004</v>
      </c>
      <c r="R62" s="64">
        <v>0.62570000000000003</v>
      </c>
      <c r="S62" s="64">
        <v>0.61609999999999998</v>
      </c>
      <c r="T62" s="64">
        <v>0.55759999999999998</v>
      </c>
      <c r="U62" s="64">
        <v>0.4869</v>
      </c>
      <c r="V62" s="64">
        <v>0.45889999999999997</v>
      </c>
      <c r="W62" s="64">
        <v>0.45250000000000001</v>
      </c>
      <c r="X62" s="47">
        <v>0.43169999999999997</v>
      </c>
      <c r="Y62" s="47">
        <v>0.42510000000000003</v>
      </c>
      <c r="Z62" s="47">
        <v>0.41739999999999999</v>
      </c>
      <c r="AA62" s="47">
        <v>0.40410000000000001</v>
      </c>
      <c r="AB62" s="47">
        <v>0.3634</v>
      </c>
      <c r="AC62" s="47">
        <v>0.33279999999999998</v>
      </c>
      <c r="AD62" s="47">
        <v>0.31539999999999996</v>
      </c>
      <c r="AE62" s="47">
        <v>0.30269999999999997</v>
      </c>
      <c r="AF62" s="47">
        <v>0.26639999999999997</v>
      </c>
      <c r="AG62" s="47">
        <v>0.24640000000000001</v>
      </c>
      <c r="AH62" s="28"/>
    </row>
    <row r="63" spans="1:34" s="39" customFormat="1" x14ac:dyDescent="0.3">
      <c r="A63" s="32"/>
      <c r="B63" s="46" t="s">
        <v>129</v>
      </c>
      <c r="C63" s="47">
        <v>4.4930000000000003</v>
      </c>
      <c r="D63" s="47">
        <v>4.6040000000000001</v>
      </c>
      <c r="E63" s="47">
        <v>4.6239999999999997</v>
      </c>
      <c r="F63" s="47">
        <v>4.0780000000000003</v>
      </c>
      <c r="G63" s="47">
        <v>3.8180000000000001</v>
      </c>
      <c r="H63" s="47">
        <v>3.6890000000000001</v>
      </c>
      <c r="I63" s="47">
        <v>3.4319999999999999</v>
      </c>
      <c r="J63" s="47">
        <v>3.2570000000000001</v>
      </c>
      <c r="K63" s="47">
        <v>2.948</v>
      </c>
      <c r="L63" s="47">
        <v>2.69</v>
      </c>
      <c r="M63" s="47">
        <v>2.5030000000000001</v>
      </c>
      <c r="N63" s="47">
        <v>2.504</v>
      </c>
      <c r="O63" s="47">
        <v>2.2669999999999999</v>
      </c>
      <c r="P63" s="47">
        <v>2.0089999999999999</v>
      </c>
      <c r="Q63" s="47">
        <v>1.754</v>
      </c>
      <c r="R63" s="47">
        <v>1.484</v>
      </c>
      <c r="S63" s="47">
        <v>1.244</v>
      </c>
      <c r="T63" s="47">
        <v>1.056</v>
      </c>
      <c r="U63" s="47">
        <v>0.87</v>
      </c>
      <c r="V63" s="47">
        <v>0.6895</v>
      </c>
      <c r="W63" s="47">
        <v>0.5081</v>
      </c>
      <c r="X63" s="47">
        <v>0.35099999999999998</v>
      </c>
      <c r="Y63" s="47">
        <v>0.1963</v>
      </c>
      <c r="Z63" s="47">
        <v>4.165E-2</v>
      </c>
      <c r="AA63" s="47">
        <v>4.165E-2</v>
      </c>
      <c r="AB63" s="47">
        <v>3.2289999999999999E-2</v>
      </c>
      <c r="AC63" s="47">
        <v>2.0410000000000001E-2</v>
      </c>
      <c r="AD63" s="47">
        <v>1.1339999999999999E-8</v>
      </c>
      <c r="AE63" s="47">
        <v>1.255E-8</v>
      </c>
      <c r="AF63" s="47">
        <v>1.4300000000000001E-8</v>
      </c>
      <c r="AG63" s="47">
        <v>1.7450000000000001E-8</v>
      </c>
      <c r="AH63" s="28"/>
    </row>
    <row r="64" spans="1:34" s="39" customFormat="1" ht="16" customHeight="1" x14ac:dyDescent="0.3">
      <c r="A64" s="32"/>
      <c r="B64" s="58" t="s">
        <v>130</v>
      </c>
      <c r="C64" s="149">
        <v>2.069</v>
      </c>
      <c r="D64" s="47">
        <v>2.4369999999999998</v>
      </c>
      <c r="E64" s="149">
        <v>2.4369999999999998</v>
      </c>
      <c r="F64" s="47">
        <v>2.0539999999999998</v>
      </c>
      <c r="G64" s="47">
        <v>2.1749999999999998</v>
      </c>
      <c r="H64" s="47">
        <v>2.198</v>
      </c>
      <c r="I64" s="47">
        <v>2.0529999999999999</v>
      </c>
      <c r="J64" s="47">
        <v>2.0819999999999999</v>
      </c>
      <c r="K64" s="47">
        <v>1.927</v>
      </c>
      <c r="L64" s="47">
        <v>1.85</v>
      </c>
      <c r="M64" s="47">
        <v>1.774</v>
      </c>
      <c r="N64" s="47">
        <v>0.3785</v>
      </c>
      <c r="O64" s="47">
        <v>0.36869999999999997</v>
      </c>
      <c r="P64" s="47">
        <v>0.35899999999999999</v>
      </c>
      <c r="Q64" s="47">
        <v>0.34920000000000001</v>
      </c>
      <c r="R64" s="47">
        <v>0.33939999999999998</v>
      </c>
      <c r="S64" s="47">
        <v>0.3296</v>
      </c>
      <c r="T64" s="47">
        <v>0.31210000000000004</v>
      </c>
      <c r="U64" s="47">
        <v>0.29460000000000003</v>
      </c>
      <c r="V64" s="47">
        <v>0.27979999999999999</v>
      </c>
      <c r="W64" s="47">
        <v>0.2651</v>
      </c>
      <c r="X64" s="47">
        <v>0.25530000000000003</v>
      </c>
      <c r="Y64" s="47">
        <v>0.24680000000000002</v>
      </c>
      <c r="Z64" s="47">
        <v>0.23830000000000001</v>
      </c>
      <c r="AA64" s="47">
        <v>0.2298</v>
      </c>
      <c r="AB64" s="47">
        <v>0.22469999999999998</v>
      </c>
      <c r="AC64" s="47">
        <v>0.22209999999999999</v>
      </c>
      <c r="AD64" s="47">
        <v>0.21980000000000002</v>
      </c>
      <c r="AE64" s="47">
        <v>0.21740000000000001</v>
      </c>
      <c r="AF64" s="47">
        <v>0.21509999999999999</v>
      </c>
      <c r="AG64" s="47">
        <v>0.21280000000000002</v>
      </c>
      <c r="AH64" s="28"/>
    </row>
    <row r="65" spans="1:34" s="39" customFormat="1" x14ac:dyDescent="0.3">
      <c r="A65" s="32"/>
      <c r="B65" s="46" t="s">
        <v>131</v>
      </c>
      <c r="C65" s="47">
        <v>8.9429999999999996</v>
      </c>
      <c r="D65" s="47">
        <v>10.06</v>
      </c>
      <c r="E65" s="47">
        <v>10.130000000000001</v>
      </c>
      <c r="F65" s="47">
        <v>7.62</v>
      </c>
      <c r="G65" s="47">
        <v>6.7240000000000002</v>
      </c>
      <c r="H65" s="47">
        <v>6.5229999999999997</v>
      </c>
      <c r="I65" s="47">
        <v>6.3719999999999999</v>
      </c>
      <c r="J65" s="47">
        <v>6.2130000000000001</v>
      </c>
      <c r="K65" s="47">
        <v>5.641</v>
      </c>
      <c r="L65" s="47">
        <v>3.238</v>
      </c>
      <c r="M65" s="47">
        <v>1.3120000000000001</v>
      </c>
      <c r="N65" s="47">
        <v>0.42680000000000001</v>
      </c>
      <c r="O65" s="47">
        <v>0.35830000000000001</v>
      </c>
      <c r="P65" s="47">
        <v>0.35619999999999996</v>
      </c>
      <c r="Q65" s="47">
        <v>0.3574</v>
      </c>
      <c r="R65" s="47">
        <v>-0.55200000000000005</v>
      </c>
      <c r="S65" s="47">
        <v>-0.80959999999999999</v>
      </c>
      <c r="T65" s="47">
        <v>-0.81710000000000005</v>
      </c>
      <c r="U65" s="47">
        <v>-0.81489999999999996</v>
      </c>
      <c r="V65" s="47">
        <v>-0.82689999999999997</v>
      </c>
      <c r="W65" s="47">
        <v>-0.83120000000000005</v>
      </c>
      <c r="X65" s="47">
        <v>-0.84920000000000007</v>
      </c>
      <c r="Y65" s="47">
        <v>-0.86609999999999998</v>
      </c>
      <c r="Z65" s="47">
        <v>-0.8872000000000001</v>
      </c>
      <c r="AA65" s="47">
        <v>-0.93259999999999998</v>
      </c>
      <c r="AB65" s="47">
        <v>-0.95860000000000001</v>
      </c>
      <c r="AC65" s="47">
        <v>-1.2989999999999999</v>
      </c>
      <c r="AD65" s="47">
        <v>-1.4370000000000001</v>
      </c>
      <c r="AE65" s="47">
        <v>-1.6</v>
      </c>
      <c r="AF65" s="47">
        <v>-1.6060000000000001</v>
      </c>
      <c r="AG65" s="47">
        <v>-1.6060000000000001</v>
      </c>
      <c r="AH65" s="28"/>
    </row>
    <row r="66" spans="1:34" s="39" customFormat="1" x14ac:dyDescent="0.3">
      <c r="A66" s="32"/>
      <c r="B66" s="40" t="s">
        <v>132</v>
      </c>
      <c r="C66" s="47">
        <v>7.1790000000000003</v>
      </c>
      <c r="D66" s="47">
        <v>6.7450000000000001</v>
      </c>
      <c r="E66" s="47">
        <v>5.9870000000000001</v>
      </c>
      <c r="F66" s="47">
        <v>4.8869999999999996</v>
      </c>
      <c r="G66" s="47">
        <v>4.1289999999999996</v>
      </c>
      <c r="H66" s="47">
        <v>3.6269999999999998</v>
      </c>
      <c r="I66" s="47">
        <v>3.069</v>
      </c>
      <c r="J66" s="47">
        <v>2.6829999999999998</v>
      </c>
      <c r="K66" s="47">
        <v>2.3290000000000002</v>
      </c>
      <c r="L66" s="47">
        <v>1.9419999999999999</v>
      </c>
      <c r="M66" s="47">
        <v>1.603</v>
      </c>
      <c r="N66" s="47">
        <v>1.36</v>
      </c>
      <c r="O66" s="47">
        <v>1.141</v>
      </c>
      <c r="P66" s="47">
        <v>0.94950000000000001</v>
      </c>
      <c r="Q66" s="47">
        <v>0.73499999999999999</v>
      </c>
      <c r="R66" s="47">
        <v>0.60520000000000007</v>
      </c>
      <c r="S66" s="47">
        <v>0.47049999999999997</v>
      </c>
      <c r="T66" s="47">
        <v>0.40329999999999999</v>
      </c>
      <c r="U66" s="47">
        <v>0.33739999999999998</v>
      </c>
      <c r="V66" s="47">
        <v>0.20710000000000001</v>
      </c>
      <c r="W66" s="47">
        <v>0.16689999999999999</v>
      </c>
      <c r="X66" s="47">
        <v>0.12959999999999999</v>
      </c>
      <c r="Y66" s="47">
        <v>0.1124</v>
      </c>
      <c r="Z66" s="47">
        <v>9.6390000000000003E-2</v>
      </c>
      <c r="AA66" s="47">
        <v>8.0409999999999995E-2</v>
      </c>
      <c r="AB66" s="47">
        <v>6.7670000000000008E-2</v>
      </c>
      <c r="AC66" s="47">
        <v>5.8119999999999998E-2</v>
      </c>
      <c r="AD66" s="47">
        <v>5.1770000000000004E-2</v>
      </c>
      <c r="AE66" s="47">
        <v>4.5429999999999998E-2</v>
      </c>
      <c r="AF66" s="47">
        <v>3.6679999999999997E-2</v>
      </c>
      <c r="AG66" s="47">
        <v>2.9069999999999999E-2</v>
      </c>
      <c r="AH66" s="28"/>
    </row>
    <row r="67" spans="1:34" s="39" customFormat="1" x14ac:dyDescent="0.3">
      <c r="A67" s="32"/>
      <c r="B67" s="46" t="s">
        <v>133</v>
      </c>
      <c r="C67" s="47">
        <v>1.522</v>
      </c>
      <c r="D67" s="47">
        <v>1.4810000000000001</v>
      </c>
      <c r="E67" s="47">
        <v>1.4810000000000001</v>
      </c>
      <c r="F67" s="47">
        <v>1.425</v>
      </c>
      <c r="G67" s="47">
        <v>1.381</v>
      </c>
      <c r="H67" s="47">
        <v>1.2589999999999999</v>
      </c>
      <c r="I67" s="47">
        <v>1.22</v>
      </c>
      <c r="J67" s="47">
        <v>1.0529999999999999</v>
      </c>
      <c r="K67" s="47">
        <v>0.89500000000000002</v>
      </c>
      <c r="L67" s="47">
        <v>0.87450000000000006</v>
      </c>
      <c r="M67" s="47">
        <v>0.6742999999999999</v>
      </c>
      <c r="N67" s="47">
        <v>0.39130000000000004</v>
      </c>
      <c r="O67" s="47">
        <v>0.19090000000000001</v>
      </c>
      <c r="P67" s="47">
        <v>0.19009999999999999</v>
      </c>
      <c r="Q67" s="47">
        <v>0.18459999999999999</v>
      </c>
      <c r="R67" s="47">
        <v>0.1789</v>
      </c>
      <c r="S67" s="47">
        <v>0.17119999999999999</v>
      </c>
      <c r="T67" s="47">
        <v>0.16400000000000001</v>
      </c>
      <c r="U67" s="47">
        <v>0.15430000000000002</v>
      </c>
      <c r="V67" s="47">
        <v>0.1358</v>
      </c>
      <c r="W67" s="47">
        <v>0.16919999999999999</v>
      </c>
      <c r="X67" s="47">
        <v>0.1075</v>
      </c>
      <c r="Y67" s="47">
        <v>4.4979999999999999E-2</v>
      </c>
      <c r="Z67" s="47">
        <v>1.3509999999999999E-2</v>
      </c>
      <c r="AA67" s="47">
        <v>5.7729999999999995E-3</v>
      </c>
      <c r="AB67" s="47">
        <v>2.4560000000000001E-4</v>
      </c>
      <c r="AC67" s="47">
        <v>3.9810000000000002E-3</v>
      </c>
      <c r="AD67" s="47">
        <v>3.7160000000000001E-3</v>
      </c>
      <c r="AE67" s="47">
        <v>2.807E-3</v>
      </c>
      <c r="AF67" s="47">
        <v>3.6960000000000001E-8</v>
      </c>
      <c r="AG67" s="47">
        <v>3.7289999999999998E-8</v>
      </c>
      <c r="AH67" s="28"/>
    </row>
    <row r="68" spans="1:34" s="39" customFormat="1" x14ac:dyDescent="0.3">
      <c r="A68" s="32"/>
      <c r="B68" s="40" t="s">
        <v>134</v>
      </c>
      <c r="C68" s="149">
        <v>10.19</v>
      </c>
      <c r="D68" s="47">
        <v>10.87</v>
      </c>
      <c r="E68" s="149">
        <v>10.75</v>
      </c>
      <c r="F68" s="47">
        <v>11.01</v>
      </c>
      <c r="G68" s="47">
        <v>11.19</v>
      </c>
      <c r="H68" s="47">
        <v>10.79</v>
      </c>
      <c r="I68" s="47">
        <v>10.11</v>
      </c>
      <c r="J68" s="47">
        <v>9.3840000000000003</v>
      </c>
      <c r="K68" s="47">
        <v>8.6310000000000002</v>
      </c>
      <c r="L68" s="47">
        <v>7.3929999999999998</v>
      </c>
      <c r="M68" s="47">
        <v>6.2279999999999998</v>
      </c>
      <c r="N68" s="47">
        <v>5.7460000000000004</v>
      </c>
      <c r="O68" s="47">
        <v>4.8849999999999998</v>
      </c>
      <c r="P68" s="47">
        <v>3.8010000000000002</v>
      </c>
      <c r="Q68" s="47">
        <v>2.8220000000000001</v>
      </c>
      <c r="R68" s="47">
        <v>1.974</v>
      </c>
      <c r="S68" s="47">
        <v>1.3220000000000001</v>
      </c>
      <c r="T68" s="47">
        <v>0.90700000000000003</v>
      </c>
      <c r="U68" s="47">
        <v>0.61420000000000008</v>
      </c>
      <c r="V68" s="47">
        <v>0.44980000000000003</v>
      </c>
      <c r="W68" s="47">
        <v>0.33929999999999999</v>
      </c>
      <c r="X68" s="47">
        <v>0.25590000000000002</v>
      </c>
      <c r="Y68" s="47">
        <v>0.21530000000000002</v>
      </c>
      <c r="Z68" s="47">
        <v>0.182</v>
      </c>
      <c r="AA68" s="47">
        <v>0.12559999999999999</v>
      </c>
      <c r="AB68" s="47">
        <v>9.6069999999999989E-2</v>
      </c>
      <c r="AC68" s="47">
        <v>6.9900000000000004E-2</v>
      </c>
      <c r="AD68" s="47">
        <v>4.607E-2</v>
      </c>
      <c r="AE68" s="47">
        <v>2.4279999999999999E-2</v>
      </c>
      <c r="AF68" s="47">
        <v>1.9399999999999999E-3</v>
      </c>
      <c r="AG68" s="47">
        <v>1.9690000000000003E-3</v>
      </c>
      <c r="AH68" s="28"/>
    </row>
    <row r="69" spans="1:34" s="39" customFormat="1" x14ac:dyDescent="0.3">
      <c r="A69" s="32"/>
      <c r="B69" s="46" t="s">
        <v>38</v>
      </c>
      <c r="C69" s="64">
        <v>35.127600000000001</v>
      </c>
      <c r="D69" s="47">
        <v>36.9178</v>
      </c>
      <c r="E69" s="64">
        <v>36.305599999999998</v>
      </c>
      <c r="F69" s="47">
        <v>31.854599999999998</v>
      </c>
      <c r="G69" s="47">
        <v>30.195499999999999</v>
      </c>
      <c r="H69" s="47">
        <v>28.8506</v>
      </c>
      <c r="I69" s="47">
        <v>27.000799999999998</v>
      </c>
      <c r="J69" s="47">
        <v>25.405000000000001</v>
      </c>
      <c r="K69" s="47">
        <v>23.098099999999999</v>
      </c>
      <c r="L69" s="47">
        <v>18.6754</v>
      </c>
      <c r="M69" s="47">
        <v>14.697100000000001</v>
      </c>
      <c r="N69" s="47">
        <v>11.435799999999999</v>
      </c>
      <c r="O69" s="47">
        <v>9.8390999999999984</v>
      </c>
      <c r="P69" s="47">
        <v>8.2920999999999996</v>
      </c>
      <c r="Q69" s="47">
        <v>6.7552999999999992</v>
      </c>
      <c r="R69" s="47">
        <v>4.6552000000000007</v>
      </c>
      <c r="S69" s="47">
        <v>3.3438000000000003</v>
      </c>
      <c r="T69" s="47">
        <v>2.5828999999999995</v>
      </c>
      <c r="U69" s="47">
        <v>1.9424999999999999</v>
      </c>
      <c r="V69" s="47">
        <v>1.3939999999999999</v>
      </c>
      <c r="W69" s="47">
        <v>1.0698999999999999</v>
      </c>
      <c r="X69" s="47">
        <v>0.68179999999999996</v>
      </c>
      <c r="Y69" s="47">
        <v>0.37478</v>
      </c>
      <c r="Z69" s="47">
        <v>0.10204999999999986</v>
      </c>
      <c r="AA69" s="47">
        <v>-4.5267000000000078E-2</v>
      </c>
      <c r="AB69" s="47">
        <v>-0.1742244</v>
      </c>
      <c r="AC69" s="47">
        <v>-0.59168899999999991</v>
      </c>
      <c r="AD69" s="47">
        <v>-0.80024398866000002</v>
      </c>
      <c r="AE69" s="47">
        <v>-1.00738298745</v>
      </c>
      <c r="AF69" s="47">
        <v>-1.0858799487399999</v>
      </c>
      <c r="AG69" s="47">
        <v>-1.1157609452600001</v>
      </c>
      <c r="AH69" s="28"/>
    </row>
    <row r="70" spans="1:34" s="39" customFormat="1" x14ac:dyDescent="0.3">
      <c r="A70" s="32"/>
      <c r="B70" s="40"/>
      <c r="C70" s="45"/>
      <c r="D70" s="47"/>
      <c r="E70" s="45"/>
      <c r="F70" s="47"/>
      <c r="G70" s="47"/>
      <c r="H70" s="47"/>
      <c r="I70" s="47"/>
      <c r="J70" s="41"/>
      <c r="K70" s="41"/>
      <c r="L70" s="41"/>
      <c r="M70" s="41"/>
      <c r="N70" s="40"/>
      <c r="O70" s="40"/>
      <c r="P70" s="40"/>
      <c r="Q70" s="40"/>
      <c r="R70" s="40"/>
      <c r="S70" s="40"/>
      <c r="T70" s="40"/>
      <c r="U70" s="40"/>
      <c r="V70" s="40"/>
      <c r="W70" s="40"/>
      <c r="X70" s="40"/>
      <c r="Y70" s="40"/>
      <c r="Z70" s="40"/>
      <c r="AA70" s="40"/>
      <c r="AB70" s="40"/>
      <c r="AC70" s="40"/>
      <c r="AD70" s="40"/>
      <c r="AE70" s="40"/>
      <c r="AF70" s="40"/>
      <c r="AG70" s="40"/>
      <c r="AH70" s="28"/>
    </row>
    <row r="71" spans="1:34" x14ac:dyDescent="0.3">
      <c r="B71" s="161" t="s">
        <v>135</v>
      </c>
      <c r="C71" s="83">
        <v>2020</v>
      </c>
      <c r="D71" s="77"/>
      <c r="E71" s="77"/>
      <c r="F71" s="77"/>
      <c r="G71" s="77"/>
      <c r="H71" s="77"/>
      <c r="I71" s="77"/>
      <c r="J71" s="77"/>
      <c r="K71" s="77"/>
      <c r="L71" s="77"/>
      <c r="M71" s="77"/>
      <c r="N71" s="77"/>
      <c r="O71" s="77"/>
      <c r="P71" s="77"/>
      <c r="Q71" s="77"/>
      <c r="R71" s="77"/>
      <c r="S71" s="77"/>
      <c r="T71" s="77"/>
      <c r="U71" s="77"/>
      <c r="V71" s="77"/>
      <c r="W71" s="77"/>
      <c r="X71" s="77"/>
      <c r="Y71" s="77"/>
      <c r="Z71" s="77"/>
      <c r="AA71" s="77"/>
      <c r="AB71" s="77"/>
      <c r="AC71" s="77"/>
      <c r="AD71" s="77"/>
      <c r="AE71" s="77"/>
      <c r="AF71" s="77"/>
      <c r="AG71" s="82">
        <v>2050</v>
      </c>
      <c r="AH71" s="28"/>
    </row>
    <row r="72" spans="1:34" x14ac:dyDescent="0.3">
      <c r="B72" s="40" t="s">
        <v>128</v>
      </c>
      <c r="C72" s="47">
        <v>0.73160000000000003</v>
      </c>
      <c r="D72" s="47">
        <v>0.7208</v>
      </c>
      <c r="E72" s="47">
        <v>0.92010000000000003</v>
      </c>
      <c r="F72" s="47">
        <v>0.96899999999999997</v>
      </c>
      <c r="G72" s="47">
        <v>1.018</v>
      </c>
      <c r="H72" s="47">
        <v>1.0129999999999999</v>
      </c>
      <c r="I72" s="64">
        <v>1.0109999999999999</v>
      </c>
      <c r="J72" s="47">
        <v>0.99929999999999997</v>
      </c>
      <c r="K72" s="64">
        <v>0.98720000000000008</v>
      </c>
      <c r="L72" s="64">
        <v>0.97850000000000004</v>
      </c>
      <c r="M72" s="64">
        <v>0.96950000000000003</v>
      </c>
      <c r="N72" s="64">
        <v>0.9738</v>
      </c>
      <c r="O72" s="64">
        <v>0.97799999999999998</v>
      </c>
      <c r="P72" s="64">
        <v>0.98229999999999995</v>
      </c>
      <c r="Q72" s="47">
        <v>0.98660000000000003</v>
      </c>
      <c r="R72" s="64">
        <v>0.9907999999999999</v>
      </c>
      <c r="S72" s="64">
        <v>0.99509999999999998</v>
      </c>
      <c r="T72" s="64">
        <v>0.99929999999999997</v>
      </c>
      <c r="U72" s="64">
        <v>1.004</v>
      </c>
      <c r="V72" s="64">
        <v>1.008</v>
      </c>
      <c r="W72" s="64">
        <v>1.012</v>
      </c>
      <c r="X72" s="47">
        <v>1.028</v>
      </c>
      <c r="Y72" s="47">
        <v>1.044</v>
      </c>
      <c r="Z72" s="47">
        <v>1.06</v>
      </c>
      <c r="AA72" s="47">
        <v>1.0760000000000001</v>
      </c>
      <c r="AB72" s="47">
        <v>1.0920000000000001</v>
      </c>
      <c r="AC72" s="47">
        <v>1.1080000000000001</v>
      </c>
      <c r="AD72" s="47">
        <v>1.1240000000000001</v>
      </c>
      <c r="AE72" s="47">
        <v>1.1399999999999999</v>
      </c>
      <c r="AF72" s="47">
        <v>1.1559999999999999</v>
      </c>
      <c r="AG72" s="47">
        <v>1.1719999999999999</v>
      </c>
      <c r="AH72" s="28"/>
    </row>
    <row r="73" spans="1:34" x14ac:dyDescent="0.3">
      <c r="B73" s="46" t="s">
        <v>129</v>
      </c>
      <c r="C73" s="47">
        <v>4.4930000000000003</v>
      </c>
      <c r="D73" s="47">
        <v>4.6040000000000001</v>
      </c>
      <c r="E73" s="47">
        <v>4.6239999999999997</v>
      </c>
      <c r="F73" s="47">
        <v>4.226</v>
      </c>
      <c r="G73" s="47">
        <v>3.96</v>
      </c>
      <c r="H73" s="47">
        <v>3.903</v>
      </c>
      <c r="I73" s="47">
        <v>3.972</v>
      </c>
      <c r="J73" s="47">
        <v>3.9769999999999999</v>
      </c>
      <c r="K73" s="47">
        <v>3.9540000000000002</v>
      </c>
      <c r="L73" s="47">
        <v>3.8340000000000001</v>
      </c>
      <c r="M73" s="47">
        <v>3.8119999999999998</v>
      </c>
      <c r="N73" s="47">
        <v>3.7629999999999999</v>
      </c>
      <c r="O73" s="47">
        <v>3.7130000000000001</v>
      </c>
      <c r="P73" s="47">
        <v>3.6640000000000001</v>
      </c>
      <c r="Q73" s="47">
        <v>3.6150000000000002</v>
      </c>
      <c r="R73" s="47">
        <v>3.5659999999999998</v>
      </c>
      <c r="S73" s="47">
        <v>3.5169999999999999</v>
      </c>
      <c r="T73" s="47">
        <v>3.468</v>
      </c>
      <c r="U73" s="47">
        <v>3.419</v>
      </c>
      <c r="V73" s="47">
        <v>3.37</v>
      </c>
      <c r="W73" s="47">
        <v>3.42</v>
      </c>
      <c r="X73" s="47">
        <v>3.3690000000000002</v>
      </c>
      <c r="Y73" s="47">
        <v>3.319</v>
      </c>
      <c r="Z73" s="47">
        <v>3.2679999999999998</v>
      </c>
      <c r="AA73" s="47">
        <v>3.234</v>
      </c>
      <c r="AB73" s="47">
        <v>3.1989999999999998</v>
      </c>
      <c r="AC73" s="47">
        <v>3.1629999999999998</v>
      </c>
      <c r="AD73" s="47">
        <v>3.085</v>
      </c>
      <c r="AE73" s="47">
        <v>3.048</v>
      </c>
      <c r="AF73" s="47">
        <v>3.01</v>
      </c>
      <c r="AG73" s="47">
        <v>2.972</v>
      </c>
      <c r="AH73" s="28"/>
    </row>
    <row r="74" spans="1:34" x14ac:dyDescent="0.3">
      <c r="B74" s="46" t="s">
        <v>130</v>
      </c>
      <c r="C74" s="149">
        <v>2.069</v>
      </c>
      <c r="D74" s="47">
        <v>2.4369999999999998</v>
      </c>
      <c r="E74" s="149">
        <v>2.4369999999999998</v>
      </c>
      <c r="F74" s="47">
        <v>2.12</v>
      </c>
      <c r="G74" s="47">
        <v>2.278</v>
      </c>
      <c r="H74" s="47">
        <v>2.35</v>
      </c>
      <c r="I74" s="47">
        <v>2.282</v>
      </c>
      <c r="J74" s="47">
        <v>2.2519999999999998</v>
      </c>
      <c r="K74" s="47">
        <v>2.2530000000000001</v>
      </c>
      <c r="L74" s="47">
        <v>2.35</v>
      </c>
      <c r="M74" s="47">
        <v>2.35</v>
      </c>
      <c r="N74" s="47">
        <v>2.35</v>
      </c>
      <c r="O74" s="47">
        <v>2.35</v>
      </c>
      <c r="P74" s="47">
        <v>2.35</v>
      </c>
      <c r="Q74" s="47">
        <v>2.35</v>
      </c>
      <c r="R74" s="47">
        <v>2.35</v>
      </c>
      <c r="S74" s="47">
        <v>2.35</v>
      </c>
      <c r="T74" s="47">
        <v>2.35</v>
      </c>
      <c r="U74" s="47">
        <v>2.35</v>
      </c>
      <c r="V74" s="47">
        <v>2.35</v>
      </c>
      <c r="W74" s="47">
        <v>2.2509999999999999</v>
      </c>
      <c r="X74" s="47">
        <v>2.2639999999999998</v>
      </c>
      <c r="Y74" s="47">
        <v>2.2759999999999998</v>
      </c>
      <c r="Z74" s="47">
        <v>2.2890000000000001</v>
      </c>
      <c r="AA74" s="47">
        <v>2.286</v>
      </c>
      <c r="AB74" s="47">
        <v>2.2829999999999999</v>
      </c>
      <c r="AC74" s="47">
        <v>2.2810000000000001</v>
      </c>
      <c r="AD74" s="47">
        <v>2.3210000000000002</v>
      </c>
      <c r="AE74" s="47">
        <v>2.3199999999999998</v>
      </c>
      <c r="AF74" s="47">
        <v>2.3199999999999998</v>
      </c>
      <c r="AG74" s="47">
        <v>2.3210000000000002</v>
      </c>
      <c r="AH74" s="28"/>
    </row>
    <row r="75" spans="1:34" ht="14.6" customHeight="1" x14ac:dyDescent="0.3">
      <c r="B75" s="40" t="s">
        <v>131</v>
      </c>
      <c r="C75" s="47">
        <v>8.9429999999999996</v>
      </c>
      <c r="D75" s="47">
        <v>10.119999999999999</v>
      </c>
      <c r="E75" s="47">
        <v>10.26</v>
      </c>
      <c r="F75" s="47">
        <v>9.1739999999999995</v>
      </c>
      <c r="G75" s="47">
        <v>7.25</v>
      </c>
      <c r="H75" s="47">
        <v>6.7549999999999999</v>
      </c>
      <c r="I75" s="47">
        <v>6.5780000000000003</v>
      </c>
      <c r="J75" s="47">
        <v>5.4930000000000003</v>
      </c>
      <c r="K75" s="47">
        <v>4.7370000000000001</v>
      </c>
      <c r="L75" s="47">
        <v>4.665</v>
      </c>
      <c r="M75" s="47">
        <v>3.9980000000000002</v>
      </c>
      <c r="N75" s="47">
        <v>3.9529999999999998</v>
      </c>
      <c r="O75" s="47">
        <v>3.9079999999999999</v>
      </c>
      <c r="P75" s="47">
        <v>3.863</v>
      </c>
      <c r="Q75" s="47">
        <v>3.8180000000000001</v>
      </c>
      <c r="R75" s="47">
        <v>3.7730000000000001</v>
      </c>
      <c r="S75" s="47">
        <v>3.7280000000000002</v>
      </c>
      <c r="T75" s="47">
        <v>3.6829999999999998</v>
      </c>
      <c r="U75" s="47">
        <v>3.637</v>
      </c>
      <c r="V75" s="47">
        <v>3.5920000000000001</v>
      </c>
      <c r="W75" s="47">
        <v>3.5470000000000002</v>
      </c>
      <c r="X75" s="47">
        <v>3.5579999999999998</v>
      </c>
      <c r="Y75" s="47">
        <v>3.57</v>
      </c>
      <c r="Z75" s="47">
        <v>3.581</v>
      </c>
      <c r="AA75" s="47">
        <v>3.5920000000000001</v>
      </c>
      <c r="AB75" s="47">
        <v>3.6030000000000002</v>
      </c>
      <c r="AC75" s="47">
        <v>3.6150000000000002</v>
      </c>
      <c r="AD75" s="47">
        <v>3.6259999999999999</v>
      </c>
      <c r="AE75" s="47">
        <v>3.637</v>
      </c>
      <c r="AF75" s="47">
        <v>3.649</v>
      </c>
      <c r="AG75" s="47">
        <v>3.66</v>
      </c>
      <c r="AH75" s="28"/>
    </row>
    <row r="76" spans="1:34" x14ac:dyDescent="0.3">
      <c r="B76" s="46" t="s">
        <v>132</v>
      </c>
      <c r="C76" s="47">
        <v>7.1790000000000003</v>
      </c>
      <c r="D76" s="47">
        <v>6.7450000000000001</v>
      </c>
      <c r="E76" s="47">
        <v>5.9870000000000001</v>
      </c>
      <c r="F76" s="47">
        <v>5.7930000000000001</v>
      </c>
      <c r="G76" s="47">
        <v>5.7990000000000004</v>
      </c>
      <c r="H76" s="47">
        <v>5.7460000000000004</v>
      </c>
      <c r="I76" s="47">
        <v>5.65</v>
      </c>
      <c r="J76" s="47">
        <v>5.524</v>
      </c>
      <c r="K76" s="47">
        <v>5.3579999999999997</v>
      </c>
      <c r="L76" s="47">
        <v>5.1660000000000004</v>
      </c>
      <c r="M76" s="47">
        <v>4.907</v>
      </c>
      <c r="N76" s="47">
        <v>4.6059999999999999</v>
      </c>
      <c r="O76" s="47">
        <v>4.3040000000000003</v>
      </c>
      <c r="P76" s="47">
        <v>4.0030000000000001</v>
      </c>
      <c r="Q76" s="47">
        <v>3.702</v>
      </c>
      <c r="R76" s="47">
        <v>3.4009999999999998</v>
      </c>
      <c r="S76" s="47">
        <v>3.1</v>
      </c>
      <c r="T76" s="47">
        <v>2.7989999999999999</v>
      </c>
      <c r="U76" s="47">
        <v>2.4980000000000002</v>
      </c>
      <c r="V76" s="47">
        <v>2.1960000000000002</v>
      </c>
      <c r="W76" s="47">
        <v>1.895</v>
      </c>
      <c r="X76" s="47">
        <v>1.857</v>
      </c>
      <c r="Y76" s="47">
        <v>1.8180000000000001</v>
      </c>
      <c r="Z76" s="47">
        <v>1.7789999999999999</v>
      </c>
      <c r="AA76" s="47">
        <v>1.74</v>
      </c>
      <c r="AB76" s="47">
        <v>1.7010000000000001</v>
      </c>
      <c r="AC76" s="47">
        <v>1.663</v>
      </c>
      <c r="AD76" s="47">
        <v>1.6240000000000001</v>
      </c>
      <c r="AE76" s="47">
        <v>1.585</v>
      </c>
      <c r="AF76" s="47">
        <v>1.546</v>
      </c>
      <c r="AG76" s="47">
        <v>1.508</v>
      </c>
      <c r="AH76" s="28"/>
    </row>
    <row r="77" spans="1:34" x14ac:dyDescent="0.3">
      <c r="B77" s="46" t="s">
        <v>133</v>
      </c>
      <c r="C77" s="47">
        <v>1.522</v>
      </c>
      <c r="D77" s="47">
        <v>1.4810000000000001</v>
      </c>
      <c r="E77" s="47">
        <v>1.4810000000000001</v>
      </c>
      <c r="F77" s="47">
        <v>1.3859999999999999</v>
      </c>
      <c r="G77" s="47">
        <v>1.35</v>
      </c>
      <c r="H77" s="47">
        <v>1.3220000000000001</v>
      </c>
      <c r="I77" s="47">
        <v>1.294</v>
      </c>
      <c r="J77" s="47">
        <v>1.264</v>
      </c>
      <c r="K77" s="47">
        <v>1.2330000000000001</v>
      </c>
      <c r="L77" s="47">
        <v>1.198</v>
      </c>
      <c r="M77" s="47">
        <v>1.153</v>
      </c>
      <c r="N77" s="47">
        <v>1.131</v>
      </c>
      <c r="O77" s="47">
        <v>1.109</v>
      </c>
      <c r="P77" s="47">
        <v>1.087</v>
      </c>
      <c r="Q77" s="47">
        <v>1.0649999999999999</v>
      </c>
      <c r="R77" s="47">
        <v>1.0429999999999999</v>
      </c>
      <c r="S77" s="47">
        <v>1.0209999999999999</v>
      </c>
      <c r="T77" s="47">
        <v>0.999</v>
      </c>
      <c r="U77" s="47">
        <v>0.97709999999999997</v>
      </c>
      <c r="V77" s="47">
        <v>0.95510000000000006</v>
      </c>
      <c r="W77" s="47">
        <v>0.93310000000000004</v>
      </c>
      <c r="X77" s="47">
        <v>0.94350000000000001</v>
      </c>
      <c r="Y77" s="47">
        <v>0.95379999999999998</v>
      </c>
      <c r="Z77" s="47">
        <v>0.96420000000000006</v>
      </c>
      <c r="AA77" s="47">
        <v>0.97460000000000002</v>
      </c>
      <c r="AB77" s="47">
        <v>0.9849</v>
      </c>
      <c r="AC77" s="47">
        <v>0.99529999999999996</v>
      </c>
      <c r="AD77" s="47">
        <v>1.006</v>
      </c>
      <c r="AE77" s="47">
        <v>1.016</v>
      </c>
      <c r="AF77" s="47">
        <v>1.026</v>
      </c>
      <c r="AG77" s="47">
        <v>1.0369999999999999</v>
      </c>
      <c r="AH77" s="28"/>
    </row>
    <row r="78" spans="1:34" x14ac:dyDescent="0.3">
      <c r="B78" s="40" t="s">
        <v>134</v>
      </c>
      <c r="C78" s="149">
        <v>10.19</v>
      </c>
      <c r="D78" s="47">
        <v>10.87</v>
      </c>
      <c r="E78" s="149">
        <v>11.75</v>
      </c>
      <c r="F78" s="47">
        <v>11.78</v>
      </c>
      <c r="G78" s="47">
        <v>11.58</v>
      </c>
      <c r="H78" s="47">
        <v>11.45</v>
      </c>
      <c r="I78" s="47">
        <v>11.45</v>
      </c>
      <c r="J78" s="47">
        <v>11.44</v>
      </c>
      <c r="K78" s="47">
        <v>11.39</v>
      </c>
      <c r="L78" s="47">
        <v>11.31</v>
      </c>
      <c r="M78" s="47">
        <v>11.19</v>
      </c>
      <c r="N78" s="47">
        <v>10.83</v>
      </c>
      <c r="O78" s="47">
        <v>10.48</v>
      </c>
      <c r="P78" s="47">
        <v>10.119999999999999</v>
      </c>
      <c r="Q78" s="47">
        <v>9.77</v>
      </c>
      <c r="R78" s="47">
        <v>9.4149999999999991</v>
      </c>
      <c r="S78" s="47">
        <v>9.06</v>
      </c>
      <c r="T78" s="47">
        <v>8.7059999999999995</v>
      </c>
      <c r="U78" s="47">
        <v>8.3510000000000009</v>
      </c>
      <c r="V78" s="47">
        <v>7.9969999999999999</v>
      </c>
      <c r="W78" s="47">
        <v>7.6420000000000003</v>
      </c>
      <c r="X78" s="47">
        <v>7.383</v>
      </c>
      <c r="Y78" s="47">
        <v>7.125</v>
      </c>
      <c r="Z78" s="47">
        <v>6.8659999999999997</v>
      </c>
      <c r="AA78" s="47">
        <v>6.6079999999999997</v>
      </c>
      <c r="AB78" s="47">
        <v>6.3490000000000002</v>
      </c>
      <c r="AC78" s="47">
        <v>6.0910000000000002</v>
      </c>
      <c r="AD78" s="47">
        <v>5.8330000000000002</v>
      </c>
      <c r="AE78" s="47">
        <v>5.5739999999999998</v>
      </c>
      <c r="AF78" s="47">
        <v>5.3159999999999998</v>
      </c>
      <c r="AG78" s="47">
        <v>5.0570000000000004</v>
      </c>
      <c r="AH78" s="28"/>
    </row>
    <row r="79" spans="1:34" x14ac:dyDescent="0.3">
      <c r="B79" s="46" t="s">
        <v>38</v>
      </c>
      <c r="C79" s="64">
        <v>35.127600000000001</v>
      </c>
      <c r="D79" s="47">
        <v>36.977800000000002</v>
      </c>
      <c r="E79" s="64">
        <v>37.459099999999999</v>
      </c>
      <c r="F79" s="47">
        <v>35.448</v>
      </c>
      <c r="G79" s="47">
        <v>33.234999999999999</v>
      </c>
      <c r="H79" s="47">
        <v>32.539000000000001</v>
      </c>
      <c r="I79" s="47">
        <v>32.237000000000002</v>
      </c>
      <c r="J79" s="47">
        <v>30.949300000000001</v>
      </c>
      <c r="K79" s="47">
        <v>29.912200000000002</v>
      </c>
      <c r="L79" s="47">
        <v>29.5015</v>
      </c>
      <c r="M79" s="47">
        <v>28.3795</v>
      </c>
      <c r="N79" s="47">
        <v>27.6068</v>
      </c>
      <c r="O79" s="47">
        <v>26.841999999999999</v>
      </c>
      <c r="P79" s="47">
        <v>26.069299999999998</v>
      </c>
      <c r="Q79" s="47">
        <v>25.3066</v>
      </c>
      <c r="R79" s="47">
        <v>24.538799999999998</v>
      </c>
      <c r="S79" s="47">
        <v>23.771099999999997</v>
      </c>
      <c r="T79" s="47">
        <v>23.004300000000001</v>
      </c>
      <c r="U79" s="47">
        <v>22.236099999999997</v>
      </c>
      <c r="V79" s="47">
        <v>21.4681</v>
      </c>
      <c r="W79" s="47">
        <v>20.700099999999999</v>
      </c>
      <c r="X79" s="47">
        <v>20.4025</v>
      </c>
      <c r="Y79" s="47">
        <v>20.105799999999999</v>
      </c>
      <c r="Z79" s="47">
        <v>19.807200000000002</v>
      </c>
      <c r="AA79" s="47">
        <v>19.5106</v>
      </c>
      <c r="AB79" s="47">
        <v>19.2119</v>
      </c>
      <c r="AC79" s="47">
        <v>18.9163</v>
      </c>
      <c r="AD79" s="47">
        <v>18.619</v>
      </c>
      <c r="AE79" s="47">
        <v>18.32</v>
      </c>
      <c r="AF79" s="47">
        <v>18.023</v>
      </c>
      <c r="AG79" s="47">
        <v>17.727</v>
      </c>
      <c r="AH79" s="28"/>
    </row>
    <row r="80" spans="1:34" x14ac:dyDescent="0.3">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row>
    <row r="81" spans="2:34" x14ac:dyDescent="0.3">
      <c r="B81" s="147" t="s">
        <v>178</v>
      </c>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row>
    <row r="82" spans="2:34" x14ac:dyDescent="0.3">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row>
    <row r="83" spans="2:34" x14ac:dyDescent="0.3">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row>
    <row r="84" spans="2:34" x14ac:dyDescent="0.3">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row>
    <row r="85" spans="2:34" x14ac:dyDescent="0.3">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row>
    <row r="86" spans="2:34" x14ac:dyDescent="0.3">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row>
    <row r="87" spans="2:34" x14ac:dyDescent="0.3">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row>
    <row r="88" spans="2:34" x14ac:dyDescent="0.3">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row>
    <row r="89" spans="2:34" x14ac:dyDescent="0.3">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row>
    <row r="90" spans="2:34" ht="14.6" customHeight="1" x14ac:dyDescent="0.3">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row>
    <row r="91" spans="2:34" x14ac:dyDescent="0.3">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row>
    <row r="92" spans="2:34" x14ac:dyDescent="0.3">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row>
    <row r="93" spans="2:34" x14ac:dyDescent="0.3">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row>
    <row r="94" spans="2:34" x14ac:dyDescent="0.3">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row>
    <row r="95" spans="2:34" x14ac:dyDescent="0.3">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row>
    <row r="96" spans="2:34" x14ac:dyDescent="0.3">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row>
    <row r="97" spans="2:34" x14ac:dyDescent="0.3">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row>
    <row r="102" spans="2:34" ht="14.6" customHeight="1" x14ac:dyDescent="0.3"/>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184DC-9D9E-47D3-8E4E-6BBC43C04533}">
  <dimension ref="A1:AD133"/>
  <sheetViews>
    <sheetView zoomScale="74" zoomScaleNormal="98" workbookViewId="0">
      <selection activeCell="AD9" sqref="AD9"/>
    </sheetView>
  </sheetViews>
  <sheetFormatPr defaultColWidth="9.21875" defaultRowHeight="15.05" x14ac:dyDescent="0.3"/>
  <cols>
    <col min="1" max="1" width="4.44140625" style="32" customWidth="1"/>
    <col min="2" max="2" width="21.77734375" style="32" customWidth="1"/>
    <col min="3" max="15" width="10.33203125" style="32" customWidth="1"/>
    <col min="16" max="19" width="10.77734375" style="32" bestFit="1" customWidth="1"/>
    <col min="20" max="20" width="10.5546875" style="32" bestFit="1" customWidth="1"/>
    <col min="21" max="22" width="10.77734375" style="32" bestFit="1" customWidth="1"/>
    <col min="23" max="30" width="9.33203125" style="32" customWidth="1"/>
    <col min="31" max="16384" width="9.21875" style="32"/>
  </cols>
  <sheetData>
    <row r="1" spans="2:30" s="136" customFormat="1" ht="14.6" customHeight="1" x14ac:dyDescent="0.3">
      <c r="B1" s="38"/>
      <c r="C1" s="39"/>
      <c r="D1" s="39"/>
      <c r="E1" s="39"/>
      <c r="F1" s="39"/>
      <c r="G1" s="39"/>
      <c r="H1" s="39"/>
      <c r="I1" s="39"/>
      <c r="J1" s="39"/>
      <c r="K1" s="39"/>
      <c r="L1" s="39"/>
      <c r="M1" s="39"/>
    </row>
    <row r="2" spans="2:30" s="136" customFormat="1" x14ac:dyDescent="0.3">
      <c r="B2" s="40"/>
      <c r="C2" s="41"/>
      <c r="D2" s="41"/>
      <c r="E2" s="41"/>
      <c r="F2" s="41"/>
      <c r="G2" s="41"/>
      <c r="H2" s="41"/>
      <c r="I2" s="41"/>
      <c r="J2" s="41"/>
      <c r="K2" s="41"/>
      <c r="L2" s="41"/>
      <c r="M2" s="41"/>
      <c r="N2" s="28"/>
      <c r="O2" s="28"/>
      <c r="P2" s="28"/>
      <c r="Q2" s="28"/>
      <c r="R2" s="28"/>
      <c r="S2" s="28"/>
      <c r="T2" s="28"/>
      <c r="U2" s="28"/>
      <c r="V2" s="28"/>
      <c r="W2" s="28"/>
      <c r="X2" s="28"/>
      <c r="Y2" s="28"/>
      <c r="Z2" s="28"/>
      <c r="AA2" s="28"/>
      <c r="AB2" s="28"/>
      <c r="AC2" s="28"/>
      <c r="AD2" s="28"/>
    </row>
    <row r="3" spans="2:30" s="136" customFormat="1" x14ac:dyDescent="0.3">
      <c r="B3" s="40"/>
      <c r="C3" s="41"/>
      <c r="D3" s="41"/>
      <c r="E3" s="41"/>
      <c r="F3" s="41"/>
      <c r="G3" s="41"/>
      <c r="H3" s="41"/>
      <c r="I3" s="41"/>
      <c r="J3" s="41"/>
      <c r="K3" s="41"/>
      <c r="L3" s="41"/>
      <c r="M3" s="41"/>
      <c r="N3" s="28"/>
      <c r="O3" s="28"/>
      <c r="P3" s="28"/>
      <c r="Q3" s="28"/>
      <c r="R3" s="28"/>
      <c r="S3" s="28"/>
      <c r="T3" s="28"/>
      <c r="U3" s="28"/>
      <c r="V3" s="28"/>
      <c r="W3" s="28"/>
      <c r="X3" s="28"/>
      <c r="Y3" s="28"/>
      <c r="Z3" s="28"/>
      <c r="AA3" s="28"/>
      <c r="AB3" s="28"/>
      <c r="AC3" s="28"/>
      <c r="AD3" s="28"/>
    </row>
    <row r="4" spans="2:30" s="136" customFormat="1" ht="28.8" x14ac:dyDescent="0.55000000000000004">
      <c r="B4" s="42" t="s">
        <v>180</v>
      </c>
      <c r="C4" s="41"/>
      <c r="D4" s="41"/>
      <c r="E4" s="41"/>
      <c r="F4" s="41"/>
      <c r="G4" s="41"/>
      <c r="H4" s="41"/>
      <c r="I4" s="41"/>
      <c r="J4" s="41"/>
      <c r="K4" s="41"/>
      <c r="L4" s="41"/>
      <c r="M4" s="41"/>
      <c r="N4" s="28"/>
      <c r="O4" s="28"/>
      <c r="P4" s="28"/>
      <c r="Q4" s="28"/>
      <c r="R4" s="28"/>
      <c r="S4" s="28"/>
      <c r="T4" s="28"/>
      <c r="U4" s="28"/>
      <c r="V4" s="28"/>
      <c r="W4" s="28"/>
      <c r="X4" s="28"/>
      <c r="Y4" s="28"/>
      <c r="Z4" s="28"/>
      <c r="AA4" s="28"/>
      <c r="AB4" s="28"/>
      <c r="AC4" s="28"/>
      <c r="AD4" s="28"/>
    </row>
    <row r="5" spans="2:30" s="136" customFormat="1" ht="18.649999999999999" customHeight="1" x14ac:dyDescent="0.55000000000000004">
      <c r="B5" s="42"/>
      <c r="C5" s="41"/>
      <c r="D5" s="41"/>
      <c r="E5" s="41"/>
      <c r="F5" s="41"/>
      <c r="G5" s="41"/>
      <c r="H5" s="41"/>
      <c r="I5" s="41"/>
      <c r="J5" s="41"/>
      <c r="K5" s="41"/>
      <c r="L5" s="41"/>
      <c r="M5" s="41"/>
      <c r="N5" s="28"/>
      <c r="O5" s="28"/>
      <c r="P5" s="28"/>
      <c r="Q5" s="28"/>
      <c r="R5" s="28"/>
      <c r="S5" s="28"/>
      <c r="T5" s="28"/>
      <c r="U5" s="28"/>
      <c r="V5" s="28"/>
      <c r="W5" s="28"/>
      <c r="X5" s="28"/>
      <c r="Y5" s="28"/>
      <c r="Z5" s="28"/>
      <c r="AA5" s="28"/>
      <c r="AB5" s="28"/>
      <c r="AC5" s="28"/>
      <c r="AD5" s="28"/>
    </row>
    <row r="6" spans="2:30" s="136" customFormat="1" x14ac:dyDescent="0.3">
      <c r="B6" s="43"/>
      <c r="C6" s="41"/>
      <c r="D6" s="41"/>
      <c r="E6" s="41"/>
      <c r="F6" s="41"/>
      <c r="G6" s="41"/>
      <c r="H6" s="41"/>
      <c r="I6" s="41"/>
      <c r="J6" s="41"/>
      <c r="K6" s="41"/>
      <c r="L6" s="41"/>
      <c r="M6" s="41"/>
      <c r="N6" s="28"/>
      <c r="O6" s="28"/>
      <c r="P6" s="28"/>
      <c r="Q6" s="28"/>
      <c r="R6" s="28"/>
      <c r="S6" s="28"/>
      <c r="T6" s="28"/>
      <c r="U6" s="28"/>
      <c r="V6" s="28"/>
      <c r="W6" s="28"/>
      <c r="X6" s="28"/>
      <c r="Y6" s="28"/>
      <c r="Z6" s="28"/>
      <c r="AA6" s="28"/>
      <c r="AB6" s="28"/>
      <c r="AC6" s="28"/>
      <c r="AD6" s="28"/>
    </row>
    <row r="7" spans="2:30" s="136" customFormat="1" x14ac:dyDescent="0.3">
      <c r="B7" s="90" t="s">
        <v>200</v>
      </c>
      <c r="C7" s="80"/>
      <c r="D7" s="80"/>
      <c r="E7" s="80"/>
      <c r="F7" s="80"/>
      <c r="G7" s="80"/>
      <c r="H7" s="80"/>
      <c r="I7" s="80"/>
      <c r="J7" s="80"/>
      <c r="K7" s="80"/>
      <c r="L7" s="80"/>
      <c r="M7" s="80"/>
      <c r="N7" s="80"/>
      <c r="O7" s="80"/>
      <c r="P7" s="80"/>
      <c r="Q7" s="86"/>
      <c r="R7" s="86"/>
      <c r="S7" s="86"/>
      <c r="T7" s="86"/>
      <c r="U7" s="86"/>
      <c r="V7" s="86"/>
      <c r="W7" s="86"/>
      <c r="X7" s="86"/>
      <c r="Y7" s="86"/>
      <c r="Z7" s="86"/>
      <c r="AA7" s="86"/>
      <c r="AB7" s="86"/>
      <c r="AC7" s="86"/>
      <c r="AD7" s="82"/>
    </row>
    <row r="8" spans="2:30" s="136" customFormat="1" x14ac:dyDescent="0.3">
      <c r="B8" s="90"/>
      <c r="C8" s="81">
        <v>2024</v>
      </c>
      <c r="D8" s="81"/>
      <c r="E8" s="81"/>
      <c r="F8" s="81"/>
      <c r="G8" s="81"/>
      <c r="H8" s="81"/>
      <c r="I8" s="81"/>
      <c r="J8" s="81"/>
      <c r="K8" s="81"/>
      <c r="L8" s="81"/>
      <c r="M8" s="81"/>
      <c r="N8" s="81"/>
      <c r="O8" s="81"/>
      <c r="P8" s="81"/>
      <c r="Q8" s="81"/>
      <c r="R8" s="81"/>
      <c r="S8" s="81"/>
      <c r="T8" s="81"/>
      <c r="U8" s="81"/>
      <c r="V8" s="81"/>
      <c r="W8" s="81"/>
      <c r="X8" s="81"/>
      <c r="Y8" s="81"/>
      <c r="Z8" s="81"/>
      <c r="AA8" s="81"/>
      <c r="AB8" s="81"/>
      <c r="AC8" s="81">
        <v>2050</v>
      </c>
      <c r="AD8" s="82"/>
    </row>
    <row r="9" spans="2:30" s="136" customFormat="1" x14ac:dyDescent="0.3">
      <c r="B9" s="40" t="s">
        <v>222</v>
      </c>
      <c r="C9" s="47">
        <v>2.4192951955735937</v>
      </c>
      <c r="D9" s="47">
        <v>2.1486190376224341</v>
      </c>
      <c r="E9" s="47">
        <v>2.0813278286471695</v>
      </c>
      <c r="F9" s="47">
        <v>1.8895466943447057</v>
      </c>
      <c r="G9" s="47">
        <v>1.7218067463717179</v>
      </c>
      <c r="H9" s="47">
        <v>1.8880468249889437</v>
      </c>
      <c r="I9" s="47">
        <v>1.7617323327228367</v>
      </c>
      <c r="J9" s="47">
        <v>1.6183525400010828</v>
      </c>
      <c r="K9" s="47">
        <v>1.6631493273932147</v>
      </c>
      <c r="L9" s="47">
        <v>1.6501136071940106</v>
      </c>
      <c r="M9" s="47">
        <v>1.5056806151505646</v>
      </c>
      <c r="N9" s="47">
        <v>1.37175497226521</v>
      </c>
      <c r="O9" s="47">
        <v>1.152022684792535</v>
      </c>
      <c r="P9" s="47">
        <v>0.91505560303656064</v>
      </c>
      <c r="Q9" s="47">
        <v>0.76705424426934099</v>
      </c>
      <c r="R9" s="47">
        <v>0.68822631814388135</v>
      </c>
      <c r="S9" s="47">
        <v>0.64817832046363488</v>
      </c>
      <c r="T9" s="47">
        <v>0.62261467790122704</v>
      </c>
      <c r="U9" s="47">
        <v>0.62020171758670417</v>
      </c>
      <c r="V9" s="47">
        <v>0.61789114915536025</v>
      </c>
      <c r="W9" s="47">
        <v>0.64209527021891655</v>
      </c>
      <c r="X9" s="47">
        <v>0.62892976841307258</v>
      </c>
      <c r="Y9" s="47">
        <v>0.65817017916373954</v>
      </c>
      <c r="Z9" s="47">
        <v>0.6655950604951133</v>
      </c>
      <c r="AA9" s="47">
        <v>0.67392616063844513</v>
      </c>
      <c r="AB9" s="47">
        <v>0.66761306290867306</v>
      </c>
      <c r="AC9" s="47">
        <v>0.66519247602348985</v>
      </c>
      <c r="AD9" s="165"/>
    </row>
    <row r="10" spans="2:30" s="136" customFormat="1" x14ac:dyDescent="0.3">
      <c r="B10" s="40" t="s">
        <v>163</v>
      </c>
      <c r="C10" s="47">
        <v>2.5709381991522022</v>
      </c>
      <c r="D10" s="47">
        <v>2.294139699516176</v>
      </c>
      <c r="E10" s="47">
        <v>2.311178186984908</v>
      </c>
      <c r="F10" s="47">
        <v>2.2025354686063459</v>
      </c>
      <c r="G10" s="47">
        <v>2.1022238248069232</v>
      </c>
      <c r="H10" s="47">
        <v>2.2385272126073499</v>
      </c>
      <c r="I10" s="47">
        <v>2.6993506456190239</v>
      </c>
      <c r="J10" s="47">
        <v>2.6195464965971471</v>
      </c>
      <c r="K10" s="47">
        <v>2.5243559158752324</v>
      </c>
      <c r="L10" s="47">
        <v>2.4600200977018671</v>
      </c>
      <c r="M10" s="47">
        <v>2.3897504012765052</v>
      </c>
      <c r="N10" s="47">
        <v>2.3107517808700448</v>
      </c>
      <c r="O10" s="47">
        <v>2.1527130269888599</v>
      </c>
      <c r="P10" s="47">
        <v>1.9237903517539849</v>
      </c>
      <c r="Q10" s="47">
        <v>1.777844843138058</v>
      </c>
      <c r="R10" s="47">
        <v>1.6695969841916558</v>
      </c>
      <c r="S10" s="47">
        <v>1.6053175746649631</v>
      </c>
      <c r="T10" s="47">
        <v>1.5677207880315704</v>
      </c>
      <c r="U10" s="47">
        <v>1.5322584232329606</v>
      </c>
      <c r="V10" s="47">
        <v>1.5126146708960575</v>
      </c>
      <c r="W10" s="47">
        <v>1.5196554202887025</v>
      </c>
      <c r="X10" s="47">
        <v>1.486403597219117</v>
      </c>
      <c r="Y10" s="47">
        <v>1.5025366708246297</v>
      </c>
      <c r="Z10" s="47">
        <v>1.503945004092587</v>
      </c>
      <c r="AA10" s="47">
        <v>1.5140287264309034</v>
      </c>
      <c r="AB10" s="47">
        <v>1.4950454545965792</v>
      </c>
      <c r="AC10" s="47">
        <v>1.4300966760031948</v>
      </c>
      <c r="AD10" s="86"/>
    </row>
    <row r="11" spans="2:30" s="136" customFormat="1" x14ac:dyDescent="0.3">
      <c r="B11" s="82"/>
      <c r="C11" s="80">
        <v>8.4542893445564093E-2</v>
      </c>
      <c r="D11" s="80">
        <v>7.497161417970899E-2</v>
      </c>
      <c r="E11" s="80">
        <v>0.15879263990060721</v>
      </c>
      <c r="F11" s="80">
        <v>0.24516541670994174</v>
      </c>
      <c r="G11" s="80">
        <v>0.32097439678625683</v>
      </c>
      <c r="H11" s="80">
        <v>0.28859058282150807</v>
      </c>
      <c r="I11" s="80">
        <v>0.85603535489716176</v>
      </c>
      <c r="J11" s="80">
        <v>0.88433553796645259</v>
      </c>
      <c r="K11" s="80">
        <v>0.73433615075480674</v>
      </c>
      <c r="L11" s="80">
        <v>0.68894751469579685</v>
      </c>
      <c r="M11" s="80">
        <v>0.76682526005912033</v>
      </c>
      <c r="N11" s="80">
        <v>0.8207462363553919</v>
      </c>
      <c r="O11" s="80">
        <v>0.88555103499702614</v>
      </c>
      <c r="P11" s="80">
        <v>0.89928578217482302</v>
      </c>
      <c r="Q11" s="86">
        <v>0.90280460555246822</v>
      </c>
      <c r="R11" s="86">
        <v>0.87366208613828378</v>
      </c>
      <c r="S11" s="86">
        <v>0.84601512088044661</v>
      </c>
      <c r="T11" s="86">
        <v>0.82912984377889054</v>
      </c>
      <c r="U11" s="86">
        <v>0.79201282581019572</v>
      </c>
      <c r="V11" s="86">
        <v>0.7704056043395886</v>
      </c>
      <c r="W11" s="86">
        <v>0.74806717235221887</v>
      </c>
      <c r="X11" s="86">
        <v>0.72802753803355358</v>
      </c>
      <c r="Y11" s="86">
        <v>0.71060049773420675</v>
      </c>
      <c r="Z11" s="86">
        <v>0.70268978038074759</v>
      </c>
      <c r="AA11" s="86">
        <v>0.70331385261949386</v>
      </c>
      <c r="AB11" s="86">
        <v>0.69034974533191595</v>
      </c>
      <c r="AC11" s="86">
        <v>0.63114369741355569</v>
      </c>
      <c r="AD11" s="82"/>
    </row>
    <row r="12" spans="2:30" s="136" customFormat="1" x14ac:dyDescent="0.3">
      <c r="B12" s="49" t="s">
        <v>223</v>
      </c>
      <c r="C12" s="80"/>
      <c r="D12" s="80"/>
      <c r="E12" s="80"/>
      <c r="F12" s="80"/>
      <c r="G12" s="80"/>
      <c r="H12" s="80"/>
      <c r="I12" s="80"/>
      <c r="J12" s="80"/>
      <c r="K12" s="80"/>
      <c r="L12" s="80"/>
      <c r="M12" s="80"/>
      <c r="N12" s="80"/>
      <c r="O12" s="80"/>
      <c r="P12" s="80"/>
      <c r="Q12" s="86"/>
      <c r="R12" s="86"/>
      <c r="S12" s="86"/>
      <c r="T12" s="86"/>
      <c r="U12" s="86"/>
      <c r="V12" s="86"/>
      <c r="W12" s="86"/>
      <c r="X12" s="86"/>
      <c r="Y12" s="86"/>
      <c r="Z12" s="86"/>
      <c r="AA12" s="86"/>
      <c r="AB12" s="86"/>
      <c r="AC12" s="86"/>
      <c r="AD12" s="82"/>
    </row>
    <row r="13" spans="2:30" s="136" customFormat="1" x14ac:dyDescent="0.3">
      <c r="B13" s="49"/>
      <c r="C13" s="80"/>
      <c r="D13" s="80"/>
      <c r="E13" s="80"/>
      <c r="F13" s="80"/>
      <c r="G13" s="80"/>
      <c r="H13" s="80"/>
      <c r="I13" s="80"/>
      <c r="J13" s="80"/>
      <c r="K13" s="80"/>
      <c r="L13" s="80"/>
      <c r="M13" s="80"/>
      <c r="N13" s="80"/>
      <c r="O13" s="80"/>
      <c r="P13" s="80"/>
      <c r="Q13" s="86"/>
      <c r="R13" s="86"/>
      <c r="S13" s="86"/>
      <c r="T13" s="86"/>
      <c r="U13" s="86"/>
      <c r="V13" s="86"/>
      <c r="W13" s="86"/>
      <c r="X13" s="86"/>
      <c r="Y13" s="86"/>
      <c r="Z13" s="86"/>
      <c r="AA13" s="86"/>
      <c r="AB13" s="86"/>
      <c r="AC13" s="86"/>
      <c r="AD13" s="82"/>
    </row>
    <row r="14" spans="2:30" s="136" customFormat="1" x14ac:dyDescent="0.3">
      <c r="B14" s="90" t="s">
        <v>201</v>
      </c>
      <c r="C14" s="80"/>
      <c r="D14" s="80"/>
      <c r="E14" s="80"/>
      <c r="F14" s="80"/>
      <c r="G14" s="80"/>
      <c r="H14" s="80"/>
      <c r="I14" s="80"/>
      <c r="J14" s="80"/>
      <c r="K14" s="80"/>
      <c r="L14" s="80"/>
      <c r="M14" s="80"/>
      <c r="N14" s="80"/>
      <c r="O14" s="80"/>
      <c r="P14" s="80"/>
      <c r="Q14" s="86"/>
      <c r="R14" s="86"/>
      <c r="S14" s="86"/>
      <c r="T14" s="86"/>
      <c r="U14" s="86"/>
      <c r="V14" s="86"/>
      <c r="W14" s="86"/>
      <c r="X14" s="86"/>
      <c r="Y14" s="86"/>
      <c r="Z14" s="86"/>
      <c r="AA14" s="86"/>
      <c r="AB14" s="86"/>
      <c r="AC14" s="86"/>
      <c r="AD14" s="82"/>
    </row>
    <row r="15" spans="2:30" s="136" customFormat="1" x14ac:dyDescent="0.3">
      <c r="B15" s="82"/>
      <c r="C15" s="83">
        <v>2024</v>
      </c>
      <c r="D15" s="83">
        <v>2025</v>
      </c>
      <c r="E15" s="83">
        <v>2026</v>
      </c>
      <c r="F15" s="83">
        <v>2027</v>
      </c>
      <c r="G15" s="83">
        <v>2028</v>
      </c>
      <c r="H15" s="83">
        <v>2029</v>
      </c>
      <c r="I15" s="83">
        <v>2030</v>
      </c>
      <c r="J15" s="83">
        <v>2031</v>
      </c>
      <c r="K15" s="83">
        <v>2032</v>
      </c>
      <c r="L15" s="83">
        <v>2033</v>
      </c>
      <c r="M15" s="83">
        <v>2034</v>
      </c>
      <c r="N15" s="83">
        <v>2035</v>
      </c>
      <c r="O15" s="83">
        <v>2036</v>
      </c>
      <c r="P15" s="83">
        <v>2037</v>
      </c>
      <c r="Q15" s="83">
        <v>2038</v>
      </c>
      <c r="R15" s="83">
        <v>2039</v>
      </c>
      <c r="S15" s="83">
        <v>2040</v>
      </c>
      <c r="T15" s="83">
        <v>2041</v>
      </c>
      <c r="U15" s="83">
        <v>2042</v>
      </c>
      <c r="V15" s="82">
        <v>2043</v>
      </c>
      <c r="W15" s="82">
        <v>2044</v>
      </c>
      <c r="X15" s="82">
        <v>2045</v>
      </c>
      <c r="Y15" s="82">
        <v>2046</v>
      </c>
      <c r="Z15" s="82">
        <v>2047</v>
      </c>
      <c r="AA15" s="82">
        <v>2048</v>
      </c>
      <c r="AB15" s="82">
        <v>2049</v>
      </c>
      <c r="AC15" s="82">
        <v>2050</v>
      </c>
      <c r="AD15" s="82"/>
    </row>
    <row r="16" spans="2:30" s="136" customFormat="1" x14ac:dyDescent="0.3">
      <c r="B16" s="43" t="s">
        <v>222</v>
      </c>
      <c r="C16" s="83"/>
      <c r="D16" s="83"/>
      <c r="E16" s="83"/>
      <c r="F16" s="83"/>
      <c r="G16" s="83"/>
      <c r="H16" s="83"/>
      <c r="I16" s="83"/>
      <c r="J16" s="83"/>
      <c r="K16" s="83"/>
      <c r="L16" s="83"/>
      <c r="M16" s="83"/>
      <c r="N16" s="83"/>
      <c r="O16" s="83"/>
      <c r="P16" s="83"/>
      <c r="Q16" s="83"/>
      <c r="R16" s="83"/>
      <c r="S16" s="83"/>
      <c r="T16" s="83"/>
      <c r="U16" s="83"/>
      <c r="V16" s="82"/>
      <c r="W16" s="82"/>
      <c r="X16" s="82"/>
      <c r="Y16" s="82"/>
      <c r="Z16" s="82"/>
      <c r="AA16" s="82"/>
      <c r="AB16" s="82"/>
      <c r="AC16" s="82"/>
      <c r="AD16" s="82"/>
    </row>
    <row r="17" spans="2:30" s="136" customFormat="1" x14ac:dyDescent="0.3">
      <c r="B17" s="40" t="s">
        <v>115</v>
      </c>
      <c r="C17" s="47">
        <v>1.5396643976519708</v>
      </c>
      <c r="D17" s="47">
        <v>1.4541709799092917</v>
      </c>
      <c r="E17" s="47">
        <v>1.4258992879770345</v>
      </c>
      <c r="F17" s="47">
        <v>1.2632615920290002</v>
      </c>
      <c r="G17" s="47">
        <v>1.1206488900697225</v>
      </c>
      <c r="H17" s="47">
        <v>0.98736279487562451</v>
      </c>
      <c r="I17" s="47">
        <v>0.83898844094593539</v>
      </c>
      <c r="J17" s="47">
        <v>0.78755102580191227</v>
      </c>
      <c r="K17" s="47">
        <v>0.70685125930497938</v>
      </c>
      <c r="L17" s="47">
        <v>0.59128393347138763</v>
      </c>
      <c r="M17" s="47">
        <v>0.4836027637957141</v>
      </c>
      <c r="N17" s="47">
        <v>0.40228019008440352</v>
      </c>
      <c r="O17" s="47">
        <v>0.32975221352522099</v>
      </c>
      <c r="P17" s="47">
        <v>0.2758994929060945</v>
      </c>
      <c r="Q17" s="47">
        <v>0.23612983390177961</v>
      </c>
      <c r="R17" s="47">
        <v>0.20961087230082592</v>
      </c>
      <c r="S17" s="47">
        <v>0.19503046777059668</v>
      </c>
      <c r="T17" s="47">
        <v>0.1812900156379933</v>
      </c>
      <c r="U17" s="47">
        <v>0.17221210678271592</v>
      </c>
      <c r="V17" s="47">
        <v>0.16575510181037406</v>
      </c>
      <c r="W17" s="47">
        <v>0.16133828113337312</v>
      </c>
      <c r="X17" s="47">
        <v>0.15330499850975177</v>
      </c>
      <c r="Y17" s="47">
        <v>0.14907324840259206</v>
      </c>
      <c r="Z17" s="47">
        <v>0.14365678789201247</v>
      </c>
      <c r="AA17" s="47">
        <v>0.13957559217235929</v>
      </c>
      <c r="AB17" s="47">
        <v>0.13304802892909368</v>
      </c>
      <c r="AC17" s="47">
        <v>0.13137463337736754</v>
      </c>
      <c r="AD17" s="82"/>
    </row>
    <row r="18" spans="2:30" s="136" customFormat="1" x14ac:dyDescent="0.3">
      <c r="B18" s="40" t="s">
        <v>116</v>
      </c>
      <c r="C18" s="47">
        <v>0.11940868551204341</v>
      </c>
      <c r="D18" s="47">
        <v>0.10684983305649061</v>
      </c>
      <c r="E18" s="47">
        <v>0.11889239956916177</v>
      </c>
      <c r="F18" s="47">
        <v>0.10850651674383742</v>
      </c>
      <c r="G18" s="47">
        <v>0.10012631344864126</v>
      </c>
      <c r="H18" s="47">
        <v>9.5516385076182708E-2</v>
      </c>
      <c r="I18" s="47">
        <v>7.9122937038582239E-2</v>
      </c>
      <c r="J18" s="47">
        <v>6.1646469724140222E-2</v>
      </c>
      <c r="K18" s="47">
        <v>5.5955408510217797E-2</v>
      </c>
      <c r="L18" s="47">
        <v>4.4685909130219914E-2</v>
      </c>
      <c r="M18" s="47">
        <v>4.0657268642390859E-2</v>
      </c>
      <c r="N18" s="47">
        <v>3.187971721397246E-2</v>
      </c>
      <c r="O18" s="47">
        <v>2.2491028612395318E-2</v>
      </c>
      <c r="P18" s="47">
        <v>1.562752144974177E-2</v>
      </c>
      <c r="Q18" s="47">
        <v>1.1154886436369367E-2</v>
      </c>
      <c r="R18" s="47">
        <v>7.7718877558041249E-3</v>
      </c>
      <c r="S18" s="47">
        <v>5.421899721454188E-3</v>
      </c>
      <c r="T18" s="47">
        <v>4.1741281107012173E-3</v>
      </c>
      <c r="U18" s="47">
        <v>3.647884683908662E-3</v>
      </c>
      <c r="V18" s="47">
        <v>3.4391071905641017E-3</v>
      </c>
      <c r="W18" s="47">
        <v>2.9020232809587737E-3</v>
      </c>
      <c r="X18" s="47">
        <v>2.451824418909709E-3</v>
      </c>
      <c r="Y18" s="47">
        <v>1.8333062310936269E-3</v>
      </c>
      <c r="Z18" s="47">
        <v>1.2368105858972585E-3</v>
      </c>
      <c r="AA18" s="47">
        <v>5.8892852604162493E-4</v>
      </c>
      <c r="AB18" s="47">
        <v>6.3756009648836557E-5</v>
      </c>
      <c r="AC18" s="47">
        <v>6.3147585134492302E-5</v>
      </c>
      <c r="AD18" s="82"/>
    </row>
    <row r="19" spans="2:30" s="136" customFormat="1" ht="16" customHeight="1" x14ac:dyDescent="0.3">
      <c r="B19" s="40" t="s">
        <v>117</v>
      </c>
      <c r="C19" s="47">
        <v>0.41887128928341799</v>
      </c>
      <c r="D19" s="47">
        <v>0.38380453342275894</v>
      </c>
      <c r="E19" s="47">
        <v>0.3260756149382027</v>
      </c>
      <c r="F19" s="47">
        <v>0.29098347030858351</v>
      </c>
      <c r="G19" s="47">
        <v>0.25389359794309296</v>
      </c>
      <c r="H19" s="47">
        <v>0.20756018831356091</v>
      </c>
      <c r="I19" s="47">
        <v>0.16733456038357955</v>
      </c>
      <c r="J19" s="47">
        <v>0.15622252470988343</v>
      </c>
      <c r="K19" s="47">
        <v>0.13319677692405371</v>
      </c>
      <c r="L19" s="47">
        <v>0.10342707614363099</v>
      </c>
      <c r="M19" s="47">
        <v>7.2272388742605859E-2</v>
      </c>
      <c r="N19" s="47">
        <v>5.4239195041915669E-2</v>
      </c>
      <c r="O19" s="47">
        <v>4.0414812885827614E-2</v>
      </c>
      <c r="P19" s="47">
        <v>3.0273324894951461E-2</v>
      </c>
      <c r="Q19" s="47">
        <v>2.3109431016856755E-2</v>
      </c>
      <c r="R19" s="47">
        <v>1.9804104785597618E-2</v>
      </c>
      <c r="S19" s="47">
        <v>1.8328105204527035E-2</v>
      </c>
      <c r="T19" s="47">
        <v>1.7064111847234314E-2</v>
      </c>
      <c r="U19" s="47">
        <v>1.653565513462053E-2</v>
      </c>
      <c r="V19" s="47">
        <v>1.6200099181015424E-2</v>
      </c>
      <c r="W19" s="47">
        <v>1.5614284838059969E-2</v>
      </c>
      <c r="X19" s="47">
        <v>1.4014848324837636E-2</v>
      </c>
      <c r="Y19" s="47">
        <v>1.3445289472205763E-2</v>
      </c>
      <c r="Z19" s="47">
        <v>1.2642571693151215E-2</v>
      </c>
      <c r="AA19" s="47">
        <v>1.2160176954050932E-2</v>
      </c>
      <c r="AB19" s="47">
        <v>1.1126253778381485E-2</v>
      </c>
      <c r="AC19" s="47">
        <v>1.0832410469402497E-2</v>
      </c>
      <c r="AD19" s="82"/>
    </row>
    <row r="20" spans="2:30" s="136" customFormat="1" x14ac:dyDescent="0.3">
      <c r="B20" s="46" t="s">
        <v>118</v>
      </c>
      <c r="C20" s="47">
        <v>0.69070474150841521</v>
      </c>
      <c r="D20" s="47">
        <v>0.63716569204404505</v>
      </c>
      <c r="E20" s="47">
        <v>0.65657961701146628</v>
      </c>
      <c r="F20" s="47">
        <v>0.54165396410107114</v>
      </c>
      <c r="G20" s="47">
        <v>0.45738491742746723</v>
      </c>
      <c r="H20" s="47">
        <v>0.39653442801647193</v>
      </c>
      <c r="I20" s="47">
        <v>0.34089841395491449</v>
      </c>
      <c r="J20" s="47">
        <v>0.33243190819134649</v>
      </c>
      <c r="K20" s="47">
        <v>0.30324206287528582</v>
      </c>
      <c r="L20" s="47">
        <v>0.25966224608594624</v>
      </c>
      <c r="M20" s="47">
        <v>0.22071763964815116</v>
      </c>
      <c r="N20" s="47">
        <v>0.19280742791206198</v>
      </c>
      <c r="O20" s="47">
        <v>0.16853285888156691</v>
      </c>
      <c r="P20" s="47">
        <v>0.14977566108728291</v>
      </c>
      <c r="Q20" s="47">
        <v>0.13622664698146006</v>
      </c>
      <c r="R20" s="47">
        <v>0.12845587307689246</v>
      </c>
      <c r="S20" s="47">
        <v>0.12347037002803118</v>
      </c>
      <c r="T20" s="47">
        <v>0.11918423010320542</v>
      </c>
      <c r="U20" s="47">
        <v>0.11614619703478406</v>
      </c>
      <c r="V20" s="47">
        <v>0.11415382332308882</v>
      </c>
      <c r="W20" s="47">
        <v>0.11165410200730215</v>
      </c>
      <c r="X20" s="47">
        <v>0.10801336292433195</v>
      </c>
      <c r="Y20" s="47">
        <v>0.10556464382035995</v>
      </c>
      <c r="Z20" s="47">
        <v>0.10259259698819395</v>
      </c>
      <c r="AA20" s="47">
        <v>0.1001681229218703</v>
      </c>
      <c r="AB20" s="47">
        <v>9.7052268979273146E-2</v>
      </c>
      <c r="AC20" s="47">
        <v>9.5423988083667297E-2</v>
      </c>
      <c r="AD20" s="82"/>
    </row>
    <row r="21" spans="2:30" s="136" customFormat="1" x14ac:dyDescent="0.3">
      <c r="B21" s="46" t="s">
        <v>119</v>
      </c>
      <c r="C21" s="47">
        <v>0.31067968134809404</v>
      </c>
      <c r="D21" s="47">
        <v>0.32635092138599708</v>
      </c>
      <c r="E21" s="47">
        <v>0.32435165645820396</v>
      </c>
      <c r="F21" s="47">
        <v>0.32211764087550832</v>
      </c>
      <c r="G21" s="47">
        <v>0.30924406125052084</v>
      </c>
      <c r="H21" s="47">
        <v>0.28775179346940921</v>
      </c>
      <c r="I21" s="47">
        <v>0.25163252956885929</v>
      </c>
      <c r="J21" s="47">
        <v>0.23725012317654201</v>
      </c>
      <c r="K21" s="47">
        <v>0.21445701099542216</v>
      </c>
      <c r="L21" s="47">
        <v>0.18350870211159054</v>
      </c>
      <c r="M21" s="47">
        <v>0.14995546676256627</v>
      </c>
      <c r="N21" s="47">
        <v>0.1233538499164533</v>
      </c>
      <c r="O21" s="47">
        <v>9.8313513145431158E-2</v>
      </c>
      <c r="P21" s="47">
        <v>8.0222985474118338E-2</v>
      </c>
      <c r="Q21" s="47">
        <v>6.5638869467093436E-2</v>
      </c>
      <c r="R21" s="47">
        <v>5.3579006682531738E-2</v>
      </c>
      <c r="S21" s="47">
        <v>4.7810092816584333E-2</v>
      </c>
      <c r="T21" s="47">
        <v>4.0867545576852314E-2</v>
      </c>
      <c r="U21" s="47">
        <v>3.5882369929402663E-2</v>
      </c>
      <c r="V21" s="47">
        <v>3.1962072115705745E-2</v>
      </c>
      <c r="W21" s="47">
        <v>3.1167871007052182E-2</v>
      </c>
      <c r="X21" s="47">
        <v>2.8824962841672509E-2</v>
      </c>
      <c r="Y21" s="47">
        <v>2.8230008878932698E-2</v>
      </c>
      <c r="Z21" s="47">
        <v>2.718480862477006E-2</v>
      </c>
      <c r="AA21" s="47">
        <v>2.6658363770396421E-2</v>
      </c>
      <c r="AB21" s="47">
        <v>2.4805750161790222E-2</v>
      </c>
      <c r="AC21" s="47">
        <v>2.5055087239163245E-2</v>
      </c>
      <c r="AD21" s="82"/>
    </row>
    <row r="22" spans="2:30" s="136" customFormat="1" x14ac:dyDescent="0.3">
      <c r="B22" s="82"/>
      <c r="C22" s="86"/>
      <c r="D22" s="86"/>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82"/>
    </row>
    <row r="23" spans="2:30" s="136" customFormat="1" ht="12.05" customHeight="1" x14ac:dyDescent="0.3">
      <c r="B23" s="43" t="s">
        <v>163</v>
      </c>
      <c r="C23" s="83"/>
      <c r="D23" s="83"/>
      <c r="E23" s="83"/>
      <c r="F23" s="83"/>
      <c r="G23" s="83"/>
      <c r="H23" s="83"/>
      <c r="I23" s="83"/>
      <c r="J23" s="83"/>
      <c r="K23" s="83"/>
      <c r="L23" s="83"/>
      <c r="M23" s="83"/>
      <c r="N23" s="83"/>
      <c r="O23" s="83"/>
      <c r="P23" s="83"/>
      <c r="Q23" s="83"/>
      <c r="R23" s="83"/>
      <c r="S23" s="83"/>
      <c r="T23" s="83"/>
      <c r="U23" s="83"/>
      <c r="V23" s="82"/>
      <c r="W23" s="82"/>
      <c r="X23" s="82"/>
      <c r="Y23" s="82"/>
      <c r="Z23" s="82"/>
      <c r="AA23" s="82"/>
      <c r="AB23" s="82"/>
      <c r="AC23" s="82"/>
      <c r="AD23" s="82"/>
    </row>
    <row r="24" spans="2:30" s="136" customFormat="1" x14ac:dyDescent="0.3">
      <c r="B24" s="40" t="s">
        <v>115</v>
      </c>
      <c r="C24" s="47">
        <v>1.6605402873218593</v>
      </c>
      <c r="D24" s="47">
        <v>1.6241683401889317</v>
      </c>
      <c r="E24" s="47">
        <v>1.6714747702354951</v>
      </c>
      <c r="F24" s="47">
        <v>1.564345687375442</v>
      </c>
      <c r="G24" s="47">
        <v>1.5105304123803764</v>
      </c>
      <c r="H24" s="47">
        <v>1.4756265760620608</v>
      </c>
      <c r="I24" s="47">
        <v>1.4038696724166326</v>
      </c>
      <c r="J24" s="47">
        <v>1.3570809825268784</v>
      </c>
      <c r="K24" s="47">
        <v>1.3073329386958976</v>
      </c>
      <c r="L24" s="47">
        <v>1.2686518223227086</v>
      </c>
      <c r="M24" s="47">
        <v>1.2295528191648604</v>
      </c>
      <c r="N24" s="47">
        <v>1.1806123056627307</v>
      </c>
      <c r="O24" s="47">
        <v>1.129792261883229</v>
      </c>
      <c r="P24" s="47">
        <v>1.0842435448061591</v>
      </c>
      <c r="Q24" s="47">
        <v>1.0396908112281127</v>
      </c>
      <c r="R24" s="47">
        <v>0.99392996094400665</v>
      </c>
      <c r="S24" s="47">
        <v>0.96339262590514707</v>
      </c>
      <c r="T24" s="47">
        <v>0.94388198792164557</v>
      </c>
      <c r="U24" s="47">
        <v>0.92502749911170545</v>
      </c>
      <c r="V24" s="47">
        <v>0.89975359365712881</v>
      </c>
      <c r="W24" s="47">
        <v>0.86897593052407629</v>
      </c>
      <c r="X24" s="47">
        <v>0.85056583908459515</v>
      </c>
      <c r="Y24" s="47">
        <v>0.83151982673471869</v>
      </c>
      <c r="Z24" s="47">
        <v>0.80238797534651995</v>
      </c>
      <c r="AA24" s="47">
        <v>0.78631704012885795</v>
      </c>
      <c r="AB24" s="47">
        <v>0.7689767683423997</v>
      </c>
      <c r="AC24" s="47">
        <v>0.75221651536420198</v>
      </c>
      <c r="AD24" s="82"/>
    </row>
    <row r="25" spans="2:30" s="136" customFormat="1" x14ac:dyDescent="0.3">
      <c r="B25" s="40" t="s">
        <v>116</v>
      </c>
      <c r="C25" s="47">
        <v>0.11952170367326199</v>
      </c>
      <c r="D25" s="47">
        <v>0.12105700759886474</v>
      </c>
      <c r="E25" s="47">
        <v>0.10082028375888899</v>
      </c>
      <c r="F25" s="47">
        <v>9.2903515153441169E-2</v>
      </c>
      <c r="G25" s="47">
        <v>0.10639457462364828</v>
      </c>
      <c r="H25" s="47">
        <v>0.1109450676062161</v>
      </c>
      <c r="I25" s="47">
        <v>0.10080334019702102</v>
      </c>
      <c r="J25" s="47">
        <v>9.0243530941564357E-2</v>
      </c>
      <c r="K25" s="47">
        <v>8.6366443849873117E-2</v>
      </c>
      <c r="L25" s="47">
        <v>8.6953329917665662E-2</v>
      </c>
      <c r="M25" s="47">
        <v>8.8576424459052602E-2</v>
      </c>
      <c r="N25" s="47">
        <v>7.3377279374831419E-2</v>
      </c>
      <c r="O25" s="47">
        <v>6.0299421850752898E-2</v>
      </c>
      <c r="P25" s="47">
        <v>4.9450849557517176E-2</v>
      </c>
      <c r="Q25" s="47">
        <v>4.0827579999457055E-2</v>
      </c>
      <c r="R25" s="47">
        <v>3.4135883314160516E-2</v>
      </c>
      <c r="S25" s="47">
        <v>2.8438156484929682E-2</v>
      </c>
      <c r="T25" s="47">
        <v>2.3353923934248556E-2</v>
      </c>
      <c r="U25" s="47">
        <v>1.8440636340852152E-2</v>
      </c>
      <c r="V25" s="47">
        <v>1.5607040136081921E-2</v>
      </c>
      <c r="W25" s="47">
        <v>1.220147082573507E-2</v>
      </c>
      <c r="X25" s="47">
        <v>9.5968325775543841E-3</v>
      </c>
      <c r="Y25" s="47">
        <v>7.3331521650896493E-3</v>
      </c>
      <c r="Z25" s="47">
        <v>5.6137419590051932E-3</v>
      </c>
      <c r="AA25" s="47">
        <v>4.2585900241461057E-3</v>
      </c>
      <c r="AB25" s="47">
        <v>2.9510989948435548E-3</v>
      </c>
      <c r="AC25" s="47">
        <v>2.6057834660993431E-3</v>
      </c>
      <c r="AD25" s="82"/>
    </row>
    <row r="26" spans="2:30" s="136" customFormat="1" x14ac:dyDescent="0.3">
      <c r="B26" s="40" t="s">
        <v>117</v>
      </c>
      <c r="C26" s="47">
        <v>0.46061650231591261</v>
      </c>
      <c r="D26" s="47">
        <v>0.4271246524060972</v>
      </c>
      <c r="E26" s="47">
        <v>0.41263920079738059</v>
      </c>
      <c r="F26" s="47">
        <v>0.39381714192914741</v>
      </c>
      <c r="G26" s="47">
        <v>0.36491772069242123</v>
      </c>
      <c r="H26" s="47">
        <v>0.34135259145834934</v>
      </c>
      <c r="I26" s="47">
        <v>0.31625589624126327</v>
      </c>
      <c r="J26" s="47">
        <v>0.29676154522946779</v>
      </c>
      <c r="K26" s="47">
        <v>0.27788215825974127</v>
      </c>
      <c r="L26" s="47">
        <v>0.25823282739606596</v>
      </c>
      <c r="M26" s="47">
        <v>0.23847822938179494</v>
      </c>
      <c r="N26" s="47">
        <v>0.22856625031355496</v>
      </c>
      <c r="O26" s="47">
        <v>0.21822451269270324</v>
      </c>
      <c r="P26" s="47">
        <v>0.20784193911517185</v>
      </c>
      <c r="Q26" s="47">
        <v>0.19711953715010894</v>
      </c>
      <c r="R26" s="47">
        <v>0.18624702837645368</v>
      </c>
      <c r="S26" s="47">
        <v>0.17807188425226281</v>
      </c>
      <c r="T26" s="47">
        <v>0.17198292767969858</v>
      </c>
      <c r="U26" s="47">
        <v>0.16597056910263422</v>
      </c>
      <c r="V26" s="47">
        <v>0.15690887292168143</v>
      </c>
      <c r="W26" s="47">
        <v>0.14752221720434566</v>
      </c>
      <c r="X26" s="47">
        <v>0.14066488978468333</v>
      </c>
      <c r="Y26" s="47">
        <v>0.13392979044835959</v>
      </c>
      <c r="Z26" s="47">
        <v>0.1232241789022422</v>
      </c>
      <c r="AA26" s="47">
        <v>0.11659935836200487</v>
      </c>
      <c r="AB26" s="47">
        <v>0.11017719267906352</v>
      </c>
      <c r="AC26" s="47">
        <v>0.10364092006726217</v>
      </c>
      <c r="AD26" s="82"/>
    </row>
    <row r="27" spans="2:30" s="136" customFormat="1" x14ac:dyDescent="0.3">
      <c r="B27" s="46" t="s">
        <v>118</v>
      </c>
      <c r="C27" s="47">
        <v>0.74262258671904324</v>
      </c>
      <c r="D27" s="47">
        <v>0.71157651048059978</v>
      </c>
      <c r="E27" s="47">
        <v>0.76448577048240229</v>
      </c>
      <c r="F27" s="47">
        <v>0.66156677912212181</v>
      </c>
      <c r="G27" s="47">
        <v>0.60344999592844117</v>
      </c>
      <c r="H27" s="47">
        <v>0.57257282800970977</v>
      </c>
      <c r="I27" s="47">
        <v>0.5365394836812859</v>
      </c>
      <c r="J27" s="47">
        <v>0.52139322814692712</v>
      </c>
      <c r="K27" s="47">
        <v>0.49478784374934009</v>
      </c>
      <c r="L27" s="47">
        <v>0.47222788258160769</v>
      </c>
      <c r="M27" s="47">
        <v>0.45087669126920471</v>
      </c>
      <c r="N27" s="47">
        <v>0.42824708450104626</v>
      </c>
      <c r="O27" s="47">
        <v>0.40732629625696976</v>
      </c>
      <c r="P27" s="47">
        <v>0.38842834221515005</v>
      </c>
      <c r="Q27" s="47">
        <v>0.37062807908959783</v>
      </c>
      <c r="R27" s="47">
        <v>0.35435026791654806</v>
      </c>
      <c r="S27" s="47">
        <v>0.34204439382145513</v>
      </c>
      <c r="T27" s="47">
        <v>0.33119532409467384</v>
      </c>
      <c r="U27" s="47">
        <v>0.31990040109375406</v>
      </c>
      <c r="V27" s="47">
        <v>0.30780111032075602</v>
      </c>
      <c r="W27" s="47">
        <v>0.29451411812952344</v>
      </c>
      <c r="X27" s="47">
        <v>0.28483291326017662</v>
      </c>
      <c r="Y27" s="47">
        <v>0.27529096885974247</v>
      </c>
      <c r="Z27" s="47">
        <v>0.26103061239155323</v>
      </c>
      <c r="AA27" s="47">
        <v>0.25236154009260492</v>
      </c>
      <c r="AB27" s="47">
        <v>0.24360665487871444</v>
      </c>
      <c r="AC27" s="47">
        <v>0.23537568824316574</v>
      </c>
      <c r="AD27" s="82"/>
    </row>
    <row r="28" spans="2:30" s="136" customFormat="1" x14ac:dyDescent="0.3">
      <c r="B28" s="46" t="s">
        <v>119</v>
      </c>
      <c r="C28" s="47">
        <v>0.33777949461364193</v>
      </c>
      <c r="D28" s="47">
        <v>0.36441016970337015</v>
      </c>
      <c r="E28" s="47">
        <v>0.39352951519682322</v>
      </c>
      <c r="F28" s="47">
        <v>0.41605825117073097</v>
      </c>
      <c r="G28" s="47">
        <v>0.43576812113586577</v>
      </c>
      <c r="H28" s="47">
        <v>0.45075608898778552</v>
      </c>
      <c r="I28" s="47">
        <v>0.45027095229706232</v>
      </c>
      <c r="J28" s="47">
        <v>0.44868267820891922</v>
      </c>
      <c r="K28" s="47">
        <v>0.44829649283694317</v>
      </c>
      <c r="L28" s="47">
        <v>0.45123778242736901</v>
      </c>
      <c r="M28" s="47">
        <v>0.45162147405480846</v>
      </c>
      <c r="N28" s="47">
        <v>0.45042169147329814</v>
      </c>
      <c r="O28" s="47">
        <v>0.44394203108280322</v>
      </c>
      <c r="P28" s="47">
        <v>0.43852241391832042</v>
      </c>
      <c r="Q28" s="47">
        <v>0.43111561498894896</v>
      </c>
      <c r="R28" s="47">
        <v>0.41919678133684424</v>
      </c>
      <c r="S28" s="47">
        <v>0.41483819134649935</v>
      </c>
      <c r="T28" s="47">
        <v>0.41734981221302492</v>
      </c>
      <c r="U28" s="47">
        <v>0.42071589257446484</v>
      </c>
      <c r="V28" s="47">
        <v>0.41943657027860942</v>
      </c>
      <c r="W28" s="47">
        <v>0.41473812436447222</v>
      </c>
      <c r="X28" s="47">
        <v>0.41547120346218075</v>
      </c>
      <c r="Y28" s="47">
        <v>0.41496591526152704</v>
      </c>
      <c r="Z28" s="47">
        <v>0.41251944209371955</v>
      </c>
      <c r="AA28" s="47">
        <v>0.41309755165010192</v>
      </c>
      <c r="AB28" s="47">
        <v>0.41224182178977831</v>
      </c>
      <c r="AC28" s="47">
        <v>0.41059412358767472</v>
      </c>
      <c r="AD28" s="82"/>
    </row>
    <row r="29" spans="2:30" s="136" customFormat="1" x14ac:dyDescent="0.3">
      <c r="B29" s="85"/>
      <c r="C29" s="80"/>
      <c r="D29" s="80"/>
      <c r="E29" s="80"/>
      <c r="F29" s="80"/>
      <c r="G29" s="80"/>
      <c r="H29" s="80"/>
      <c r="I29" s="88"/>
      <c r="J29" s="88"/>
      <c r="K29" s="88"/>
      <c r="L29" s="88"/>
      <c r="M29" s="88"/>
      <c r="N29" s="88"/>
      <c r="O29" s="80"/>
      <c r="P29" s="80"/>
      <c r="Q29" s="80"/>
      <c r="R29" s="80"/>
      <c r="S29" s="80"/>
      <c r="T29" s="80"/>
      <c r="U29" s="80"/>
      <c r="V29" s="82"/>
      <c r="W29" s="82"/>
      <c r="X29" s="82"/>
      <c r="Y29" s="82"/>
      <c r="Z29" s="82"/>
      <c r="AA29" s="82"/>
      <c r="AB29" s="82"/>
      <c r="AC29" s="82"/>
      <c r="AD29" s="82"/>
    </row>
    <row r="30" spans="2:30" s="136" customFormat="1" x14ac:dyDescent="0.3">
      <c r="B30" s="49" t="s">
        <v>223</v>
      </c>
      <c r="C30" s="80"/>
      <c r="D30" s="80"/>
      <c r="E30" s="80"/>
      <c r="F30" s="80"/>
      <c r="G30" s="80"/>
      <c r="H30" s="80"/>
      <c r="I30" s="88"/>
      <c r="J30" s="88"/>
      <c r="K30" s="88"/>
      <c r="L30" s="88"/>
      <c r="M30" s="88"/>
      <c r="N30" s="88"/>
      <c r="O30" s="80"/>
      <c r="P30" s="80"/>
      <c r="Q30" s="80"/>
      <c r="R30" s="80"/>
      <c r="S30" s="80"/>
      <c r="T30" s="80"/>
      <c r="U30" s="80"/>
      <c r="V30" s="82"/>
      <c r="W30" s="82"/>
      <c r="X30" s="82"/>
      <c r="Y30" s="82"/>
      <c r="Z30" s="82"/>
      <c r="AA30" s="82"/>
      <c r="AB30" s="82"/>
      <c r="AC30" s="82"/>
      <c r="AD30" s="82"/>
    </row>
    <row r="31" spans="2:30" s="136" customFormat="1" x14ac:dyDescent="0.3">
      <c r="B31" s="82"/>
      <c r="C31" s="80"/>
      <c r="D31" s="80"/>
      <c r="E31" s="80"/>
      <c r="F31" s="80"/>
      <c r="G31" s="80"/>
      <c r="H31" s="80"/>
      <c r="I31" s="88"/>
      <c r="J31" s="88"/>
      <c r="K31" s="88"/>
      <c r="L31" s="88"/>
      <c r="M31" s="88"/>
      <c r="N31" s="88"/>
      <c r="O31" s="80"/>
      <c r="P31" s="80"/>
      <c r="Q31" s="80"/>
      <c r="R31" s="80"/>
      <c r="S31" s="80"/>
      <c r="T31" s="80"/>
      <c r="U31" s="80"/>
      <c r="V31" s="82"/>
      <c r="W31" s="82"/>
      <c r="X31" s="82"/>
      <c r="Y31" s="82"/>
      <c r="Z31" s="82"/>
      <c r="AA31" s="82"/>
      <c r="AB31" s="82"/>
      <c r="AC31" s="82"/>
      <c r="AD31" s="82"/>
    </row>
    <row r="32" spans="2:30" s="136" customFormat="1" x14ac:dyDescent="0.3">
      <c r="B32" s="90" t="s">
        <v>202</v>
      </c>
      <c r="C32" s="80"/>
      <c r="D32" s="80"/>
      <c r="E32" s="80"/>
      <c r="F32" s="80"/>
      <c r="G32" s="80"/>
      <c r="H32" s="80"/>
      <c r="I32" s="88"/>
      <c r="J32" s="88"/>
      <c r="K32" s="88"/>
      <c r="L32" s="88"/>
      <c r="M32" s="88"/>
      <c r="N32" s="88"/>
      <c r="O32" s="80"/>
      <c r="P32" s="80"/>
      <c r="Q32" s="80"/>
      <c r="R32" s="80"/>
      <c r="S32" s="80"/>
      <c r="T32" s="80"/>
      <c r="U32" s="80"/>
      <c r="V32" s="82"/>
      <c r="W32" s="82"/>
      <c r="X32" s="82"/>
      <c r="Y32" s="82"/>
      <c r="Z32" s="82"/>
      <c r="AA32" s="82"/>
      <c r="AB32" s="82"/>
      <c r="AC32" s="82"/>
      <c r="AD32" s="82"/>
    </row>
    <row r="33" spans="2:30" s="136" customFormat="1" x14ac:dyDescent="0.3">
      <c r="B33" s="85"/>
      <c r="C33" s="80"/>
      <c r="D33" s="80"/>
      <c r="E33" s="80"/>
      <c r="F33" s="80"/>
      <c r="G33" s="80"/>
      <c r="H33" s="80"/>
      <c r="I33" s="88"/>
      <c r="J33" s="88"/>
      <c r="K33" s="88"/>
      <c r="L33" s="88"/>
      <c r="M33" s="88"/>
      <c r="N33" s="88"/>
      <c r="O33" s="80"/>
      <c r="P33" s="80"/>
      <c r="Q33" s="80"/>
      <c r="R33" s="80"/>
      <c r="S33" s="80"/>
      <c r="T33" s="80"/>
      <c r="U33" s="80"/>
      <c r="V33" s="82"/>
      <c r="W33" s="82"/>
      <c r="X33" s="82"/>
      <c r="Y33" s="82"/>
      <c r="Z33" s="82"/>
      <c r="AA33" s="82"/>
      <c r="AB33" s="82"/>
      <c r="AC33" s="82"/>
      <c r="AD33" s="82"/>
    </row>
    <row r="34" spans="2:30" s="136" customFormat="1" x14ac:dyDescent="0.3">
      <c r="B34" s="43" t="s">
        <v>222</v>
      </c>
      <c r="C34" s="83">
        <v>2024</v>
      </c>
      <c r="D34" s="83">
        <v>2025</v>
      </c>
      <c r="E34" s="83">
        <v>2026</v>
      </c>
      <c r="F34" s="83">
        <v>2027</v>
      </c>
      <c r="G34" s="83">
        <v>2028</v>
      </c>
      <c r="H34" s="83">
        <v>2029</v>
      </c>
      <c r="I34" s="83">
        <v>2030</v>
      </c>
      <c r="J34" s="83">
        <v>2031</v>
      </c>
      <c r="K34" s="83">
        <v>2032</v>
      </c>
      <c r="L34" s="83">
        <v>2033</v>
      </c>
      <c r="M34" s="83">
        <v>2034</v>
      </c>
      <c r="N34" s="83">
        <v>2035</v>
      </c>
      <c r="O34" s="83">
        <v>2036</v>
      </c>
      <c r="P34" s="83">
        <v>2037</v>
      </c>
      <c r="Q34" s="83">
        <v>2038</v>
      </c>
      <c r="R34" s="83">
        <v>2039</v>
      </c>
      <c r="S34" s="83">
        <v>2040</v>
      </c>
      <c r="T34" s="83">
        <v>2041</v>
      </c>
      <c r="U34" s="83">
        <v>2042</v>
      </c>
      <c r="V34" s="82">
        <v>2043</v>
      </c>
      <c r="W34" s="82">
        <v>2044</v>
      </c>
      <c r="X34" s="82">
        <v>2045</v>
      </c>
      <c r="Y34" s="82">
        <v>2046</v>
      </c>
      <c r="Z34" s="82">
        <v>2047</v>
      </c>
      <c r="AA34" s="82">
        <v>2048</v>
      </c>
      <c r="AB34" s="82">
        <v>2049</v>
      </c>
      <c r="AC34" s="82">
        <v>2050</v>
      </c>
      <c r="AD34" s="82"/>
    </row>
    <row r="35" spans="2:30" s="136" customFormat="1" x14ac:dyDescent="0.3">
      <c r="B35" s="46" t="s">
        <v>120</v>
      </c>
      <c r="C35" s="47">
        <v>0.83761765727873239</v>
      </c>
      <c r="D35" s="47">
        <v>0.65423157447304059</v>
      </c>
      <c r="E35" s="47">
        <v>0.61504054021049193</v>
      </c>
      <c r="F35" s="47">
        <v>0.58716451666369496</v>
      </c>
      <c r="G35" s="47">
        <v>0.56362267922944753</v>
      </c>
      <c r="H35" s="47">
        <v>0.86390305576618098</v>
      </c>
      <c r="I35" s="47">
        <v>0.88738917726865796</v>
      </c>
      <c r="J35" s="47">
        <v>0.82984812072017555</v>
      </c>
      <c r="K35" s="47">
        <v>0.95535087519175854</v>
      </c>
      <c r="L35" s="47">
        <v>1.0579124757001184</v>
      </c>
      <c r="M35" s="47">
        <v>1.0211865894157686</v>
      </c>
      <c r="N35" s="47">
        <v>0.96860487526252059</v>
      </c>
      <c r="O35" s="47">
        <v>0.8214212107723029</v>
      </c>
      <c r="P35" s="47">
        <v>0.63832713434158961</v>
      </c>
      <c r="Q35" s="47">
        <v>0.53011465333674623</v>
      </c>
      <c r="R35" s="47">
        <v>0.47782567299631984</v>
      </c>
      <c r="S35" s="47">
        <v>0.45237465307617974</v>
      </c>
      <c r="T35" s="47">
        <v>0.44056813399125544</v>
      </c>
      <c r="U35" s="47">
        <v>0.4472507773175276</v>
      </c>
      <c r="V35" s="47">
        <v>0.45141256300476418</v>
      </c>
      <c r="W35" s="47">
        <v>0.48004877349965047</v>
      </c>
      <c r="X35" s="47">
        <v>0.47493133215513939</v>
      </c>
      <c r="Y35" s="47">
        <v>0.50841767819966222</v>
      </c>
      <c r="Z35" s="47">
        <v>0.52127264114393579</v>
      </c>
      <c r="AA35" s="47">
        <v>0.53369875058459781</v>
      </c>
      <c r="AB35" s="47">
        <v>0.53392685616753155</v>
      </c>
      <c r="AC35" s="47">
        <v>0.5331923326654725</v>
      </c>
      <c r="AD35" s="82"/>
    </row>
    <row r="36" spans="2:30" s="136" customFormat="1" x14ac:dyDescent="0.3">
      <c r="B36" s="40" t="s">
        <v>121</v>
      </c>
      <c r="C36" s="47">
        <v>0.20271996811421175</v>
      </c>
      <c r="D36" s="47">
        <v>0.22930602507274336</v>
      </c>
      <c r="E36" s="47">
        <v>0.22079200817190103</v>
      </c>
      <c r="F36" s="47">
        <v>0.21492285543897924</v>
      </c>
      <c r="G36" s="47">
        <v>0.20698960125353924</v>
      </c>
      <c r="H36" s="47">
        <v>0.41172720043665584</v>
      </c>
      <c r="I36" s="47">
        <v>0.44509026706475979</v>
      </c>
      <c r="J36" s="47">
        <v>0.41938590979189355</v>
      </c>
      <c r="K36" s="47">
        <v>0.49962787570280054</v>
      </c>
      <c r="L36" s="47">
        <v>0.57666065323075721</v>
      </c>
      <c r="M36" s="47">
        <v>0.5605203452623293</v>
      </c>
      <c r="N36" s="47">
        <v>0.52926030972640525</v>
      </c>
      <c r="O36" s="47">
        <v>0.43253459872139466</v>
      </c>
      <c r="P36" s="47">
        <v>0.31985010468182962</v>
      </c>
      <c r="Q36" s="47">
        <v>0.25543737977701841</v>
      </c>
      <c r="R36" s="47">
        <v>0.22275189207085194</v>
      </c>
      <c r="S36" s="47">
        <v>0.20862743251813107</v>
      </c>
      <c r="T36" s="47">
        <v>0.20227929047415119</v>
      </c>
      <c r="U36" s="47">
        <v>0.20801886856698734</v>
      </c>
      <c r="V36" s="47">
        <v>0.2094158926812264</v>
      </c>
      <c r="W36" s="47">
        <v>0.22734393145317811</v>
      </c>
      <c r="X36" s="47">
        <v>0.22673584256677728</v>
      </c>
      <c r="Y36" s="47">
        <v>0.24767207349204193</v>
      </c>
      <c r="Z36" s="47">
        <v>0.25618130765290376</v>
      </c>
      <c r="AA36" s="47">
        <v>0.26395768390744856</v>
      </c>
      <c r="AB36" s="47">
        <v>0.26294506272924839</v>
      </c>
      <c r="AC36" s="47">
        <v>0.2645729598013658</v>
      </c>
      <c r="AD36" s="82"/>
    </row>
    <row r="37" spans="2:30" s="136" customFormat="1" x14ac:dyDescent="0.3">
      <c r="B37" s="40" t="s">
        <v>122</v>
      </c>
      <c r="C37" s="47">
        <v>0.1843900283957742</v>
      </c>
      <c r="D37" s="47">
        <v>9.3721342691210907E-2</v>
      </c>
      <c r="E37" s="47">
        <v>9.18665450830735E-2</v>
      </c>
      <c r="F37" s="47">
        <v>9.1079702923097888E-2</v>
      </c>
      <c r="G37" s="47">
        <v>8.938751270903933E-2</v>
      </c>
      <c r="H37" s="47">
        <v>0.18128534274797392</v>
      </c>
      <c r="I37" s="47">
        <v>0.19992793771181211</v>
      </c>
      <c r="J37" s="47">
        <v>0.19229668632646493</v>
      </c>
      <c r="K37" s="47">
        <v>0.23399759900925307</v>
      </c>
      <c r="L37" s="47">
        <v>0.27604572372184455</v>
      </c>
      <c r="M37" s="47">
        <v>0.2744438239798081</v>
      </c>
      <c r="N37" s="47">
        <v>0.26525024553878657</v>
      </c>
      <c r="O37" s="47">
        <v>0.22206179484134317</v>
      </c>
      <c r="P37" s="47">
        <v>0.16835615379874153</v>
      </c>
      <c r="Q37" s="47">
        <v>0.13796921720325833</v>
      </c>
      <c r="R37" s="47">
        <v>0.12357911538719735</v>
      </c>
      <c r="S37" s="47">
        <v>0.11900332296504025</v>
      </c>
      <c r="T37" s="47">
        <v>0.1153822747223935</v>
      </c>
      <c r="U37" s="47">
        <v>0.11865619156650502</v>
      </c>
      <c r="V37" s="47">
        <v>0.11945306909047247</v>
      </c>
      <c r="W37" s="47">
        <v>0.12967941450611153</v>
      </c>
      <c r="X37" s="47">
        <v>0.12933255408959593</v>
      </c>
      <c r="Y37" s="47">
        <v>0.14127480454246202</v>
      </c>
      <c r="Z37" s="47">
        <v>0.14612856288482279</v>
      </c>
      <c r="AA37" s="47">
        <v>0.15056429122479958</v>
      </c>
      <c r="AB37" s="47">
        <v>0.1499866812544515</v>
      </c>
      <c r="AC37" s="47">
        <v>0.15091525118741175</v>
      </c>
      <c r="AD37" s="82"/>
    </row>
    <row r="38" spans="2:30" s="136" customFormat="1" x14ac:dyDescent="0.3">
      <c r="B38" s="46" t="s">
        <v>123</v>
      </c>
      <c r="C38" s="47">
        <v>0.25675415382704397</v>
      </c>
      <c r="D38" s="47">
        <v>0.23812637090568256</v>
      </c>
      <c r="E38" s="47">
        <v>0.21866244064690227</v>
      </c>
      <c r="F38" s="47">
        <v>0.20420861181575273</v>
      </c>
      <c r="G38" s="47">
        <v>0.18921470994876732</v>
      </c>
      <c r="H38" s="47">
        <v>0.18028172233382356</v>
      </c>
      <c r="I38" s="47">
        <v>0.16633387254358842</v>
      </c>
      <c r="J38" s="47">
        <v>0.149961340367918</v>
      </c>
      <c r="K38" s="47">
        <v>0.13508482701014643</v>
      </c>
      <c r="L38" s="47">
        <v>0.11626080789629094</v>
      </c>
      <c r="M38" s="47">
        <v>9.9203283291848687E-2</v>
      </c>
      <c r="N38" s="47">
        <v>8.6661619092897324E-2</v>
      </c>
      <c r="O38" s="47">
        <v>7.8221339320249897E-2</v>
      </c>
      <c r="P38" s="47">
        <v>7.2156331006956995E-2</v>
      </c>
      <c r="Q38" s="47">
        <v>6.7967452289925581E-2</v>
      </c>
      <c r="R38" s="47">
        <v>6.5267136956815575E-2</v>
      </c>
      <c r="S38" s="47">
        <v>6.359790445553104E-2</v>
      </c>
      <c r="T38" s="47">
        <v>6.2344494766231856E-2</v>
      </c>
      <c r="U38" s="47">
        <v>6.1263664721032944E-2</v>
      </c>
      <c r="V38" s="47">
        <v>6.0534241453956007E-2</v>
      </c>
      <c r="W38" s="47">
        <v>5.9356469899663082E-2</v>
      </c>
      <c r="X38" s="47">
        <v>5.8394429456326072E-2</v>
      </c>
      <c r="Y38" s="47">
        <v>5.7352687723689316E-2</v>
      </c>
      <c r="Z38" s="47">
        <v>5.6356530251662401E-2</v>
      </c>
      <c r="AA38" s="47">
        <v>5.5380101480523365E-2</v>
      </c>
      <c r="AB38" s="47">
        <v>5.4383235134243514E-2</v>
      </c>
      <c r="AC38" s="47">
        <v>5.370212478764845E-2</v>
      </c>
      <c r="AD38" s="82"/>
    </row>
    <row r="39" spans="2:30" s="136" customFormat="1" x14ac:dyDescent="0.3">
      <c r="B39" s="46" t="s">
        <v>124</v>
      </c>
      <c r="C39" s="47">
        <v>0.19375350694170254</v>
      </c>
      <c r="D39" s="47">
        <v>9.3077835803403744E-2</v>
      </c>
      <c r="E39" s="47">
        <v>8.3719546308615139E-2</v>
      </c>
      <c r="F39" s="47">
        <v>7.6953346485865104E-2</v>
      </c>
      <c r="G39" s="47">
        <v>7.8030855318101611E-2</v>
      </c>
      <c r="H39" s="47">
        <v>9.0608790247727652E-2</v>
      </c>
      <c r="I39" s="47">
        <v>7.6037099948497555E-2</v>
      </c>
      <c r="J39" s="47">
        <v>6.8204184233899234E-2</v>
      </c>
      <c r="K39" s="47">
        <v>8.6640573469558599E-2</v>
      </c>
      <c r="L39" s="47">
        <v>8.8945290851226058E-2</v>
      </c>
      <c r="M39" s="47">
        <v>8.7019136881782408E-2</v>
      </c>
      <c r="N39" s="47">
        <v>8.7432700904431573E-2</v>
      </c>
      <c r="O39" s="47">
        <v>8.8603477889315232E-2</v>
      </c>
      <c r="P39" s="47">
        <v>7.7964544854061554E-2</v>
      </c>
      <c r="Q39" s="47">
        <v>6.8740604066543892E-2</v>
      </c>
      <c r="R39" s="47">
        <v>6.622752858145492E-2</v>
      </c>
      <c r="S39" s="47">
        <v>6.1145993137477393E-2</v>
      </c>
      <c r="T39" s="47">
        <v>6.056207402847897E-2</v>
      </c>
      <c r="U39" s="47">
        <v>5.9312052463002231E-2</v>
      </c>
      <c r="V39" s="47">
        <v>6.2009359779109208E-2</v>
      </c>
      <c r="W39" s="47">
        <v>6.3668957640697729E-2</v>
      </c>
      <c r="X39" s="47">
        <v>6.0468506042440008E-2</v>
      </c>
      <c r="Y39" s="47">
        <v>6.2118112441468934E-2</v>
      </c>
      <c r="Z39" s="47">
        <v>6.2606240354546969E-2</v>
      </c>
      <c r="AA39" s="47">
        <v>6.3796673971826312E-2</v>
      </c>
      <c r="AB39" s="47">
        <v>6.6611877049588167E-2</v>
      </c>
      <c r="AC39" s="47">
        <v>6.400199688904655E-2</v>
      </c>
      <c r="AD39" s="82"/>
    </row>
    <row r="40" spans="2:30" s="136" customFormat="1" x14ac:dyDescent="0.3">
      <c r="B40" s="82"/>
      <c r="C40" s="80"/>
      <c r="D40" s="80"/>
      <c r="E40" s="80"/>
      <c r="F40" s="80"/>
      <c r="G40" s="80"/>
      <c r="H40" s="80"/>
      <c r="I40" s="88"/>
      <c r="J40" s="88"/>
      <c r="K40" s="88"/>
      <c r="L40" s="88"/>
      <c r="M40" s="88"/>
      <c r="N40" s="88"/>
      <c r="O40" s="80"/>
      <c r="P40" s="80"/>
      <c r="Q40" s="80"/>
      <c r="R40" s="80"/>
      <c r="S40" s="80"/>
      <c r="T40" s="80"/>
      <c r="U40" s="80"/>
      <c r="V40" s="82"/>
      <c r="W40" s="82"/>
      <c r="X40" s="82"/>
      <c r="Y40" s="82"/>
      <c r="Z40" s="82"/>
      <c r="AA40" s="82"/>
      <c r="AB40" s="82"/>
      <c r="AC40" s="82"/>
      <c r="AD40" s="82"/>
    </row>
    <row r="41" spans="2:30" s="136" customFormat="1" ht="15.65" customHeight="1" x14ac:dyDescent="0.3">
      <c r="B41" s="43" t="s">
        <v>163</v>
      </c>
      <c r="C41" s="83"/>
      <c r="D41" s="83"/>
      <c r="E41" s="83"/>
      <c r="F41" s="83"/>
      <c r="G41" s="83"/>
      <c r="H41" s="83"/>
      <c r="I41" s="83"/>
      <c r="J41" s="83"/>
      <c r="K41" s="83"/>
      <c r="L41" s="83"/>
      <c r="M41" s="83"/>
      <c r="N41" s="83"/>
      <c r="O41" s="83"/>
      <c r="P41" s="83"/>
      <c r="Q41" s="83"/>
      <c r="R41" s="83"/>
      <c r="S41" s="83"/>
      <c r="T41" s="83"/>
      <c r="U41" s="83"/>
      <c r="V41" s="82"/>
      <c r="W41" s="82"/>
      <c r="X41" s="82"/>
      <c r="Y41" s="82"/>
      <c r="Z41" s="82"/>
      <c r="AA41" s="82"/>
      <c r="AB41" s="82"/>
      <c r="AC41" s="82"/>
      <c r="AD41" s="82"/>
    </row>
    <row r="42" spans="2:30" s="136" customFormat="1" ht="15.65" customHeight="1" x14ac:dyDescent="0.3">
      <c r="B42" s="46" t="s">
        <v>120</v>
      </c>
      <c r="C42" s="47">
        <v>0.86702005195848275</v>
      </c>
      <c r="D42" s="47">
        <v>0.62850184446908375</v>
      </c>
      <c r="E42" s="47">
        <v>0.59765398014959537</v>
      </c>
      <c r="F42" s="47">
        <v>0.59770804036092362</v>
      </c>
      <c r="G42" s="47">
        <v>0.55263094501616106</v>
      </c>
      <c r="H42" s="47">
        <v>0.72502613435278596</v>
      </c>
      <c r="I42" s="47">
        <v>1.2587731149290298</v>
      </c>
      <c r="J42" s="47">
        <v>1.2262749331830278</v>
      </c>
      <c r="K42" s="47">
        <v>1.1814093703291353</v>
      </c>
      <c r="L42" s="47">
        <v>1.1568810447888158</v>
      </c>
      <c r="M42" s="47">
        <v>1.1268606550597213</v>
      </c>
      <c r="N42" s="47">
        <v>1.0978496276980574</v>
      </c>
      <c r="O42" s="47">
        <v>0.99165677193227852</v>
      </c>
      <c r="P42" s="47">
        <v>0.80923717969502118</v>
      </c>
      <c r="Q42" s="47">
        <v>0.70875717772289071</v>
      </c>
      <c r="R42" s="47">
        <v>0.64716689315890308</v>
      </c>
      <c r="S42" s="47">
        <v>0.61421730818656872</v>
      </c>
      <c r="T42" s="47">
        <v>0.59689583365874899</v>
      </c>
      <c r="U42" s="47">
        <v>0.58106459014347944</v>
      </c>
      <c r="V42" s="47">
        <v>0.58736981078883299</v>
      </c>
      <c r="W42" s="47">
        <v>0.62587730138182529</v>
      </c>
      <c r="X42" s="47">
        <v>0.61165846185847073</v>
      </c>
      <c r="Y42" s="47">
        <v>0.64745524009324518</v>
      </c>
      <c r="Z42" s="47">
        <v>0.67859644581078493</v>
      </c>
      <c r="AA42" s="47">
        <v>0.70532319205032379</v>
      </c>
      <c r="AB42" s="47">
        <v>0.70424754096849229</v>
      </c>
      <c r="AC42" s="47">
        <v>0.65658972059254528</v>
      </c>
      <c r="AD42" s="82"/>
    </row>
    <row r="43" spans="2:30" s="136" customFormat="1" ht="15.65" customHeight="1" x14ac:dyDescent="0.3">
      <c r="B43" s="40" t="s">
        <v>125</v>
      </c>
      <c r="C43" s="47">
        <v>0.20930495163004195</v>
      </c>
      <c r="D43" s="47">
        <v>0.1277553933096752</v>
      </c>
      <c r="E43" s="47">
        <v>0.12637722626927966</v>
      </c>
      <c r="F43" s="47">
        <v>0.12449776763266726</v>
      </c>
      <c r="G43" s="47">
        <v>0.12284499398453026</v>
      </c>
      <c r="H43" s="47">
        <v>0.27446723177926352</v>
      </c>
      <c r="I43" s="47">
        <v>0.5936500382491402</v>
      </c>
      <c r="J43" s="47">
        <v>0.62688127926870696</v>
      </c>
      <c r="K43" s="47">
        <v>0.6133060268643441</v>
      </c>
      <c r="L43" s="47">
        <v>0.60032232383488371</v>
      </c>
      <c r="M43" s="47">
        <v>0.585895831641568</v>
      </c>
      <c r="N43" s="47">
        <v>0.57250168381438982</v>
      </c>
      <c r="O43" s="47">
        <v>0.50913905473742638</v>
      </c>
      <c r="P43" s="47">
        <v>0.39694569146506919</v>
      </c>
      <c r="Q43" s="47">
        <v>0.33881042921098115</v>
      </c>
      <c r="R43" s="47">
        <v>0.30012570081041012</v>
      </c>
      <c r="S43" s="47">
        <v>0.28304647728026572</v>
      </c>
      <c r="T43" s="47">
        <v>0.2745076393461317</v>
      </c>
      <c r="U43" s="47">
        <v>0.26706100590035081</v>
      </c>
      <c r="V43" s="47">
        <v>0.26964672812866342</v>
      </c>
      <c r="W43" s="47">
        <v>0.29387612112742706</v>
      </c>
      <c r="X43" s="47">
        <v>0.28843314382283569</v>
      </c>
      <c r="Y43" s="47">
        <v>0.31138067738338882</v>
      </c>
      <c r="Z43" s="47">
        <v>0.331938212010703</v>
      </c>
      <c r="AA43" s="47">
        <v>0.34977053219272514</v>
      </c>
      <c r="AB43" s="47">
        <v>0.34848544344178811</v>
      </c>
      <c r="AC43" s="47">
        <v>0.31783762430970841</v>
      </c>
      <c r="AD43" s="82"/>
    </row>
    <row r="44" spans="2:30" s="136" customFormat="1" ht="15.65" customHeight="1" x14ac:dyDescent="0.3">
      <c r="B44" s="40" t="s">
        <v>126</v>
      </c>
      <c r="C44" s="47">
        <v>0.19037959769555607</v>
      </c>
      <c r="D44" s="47">
        <v>0.14107453699952444</v>
      </c>
      <c r="E44" s="47">
        <v>0.14019089044602079</v>
      </c>
      <c r="F44" s="47">
        <v>0.13874312251867565</v>
      </c>
      <c r="G44" s="47">
        <v>0.13751693122520267</v>
      </c>
      <c r="H44" s="47">
        <v>0.12084915967033971</v>
      </c>
      <c r="I44" s="47">
        <v>0.31259027023751762</v>
      </c>
      <c r="J44" s="47">
        <v>0.2874373933623216</v>
      </c>
      <c r="K44" s="47">
        <v>0.28723805200478453</v>
      </c>
      <c r="L44" s="47">
        <v>0.28737249441408774</v>
      </c>
      <c r="M44" s="47">
        <v>0.28686825348736961</v>
      </c>
      <c r="N44" s="47">
        <v>0.28692159493621572</v>
      </c>
      <c r="O44" s="47">
        <v>0.26139026254323411</v>
      </c>
      <c r="P44" s="47">
        <v>0.20893615135289162</v>
      </c>
      <c r="Q44" s="47">
        <v>0.18300144536146201</v>
      </c>
      <c r="R44" s="47">
        <v>0.16650484207476876</v>
      </c>
      <c r="S44" s="47">
        <v>0.16145274350233438</v>
      </c>
      <c r="T44" s="47">
        <v>0.15658209885049273</v>
      </c>
      <c r="U44" s="47">
        <v>0.15233445934185086</v>
      </c>
      <c r="V44" s="47">
        <v>0.15380938300706454</v>
      </c>
      <c r="W44" s="47">
        <v>0.16763008839310325</v>
      </c>
      <c r="X44" s="47">
        <v>0.16452535581670355</v>
      </c>
      <c r="Y44" s="47">
        <v>0.1776148748439785</v>
      </c>
      <c r="Z44" s="47">
        <v>0.18934111287073774</v>
      </c>
      <c r="AA44" s="47">
        <v>0.19951285937704999</v>
      </c>
      <c r="AB44" s="47">
        <v>0.19877983098370483</v>
      </c>
      <c r="AC44" s="47">
        <v>0.18129798655736334</v>
      </c>
      <c r="AD44" s="82"/>
    </row>
    <row r="45" spans="2:30" s="136" customFormat="1" ht="15.65" customHeight="1" x14ac:dyDescent="0.3">
      <c r="B45" s="46" t="s">
        <v>127</v>
      </c>
      <c r="C45" s="47">
        <v>0.26509433800475402</v>
      </c>
      <c r="D45" s="47">
        <v>0.25079454307455173</v>
      </c>
      <c r="E45" s="47">
        <v>0.2377977230424099</v>
      </c>
      <c r="F45" s="47">
        <v>0.22591912312773843</v>
      </c>
      <c r="G45" s="47">
        <v>0.21571412268656509</v>
      </c>
      <c r="H45" s="47">
        <v>0.20169923021293701</v>
      </c>
      <c r="I45" s="47">
        <v>0.19331319393994187</v>
      </c>
      <c r="J45" s="47">
        <v>0.18023943588156127</v>
      </c>
      <c r="K45" s="47">
        <v>0.16292494018395093</v>
      </c>
      <c r="L45" s="47">
        <v>0.14435472810203329</v>
      </c>
      <c r="M45" s="47">
        <v>0.12640542723294582</v>
      </c>
      <c r="N45" s="47">
        <v>0.11262045871473049</v>
      </c>
      <c r="O45" s="47">
        <v>0.10327017839141739</v>
      </c>
      <c r="P45" s="47">
        <v>9.6119850731091208E-2</v>
      </c>
      <c r="Q45" s="47">
        <v>9.0625455975322122E-2</v>
      </c>
      <c r="R45" s="47">
        <v>8.6396899281737966E-2</v>
      </c>
      <c r="S45" s="47">
        <v>8.3020712971518362E-2</v>
      </c>
      <c r="T45" s="47">
        <v>8.0131299074884407E-2</v>
      </c>
      <c r="U45" s="47">
        <v>7.7539649037437236E-2</v>
      </c>
      <c r="V45" s="47">
        <v>7.5569473374745136E-2</v>
      </c>
      <c r="W45" s="47">
        <v>7.3424253735227263E-2</v>
      </c>
      <c r="X45" s="47">
        <v>7.1893671449442156E-2</v>
      </c>
      <c r="Y45" s="47">
        <v>7.0551027968442134E-2</v>
      </c>
      <c r="Z45" s="47">
        <v>6.9494373093593007E-2</v>
      </c>
      <c r="AA45" s="47">
        <v>6.8694835428616097E-2</v>
      </c>
      <c r="AB45" s="47">
        <v>6.790567157248184E-2</v>
      </c>
      <c r="AC45" s="47">
        <v>6.7311798272367329E-2</v>
      </c>
      <c r="AD45" s="82"/>
    </row>
    <row r="46" spans="2:30" s="136" customFormat="1" ht="15.65" customHeight="1" x14ac:dyDescent="0.3">
      <c r="B46" s="46" t="s">
        <v>124</v>
      </c>
      <c r="C46" s="47">
        <v>0.20224116462813074</v>
      </c>
      <c r="D46" s="47">
        <v>0.10887737108533238</v>
      </c>
      <c r="E46" s="47">
        <v>9.3288140391885044E-2</v>
      </c>
      <c r="F46" s="47">
        <v>0.10854802708184219</v>
      </c>
      <c r="G46" s="47">
        <v>7.6554897119863033E-2</v>
      </c>
      <c r="H46" s="47">
        <v>0.12801051269024619</v>
      </c>
      <c r="I46" s="47">
        <v>0.15921961250243019</v>
      </c>
      <c r="J46" s="47">
        <v>0.13171682467043813</v>
      </c>
      <c r="K46" s="47">
        <v>0.1179403512760558</v>
      </c>
      <c r="L46" s="47">
        <v>0.12483149843781115</v>
      </c>
      <c r="M46" s="47">
        <v>0.12769114269783796</v>
      </c>
      <c r="N46" s="47">
        <v>0.12580589023272126</v>
      </c>
      <c r="O46" s="47">
        <v>0.11785727626020077</v>
      </c>
      <c r="P46" s="47">
        <v>0.1072354861459692</v>
      </c>
      <c r="Q46" s="47">
        <v>9.6319847175125484E-2</v>
      </c>
      <c r="R46" s="47">
        <v>9.4139450991986229E-2</v>
      </c>
      <c r="S46" s="47">
        <v>8.6697374432450319E-2</v>
      </c>
      <c r="T46" s="47">
        <v>8.5674796387240085E-2</v>
      </c>
      <c r="U46" s="47">
        <v>8.4129475863840564E-2</v>
      </c>
      <c r="V46" s="47">
        <v>8.8344226278359861E-2</v>
      </c>
      <c r="W46" s="47">
        <v>9.0946838126067825E-2</v>
      </c>
      <c r="X46" s="47">
        <v>8.6806290769489397E-2</v>
      </c>
      <c r="Y46" s="47">
        <v>8.7908659897435709E-2</v>
      </c>
      <c r="Z46" s="47">
        <v>8.7822747835751336E-2</v>
      </c>
      <c r="AA46" s="47">
        <v>8.7344965051932594E-2</v>
      </c>
      <c r="AB46" s="47">
        <v>8.9076594970517509E-2</v>
      </c>
      <c r="AC46" s="47">
        <v>9.0142311453106083E-2</v>
      </c>
      <c r="AD46" s="82"/>
    </row>
    <row r="47" spans="2:30" s="136" customFormat="1" ht="15.65" customHeight="1" x14ac:dyDescent="0.3">
      <c r="B47" s="82"/>
      <c r="C47" s="80"/>
      <c r="D47" s="80"/>
      <c r="E47" s="80"/>
      <c r="F47" s="80"/>
      <c r="G47" s="80"/>
      <c r="H47" s="80"/>
      <c r="I47" s="88"/>
      <c r="J47" s="88"/>
      <c r="K47" s="88"/>
      <c r="L47" s="88"/>
      <c r="M47" s="88"/>
      <c r="N47" s="88"/>
      <c r="O47" s="80"/>
      <c r="P47" s="80"/>
      <c r="Q47" s="80"/>
      <c r="R47" s="80"/>
      <c r="S47" s="80"/>
      <c r="T47" s="80"/>
      <c r="U47" s="80"/>
      <c r="V47" s="82"/>
      <c r="W47" s="82"/>
      <c r="X47" s="82"/>
      <c r="Y47" s="82"/>
      <c r="Z47" s="82"/>
      <c r="AA47" s="82"/>
      <c r="AB47" s="82"/>
      <c r="AC47" s="82"/>
      <c r="AD47" s="82"/>
    </row>
    <row r="48" spans="2:30" s="136" customFormat="1" ht="15.65" customHeight="1" x14ac:dyDescent="0.3">
      <c r="B48" s="49" t="s">
        <v>223</v>
      </c>
      <c r="C48" s="80"/>
      <c r="D48" s="80"/>
      <c r="E48" s="80"/>
      <c r="F48" s="80"/>
      <c r="G48" s="80"/>
      <c r="H48" s="80"/>
      <c r="I48" s="88"/>
      <c r="J48" s="88"/>
      <c r="K48" s="88"/>
      <c r="L48" s="88"/>
      <c r="M48" s="88"/>
      <c r="N48" s="88"/>
      <c r="O48" s="80"/>
      <c r="P48" s="80"/>
      <c r="Q48" s="80"/>
      <c r="R48" s="80"/>
      <c r="S48" s="80"/>
      <c r="T48" s="80"/>
      <c r="U48" s="80"/>
      <c r="V48" s="82"/>
      <c r="W48" s="82"/>
      <c r="X48" s="82"/>
      <c r="Y48" s="82"/>
      <c r="Z48" s="82"/>
      <c r="AA48" s="82"/>
      <c r="AB48" s="82"/>
      <c r="AC48" s="82"/>
      <c r="AD48" s="82"/>
    </row>
    <row r="49" spans="1:30" s="136" customFormat="1" ht="15.65" customHeight="1" x14ac:dyDescent="0.3">
      <c r="B49" s="85"/>
      <c r="C49" s="80"/>
      <c r="D49" s="80"/>
      <c r="E49" s="80"/>
      <c r="F49" s="80"/>
      <c r="G49" s="80"/>
      <c r="H49" s="80"/>
      <c r="I49" s="88"/>
      <c r="J49" s="88"/>
      <c r="K49" s="88"/>
      <c r="L49" s="88"/>
      <c r="M49" s="88"/>
      <c r="N49" s="88"/>
      <c r="O49" s="80"/>
      <c r="P49" s="80"/>
      <c r="Q49" s="80"/>
      <c r="R49" s="80"/>
      <c r="S49" s="80"/>
      <c r="T49" s="80"/>
      <c r="U49" s="80"/>
      <c r="V49" s="82"/>
      <c r="W49" s="82"/>
      <c r="X49" s="82"/>
      <c r="Y49" s="82"/>
      <c r="Z49" s="82"/>
      <c r="AA49" s="82"/>
      <c r="AB49" s="82"/>
      <c r="AC49" s="82"/>
      <c r="AD49" s="82"/>
    </row>
    <row r="50" spans="1:30" s="136" customFormat="1" ht="15.65" customHeight="1" x14ac:dyDescent="0.3">
      <c r="B50" s="162" t="s">
        <v>200</v>
      </c>
      <c r="C50" s="163"/>
      <c r="D50" s="163"/>
      <c r="E50" s="163"/>
      <c r="F50" s="163"/>
      <c r="G50" s="162" t="s">
        <v>201</v>
      </c>
      <c r="H50" s="163"/>
      <c r="I50" s="164"/>
      <c r="J50" s="164"/>
      <c r="K50" s="164"/>
      <c r="L50" s="164"/>
      <c r="M50" s="164"/>
      <c r="N50" s="164"/>
      <c r="O50" s="163"/>
      <c r="P50" s="162" t="s">
        <v>202</v>
      </c>
      <c r="Q50" s="163"/>
      <c r="R50" s="80"/>
      <c r="S50" s="80"/>
      <c r="T50" s="80"/>
      <c r="U50" s="80"/>
      <c r="V50" s="82"/>
      <c r="W50" s="82"/>
      <c r="X50" s="82"/>
      <c r="Y50" s="82"/>
      <c r="Z50" s="82"/>
      <c r="AA50" s="82"/>
      <c r="AB50" s="82"/>
      <c r="AC50" s="82"/>
      <c r="AD50" s="82"/>
    </row>
    <row r="51" spans="1:30" s="136" customFormat="1" ht="15.65" customHeight="1" x14ac:dyDescent="0.3">
      <c r="B51" s="82"/>
      <c r="C51" s="80"/>
      <c r="D51" s="80"/>
      <c r="E51" s="80"/>
      <c r="F51" s="80"/>
      <c r="G51" s="80"/>
      <c r="H51" s="80"/>
      <c r="I51" s="88"/>
      <c r="J51" s="88"/>
      <c r="K51" s="88"/>
      <c r="L51" s="88"/>
      <c r="M51" s="88"/>
      <c r="N51" s="88"/>
      <c r="O51" s="80"/>
      <c r="P51" s="80"/>
      <c r="Q51" s="80"/>
      <c r="R51" s="80"/>
      <c r="S51" s="80"/>
      <c r="T51" s="80"/>
      <c r="U51" s="80"/>
      <c r="V51" s="82"/>
      <c r="W51" s="82"/>
      <c r="X51" s="82"/>
      <c r="Y51" s="82"/>
      <c r="Z51" s="82"/>
      <c r="AA51" s="82"/>
      <c r="AB51" s="82"/>
      <c r="AC51" s="82"/>
      <c r="AD51" s="82"/>
    </row>
    <row r="52" spans="1:30" s="136" customFormat="1" ht="15.65" customHeight="1" x14ac:dyDescent="0.3">
      <c r="B52" s="85"/>
      <c r="C52" s="80"/>
      <c r="D52" s="80"/>
      <c r="E52" s="80"/>
      <c r="F52" s="80"/>
      <c r="G52" s="80"/>
      <c r="H52" s="80"/>
      <c r="I52" s="88"/>
      <c r="J52" s="88"/>
      <c r="K52" s="88"/>
      <c r="L52" s="88"/>
      <c r="M52" s="88"/>
      <c r="N52" s="88"/>
      <c r="O52" s="80"/>
      <c r="P52" s="80"/>
      <c r="Q52" s="80"/>
      <c r="R52" s="80"/>
      <c r="S52" s="80"/>
      <c r="T52" s="80"/>
      <c r="U52" s="80"/>
      <c r="V52" s="82"/>
      <c r="W52" s="82"/>
      <c r="X52" s="82"/>
      <c r="Y52" s="82"/>
      <c r="Z52" s="82"/>
      <c r="AA52" s="82"/>
      <c r="AB52" s="82"/>
      <c r="AC52" s="82"/>
      <c r="AD52" s="82"/>
    </row>
    <row r="53" spans="1:30" s="136" customFormat="1" ht="15.65" customHeight="1" x14ac:dyDescent="0.3">
      <c r="B53" s="85"/>
      <c r="C53" s="80"/>
      <c r="D53" s="80"/>
      <c r="E53" s="80"/>
      <c r="F53" s="80"/>
      <c r="G53" s="80"/>
      <c r="H53" s="80"/>
      <c r="I53" s="88"/>
      <c r="J53" s="88"/>
      <c r="K53" s="88"/>
      <c r="L53" s="88"/>
      <c r="M53" s="88"/>
      <c r="N53" s="88"/>
      <c r="O53" s="80"/>
      <c r="P53" s="80"/>
      <c r="Q53" s="80"/>
      <c r="R53" s="80"/>
      <c r="S53" s="80"/>
      <c r="T53" s="80"/>
      <c r="U53" s="80"/>
      <c r="V53" s="82"/>
      <c r="W53" s="82"/>
      <c r="X53" s="82"/>
      <c r="Y53" s="82"/>
      <c r="Z53" s="82"/>
      <c r="AA53" s="82"/>
      <c r="AB53" s="82"/>
      <c r="AC53" s="82"/>
      <c r="AD53" s="82"/>
    </row>
    <row r="54" spans="1:30" s="136" customFormat="1" ht="15.65" customHeight="1" x14ac:dyDescent="0.3">
      <c r="B54" s="82"/>
      <c r="C54" s="80"/>
      <c r="D54" s="80"/>
      <c r="E54" s="80"/>
      <c r="F54" s="80"/>
      <c r="G54" s="80"/>
      <c r="H54" s="80"/>
      <c r="I54" s="88"/>
      <c r="J54" s="88"/>
      <c r="K54" s="88"/>
      <c r="L54" s="88"/>
      <c r="M54" s="88"/>
      <c r="N54" s="88"/>
      <c r="O54" s="80"/>
      <c r="P54" s="80"/>
      <c r="Q54" s="80"/>
      <c r="R54" s="80"/>
      <c r="S54" s="80"/>
      <c r="T54" s="80"/>
      <c r="U54" s="80"/>
      <c r="V54" s="82"/>
      <c r="W54" s="82"/>
      <c r="X54" s="82"/>
      <c r="Y54" s="82"/>
      <c r="Z54" s="82"/>
      <c r="AA54" s="82"/>
      <c r="AB54" s="82"/>
      <c r="AC54" s="82"/>
      <c r="AD54" s="82"/>
    </row>
    <row r="55" spans="1:30" s="136" customFormat="1" ht="15.65" customHeight="1" x14ac:dyDescent="0.3">
      <c r="B55" s="85"/>
      <c r="C55" s="80"/>
      <c r="D55" s="80"/>
      <c r="E55" s="80"/>
      <c r="F55" s="80"/>
      <c r="G55" s="80"/>
      <c r="H55" s="80"/>
      <c r="I55" s="88"/>
      <c r="J55" s="88"/>
      <c r="K55" s="88"/>
      <c r="L55" s="88"/>
      <c r="M55" s="88"/>
      <c r="N55" s="88"/>
      <c r="O55" s="80"/>
      <c r="P55" s="80"/>
      <c r="Q55" s="80"/>
      <c r="R55" s="80"/>
      <c r="S55" s="80"/>
      <c r="T55" s="80"/>
      <c r="U55" s="80"/>
      <c r="V55" s="82"/>
      <c r="W55" s="82"/>
      <c r="X55" s="82"/>
      <c r="Y55" s="82"/>
      <c r="Z55" s="82"/>
      <c r="AA55" s="82"/>
      <c r="AB55" s="82"/>
      <c r="AC55" s="82"/>
      <c r="AD55" s="82"/>
    </row>
    <row r="56" spans="1:30" s="136" customFormat="1" ht="15.65" customHeight="1" x14ac:dyDescent="0.3">
      <c r="B56" s="85"/>
      <c r="C56" s="80"/>
      <c r="D56" s="80"/>
      <c r="E56" s="80"/>
      <c r="F56" s="80"/>
      <c r="G56" s="80"/>
      <c r="H56" s="80"/>
      <c r="I56" s="88"/>
      <c r="J56" s="88"/>
      <c r="K56" s="88"/>
      <c r="L56" s="88"/>
      <c r="M56" s="88"/>
      <c r="N56" s="88"/>
      <c r="O56" s="80"/>
      <c r="P56" s="80"/>
      <c r="Q56" s="80"/>
      <c r="R56" s="80"/>
      <c r="S56" s="80"/>
      <c r="T56" s="80"/>
      <c r="U56" s="80"/>
      <c r="V56" s="82"/>
      <c r="W56" s="82"/>
      <c r="X56" s="82"/>
      <c r="Y56" s="82"/>
      <c r="Z56" s="82"/>
      <c r="AA56" s="82"/>
      <c r="AB56" s="82"/>
      <c r="AC56" s="82"/>
      <c r="AD56" s="82"/>
    </row>
    <row r="57" spans="1:30" s="136" customFormat="1" ht="15.65" customHeight="1" x14ac:dyDescent="0.3">
      <c r="B57" s="82"/>
      <c r="C57" s="80"/>
      <c r="D57" s="80"/>
      <c r="E57" s="80"/>
      <c r="F57" s="80"/>
      <c r="G57" s="80"/>
      <c r="H57" s="80"/>
      <c r="I57" s="88"/>
      <c r="J57" s="88"/>
      <c r="K57" s="88"/>
      <c r="L57" s="88"/>
      <c r="M57" s="88"/>
      <c r="N57" s="88"/>
      <c r="O57" s="80"/>
      <c r="P57" s="80"/>
      <c r="Q57" s="80"/>
      <c r="R57" s="80"/>
      <c r="S57" s="80"/>
      <c r="T57" s="80"/>
      <c r="U57" s="80"/>
      <c r="V57" s="82"/>
      <c r="W57" s="82"/>
      <c r="X57" s="82"/>
      <c r="Y57" s="82"/>
      <c r="Z57" s="82"/>
      <c r="AA57" s="82"/>
      <c r="AB57" s="82"/>
      <c r="AC57" s="82"/>
      <c r="AD57" s="82"/>
    </row>
    <row r="58" spans="1:30" s="136" customFormat="1" ht="15.65" customHeight="1" x14ac:dyDescent="0.3">
      <c r="B58" s="82"/>
      <c r="C58" s="80"/>
      <c r="D58" s="80"/>
      <c r="E58" s="80"/>
      <c r="F58" s="80"/>
      <c r="G58" s="80"/>
      <c r="H58" s="80"/>
      <c r="I58" s="88"/>
      <c r="J58" s="88"/>
      <c r="K58" s="88"/>
      <c r="L58" s="88"/>
      <c r="M58" s="88"/>
      <c r="N58" s="88"/>
      <c r="O58" s="80"/>
      <c r="P58" s="80"/>
      <c r="Q58" s="80"/>
      <c r="R58" s="80"/>
      <c r="S58" s="80"/>
      <c r="T58" s="80"/>
      <c r="U58" s="80"/>
      <c r="V58" s="82"/>
      <c r="W58" s="82"/>
      <c r="X58" s="82"/>
      <c r="Y58" s="82"/>
      <c r="Z58" s="82"/>
      <c r="AA58" s="82"/>
      <c r="AB58" s="82"/>
      <c r="AC58" s="82"/>
      <c r="AD58" s="82"/>
    </row>
    <row r="59" spans="1:30" s="39" customFormat="1" ht="15.65" customHeight="1" x14ac:dyDescent="0.3">
      <c r="A59" s="136"/>
      <c r="B59" s="85"/>
      <c r="C59" s="80"/>
      <c r="D59" s="80"/>
      <c r="E59" s="80"/>
      <c r="F59" s="80"/>
      <c r="G59" s="80"/>
      <c r="H59" s="80"/>
      <c r="I59" s="88"/>
      <c r="J59" s="88"/>
      <c r="K59" s="88"/>
      <c r="L59" s="88"/>
      <c r="M59" s="88"/>
      <c r="N59" s="88"/>
      <c r="O59" s="80"/>
      <c r="P59" s="80"/>
      <c r="Q59" s="80"/>
      <c r="R59" s="80"/>
      <c r="S59" s="80"/>
      <c r="T59" s="80"/>
      <c r="U59" s="80"/>
      <c r="V59" s="82"/>
      <c r="W59" s="82"/>
      <c r="X59" s="82"/>
      <c r="Y59" s="82"/>
      <c r="Z59" s="82"/>
      <c r="AA59" s="82"/>
      <c r="AB59" s="82"/>
      <c r="AC59" s="82"/>
      <c r="AD59" s="82"/>
    </row>
    <row r="60" spans="1:30" s="39" customFormat="1" ht="15.65" customHeight="1" x14ac:dyDescent="0.3">
      <c r="A60" s="136"/>
      <c r="B60" s="85"/>
      <c r="C60" s="80"/>
      <c r="D60" s="80"/>
      <c r="E60" s="80"/>
      <c r="F60" s="80"/>
      <c r="G60" s="80"/>
      <c r="H60" s="80"/>
      <c r="I60" s="88"/>
      <c r="J60" s="88"/>
      <c r="K60" s="88"/>
      <c r="L60" s="88"/>
      <c r="M60" s="88"/>
      <c r="N60" s="88"/>
      <c r="O60" s="80"/>
      <c r="P60" s="80"/>
      <c r="Q60" s="80"/>
      <c r="R60" s="80"/>
      <c r="S60" s="80"/>
      <c r="T60" s="80"/>
      <c r="U60" s="80"/>
      <c r="V60" s="82"/>
      <c r="W60" s="82"/>
      <c r="X60" s="82"/>
      <c r="Y60" s="82"/>
      <c r="Z60" s="82"/>
      <c r="AA60" s="82"/>
      <c r="AB60" s="82"/>
      <c r="AC60" s="82"/>
      <c r="AD60" s="82"/>
    </row>
    <row r="61" spans="1:30" s="39" customFormat="1" ht="15.65" customHeight="1" x14ac:dyDescent="0.3">
      <c r="A61" s="136"/>
      <c r="B61" s="82"/>
      <c r="C61" s="80"/>
      <c r="D61" s="80"/>
      <c r="E61" s="80"/>
      <c r="F61" s="80"/>
      <c r="G61" s="80"/>
      <c r="H61" s="80"/>
      <c r="I61" s="88"/>
      <c r="J61" s="88"/>
      <c r="K61" s="88"/>
      <c r="L61" s="88"/>
      <c r="M61" s="88"/>
      <c r="N61" s="88"/>
      <c r="O61" s="80"/>
      <c r="P61" s="80"/>
      <c r="Q61" s="80"/>
      <c r="R61" s="80"/>
      <c r="S61" s="80"/>
      <c r="T61" s="80"/>
      <c r="U61" s="80"/>
      <c r="V61" s="82"/>
      <c r="W61" s="82"/>
      <c r="X61" s="82"/>
      <c r="Y61" s="82"/>
      <c r="Z61" s="82"/>
      <c r="AA61" s="82"/>
      <c r="AB61" s="82"/>
      <c r="AC61" s="82"/>
      <c r="AD61" s="82"/>
    </row>
    <row r="62" spans="1:30" s="39" customFormat="1" ht="15.65" customHeight="1" x14ac:dyDescent="0.3">
      <c r="A62" s="136"/>
      <c r="B62" s="85"/>
      <c r="C62" s="80"/>
      <c r="D62" s="80"/>
      <c r="E62" s="80"/>
      <c r="F62" s="80"/>
      <c r="G62" s="80"/>
      <c r="H62" s="80"/>
      <c r="I62" s="88"/>
      <c r="J62" s="88"/>
      <c r="K62" s="88"/>
      <c r="L62" s="88"/>
      <c r="M62" s="88"/>
      <c r="N62" s="88"/>
      <c r="O62" s="80"/>
      <c r="P62" s="80"/>
      <c r="Q62" s="80"/>
      <c r="R62" s="80"/>
      <c r="S62" s="80"/>
      <c r="T62" s="80"/>
      <c r="U62" s="80"/>
      <c r="V62" s="82"/>
      <c r="W62" s="82"/>
      <c r="X62" s="82"/>
      <c r="Y62" s="82"/>
      <c r="Z62" s="82"/>
      <c r="AA62" s="82"/>
      <c r="AB62" s="82"/>
      <c r="AC62" s="82"/>
      <c r="AD62" s="82"/>
    </row>
    <row r="63" spans="1:30" s="39" customFormat="1" ht="15.65" customHeight="1" x14ac:dyDescent="0.3">
      <c r="A63" s="136"/>
      <c r="B63" s="85"/>
      <c r="C63" s="80"/>
      <c r="D63" s="80"/>
      <c r="E63" s="80"/>
      <c r="F63" s="80"/>
      <c r="G63" s="80"/>
      <c r="H63" s="80"/>
      <c r="I63" s="88"/>
      <c r="J63" s="88"/>
      <c r="K63" s="88"/>
      <c r="L63" s="88"/>
      <c r="M63" s="88"/>
      <c r="N63" s="88"/>
      <c r="O63" s="80"/>
      <c r="P63" s="80"/>
      <c r="Q63" s="80"/>
      <c r="R63" s="80"/>
      <c r="S63" s="80"/>
      <c r="T63" s="80"/>
      <c r="U63" s="80"/>
      <c r="V63" s="82"/>
      <c r="W63" s="82"/>
      <c r="X63" s="82"/>
      <c r="Y63" s="82"/>
      <c r="Z63" s="82"/>
      <c r="AA63" s="82"/>
      <c r="AB63" s="82"/>
      <c r="AC63" s="82"/>
      <c r="AD63" s="82"/>
    </row>
    <row r="64" spans="1:30" s="39" customFormat="1" ht="15.65" customHeight="1" x14ac:dyDescent="0.3">
      <c r="A64" s="136"/>
      <c r="B64" s="82"/>
      <c r="C64" s="80"/>
      <c r="D64" s="80"/>
      <c r="E64" s="80"/>
      <c r="F64" s="80"/>
      <c r="G64" s="80"/>
      <c r="H64" s="80"/>
      <c r="I64" s="88"/>
      <c r="J64" s="88"/>
      <c r="K64" s="88"/>
      <c r="L64" s="88"/>
      <c r="M64" s="88"/>
      <c r="N64" s="88"/>
      <c r="O64" s="80"/>
      <c r="P64" s="80"/>
      <c r="Q64" s="80"/>
      <c r="R64" s="80"/>
      <c r="S64" s="80"/>
      <c r="T64" s="80"/>
      <c r="U64" s="80"/>
      <c r="V64" s="82"/>
      <c r="W64" s="82"/>
      <c r="X64" s="82"/>
      <c r="Y64" s="82"/>
      <c r="Z64" s="82"/>
      <c r="AA64" s="82"/>
      <c r="AB64" s="82"/>
      <c r="AC64" s="82"/>
      <c r="AD64" s="82"/>
    </row>
    <row r="65" spans="1:30" s="39" customFormat="1" ht="15.65" customHeight="1" x14ac:dyDescent="0.3">
      <c r="A65" s="136"/>
      <c r="B65" s="85"/>
      <c r="C65" s="80"/>
      <c r="D65" s="80"/>
      <c r="E65" s="80"/>
      <c r="F65" s="80"/>
      <c r="G65" s="80"/>
      <c r="H65" s="80"/>
      <c r="I65" s="88"/>
      <c r="J65" s="88"/>
      <c r="K65" s="88"/>
      <c r="L65" s="88"/>
      <c r="M65" s="88"/>
      <c r="N65" s="88"/>
      <c r="O65" s="80"/>
      <c r="P65" s="80"/>
      <c r="Q65" s="80"/>
      <c r="R65" s="80"/>
      <c r="S65" s="80"/>
      <c r="T65" s="80"/>
      <c r="U65" s="80"/>
      <c r="V65" s="82"/>
      <c r="W65" s="82"/>
      <c r="X65" s="82"/>
      <c r="Y65" s="82"/>
      <c r="Z65" s="82"/>
      <c r="AA65" s="82"/>
      <c r="AB65" s="82"/>
      <c r="AC65" s="82"/>
      <c r="AD65" s="82"/>
    </row>
    <row r="66" spans="1:30" s="136" customFormat="1" ht="15.65" customHeight="1" x14ac:dyDescent="0.3">
      <c r="B66" s="85"/>
      <c r="C66" s="80"/>
      <c r="D66" s="80"/>
      <c r="E66" s="80"/>
      <c r="F66" s="80"/>
      <c r="G66" s="80"/>
      <c r="H66" s="80"/>
      <c r="I66" s="88"/>
      <c r="J66" s="88"/>
      <c r="K66" s="88"/>
      <c r="L66" s="88"/>
      <c r="M66" s="88"/>
      <c r="N66" s="88"/>
      <c r="O66" s="80"/>
      <c r="P66" s="80"/>
      <c r="Q66" s="80"/>
      <c r="R66" s="80"/>
      <c r="S66" s="80"/>
      <c r="T66" s="80"/>
      <c r="U66" s="80"/>
      <c r="V66" s="82"/>
      <c r="W66" s="82"/>
      <c r="X66" s="82"/>
      <c r="Y66" s="82"/>
      <c r="Z66" s="82"/>
      <c r="AA66" s="82"/>
      <c r="AB66" s="82"/>
      <c r="AC66" s="82"/>
      <c r="AD66" s="82"/>
    </row>
    <row r="67" spans="1:30" s="136" customFormat="1" ht="15.65" customHeight="1" x14ac:dyDescent="0.3"/>
    <row r="68" spans="1:30" s="136" customFormat="1" ht="15.65" customHeight="1" x14ac:dyDescent="0.3"/>
    <row r="69" spans="1:30" s="39" customFormat="1" ht="15.65" customHeight="1" x14ac:dyDescent="0.3">
      <c r="A69" s="136"/>
    </row>
    <row r="70" spans="1:30" s="39" customFormat="1" ht="15.65" customHeight="1" x14ac:dyDescent="0.3">
      <c r="A70" s="136"/>
    </row>
    <row r="71" spans="1:30" s="39" customFormat="1" ht="15.65" customHeight="1" x14ac:dyDescent="0.3">
      <c r="A71" s="136"/>
    </row>
    <row r="72" spans="1:30" s="39" customFormat="1" ht="15.65" customHeight="1" x14ac:dyDescent="0.3">
      <c r="A72" s="136"/>
    </row>
    <row r="73" spans="1:30" s="39" customFormat="1" ht="15.65" customHeight="1" x14ac:dyDescent="0.3">
      <c r="A73" s="136"/>
    </row>
    <row r="74" spans="1:30" s="39" customFormat="1" ht="15.65" customHeight="1" x14ac:dyDescent="0.3">
      <c r="A74" s="136"/>
    </row>
    <row r="75" spans="1:30" s="39" customFormat="1" ht="15.65" customHeight="1" x14ac:dyDescent="0.3">
      <c r="A75" s="136"/>
    </row>
    <row r="76" spans="1:30" s="39" customFormat="1" ht="15.65" customHeight="1" x14ac:dyDescent="0.3">
      <c r="A76" s="136"/>
    </row>
    <row r="77" spans="1:30" s="39" customFormat="1" ht="15.65" customHeight="1" x14ac:dyDescent="0.3">
      <c r="A77" s="136"/>
    </row>
    <row r="78" spans="1:30" s="39" customFormat="1" ht="15.65" customHeight="1" x14ac:dyDescent="0.3">
      <c r="A78" s="136"/>
    </row>
    <row r="79" spans="1:30" s="39" customFormat="1" ht="15.65" customHeight="1" x14ac:dyDescent="0.3">
      <c r="A79" s="136"/>
    </row>
    <row r="80" spans="1:30" x14ac:dyDescent="0.3">
      <c r="A80" s="136"/>
    </row>
    <row r="81" spans="1:30" x14ac:dyDescent="0.3">
      <c r="A81" s="136"/>
    </row>
    <row r="82" spans="1:30" x14ac:dyDescent="0.3">
      <c r="A82" s="136"/>
    </row>
    <row r="83" spans="1:30" x14ac:dyDescent="0.3">
      <c r="A83" s="136"/>
    </row>
    <row r="84" spans="1:30" x14ac:dyDescent="0.3">
      <c r="A84" s="136"/>
    </row>
    <row r="85" spans="1:30" x14ac:dyDescent="0.3">
      <c r="A85" s="136"/>
    </row>
    <row r="86" spans="1:30" x14ac:dyDescent="0.3">
      <c r="A86" s="136"/>
    </row>
    <row r="87" spans="1:30" x14ac:dyDescent="0.3">
      <c r="A87" s="136"/>
    </row>
    <row r="88" spans="1:30" x14ac:dyDescent="0.3">
      <c r="A88" s="136"/>
    </row>
    <row r="89" spans="1:30" x14ac:dyDescent="0.3">
      <c r="A89" s="136"/>
      <c r="B89" s="108"/>
      <c r="C89" s="109"/>
      <c r="D89" s="109"/>
      <c r="E89" s="109"/>
      <c r="F89" s="109"/>
      <c r="G89" s="109"/>
      <c r="H89" s="109"/>
      <c r="I89" s="110"/>
      <c r="J89" s="111"/>
      <c r="K89" s="112"/>
      <c r="L89" s="112"/>
      <c r="M89" s="108"/>
      <c r="N89" s="109"/>
      <c r="O89" s="109"/>
      <c r="P89" s="113"/>
      <c r="Q89" s="113"/>
      <c r="R89" s="108"/>
      <c r="S89" s="108"/>
      <c r="T89" s="108"/>
      <c r="U89" s="108"/>
      <c r="V89" s="108"/>
      <c r="W89" s="108"/>
      <c r="X89" s="108"/>
      <c r="Y89" s="108"/>
      <c r="Z89" s="108"/>
      <c r="AA89" s="108"/>
      <c r="AB89" s="108"/>
      <c r="AC89" s="108"/>
      <c r="AD89" s="108"/>
    </row>
    <row r="90" spans="1:30" x14ac:dyDescent="0.3">
      <c r="A90" s="136"/>
      <c r="B90" s="114"/>
      <c r="C90" s="109"/>
      <c r="D90" s="109"/>
      <c r="E90" s="109"/>
      <c r="F90" s="109"/>
      <c r="G90" s="109"/>
      <c r="H90" s="109"/>
      <c r="I90" s="115"/>
      <c r="J90" s="116"/>
      <c r="K90" s="116"/>
      <c r="L90" s="116"/>
      <c r="M90" s="108"/>
      <c r="N90" s="109"/>
      <c r="O90" s="109"/>
      <c r="P90" s="109"/>
      <c r="Q90" s="113"/>
      <c r="R90" s="108"/>
      <c r="S90" s="108"/>
      <c r="T90" s="108"/>
      <c r="U90" s="108"/>
      <c r="V90" s="108"/>
      <c r="W90" s="108"/>
      <c r="X90" s="108"/>
      <c r="Y90" s="108"/>
      <c r="Z90" s="108"/>
      <c r="AA90" s="108"/>
      <c r="AB90" s="108"/>
      <c r="AC90" s="108"/>
      <c r="AD90" s="108"/>
    </row>
    <row r="91" spans="1:30" x14ac:dyDescent="0.3">
      <c r="A91" s="136"/>
      <c r="B91" s="114"/>
      <c r="C91" s="109"/>
      <c r="D91" s="109"/>
      <c r="E91" s="109"/>
      <c r="F91" s="109"/>
      <c r="G91" s="109"/>
      <c r="H91" s="109"/>
      <c r="I91" s="117"/>
      <c r="J91" s="116"/>
      <c r="K91" s="116"/>
      <c r="L91" s="116"/>
      <c r="M91" s="108"/>
      <c r="N91" s="109"/>
      <c r="O91" s="113"/>
      <c r="P91" s="109"/>
      <c r="Q91" s="113"/>
      <c r="R91" s="108"/>
      <c r="S91" s="108"/>
      <c r="T91" s="108"/>
      <c r="U91" s="108"/>
      <c r="V91" s="108"/>
      <c r="W91" s="108"/>
      <c r="X91" s="108"/>
      <c r="Y91" s="108"/>
      <c r="Z91" s="108"/>
      <c r="AA91" s="108"/>
      <c r="AB91" s="108"/>
      <c r="AC91" s="108"/>
      <c r="AD91" s="108"/>
    </row>
    <row r="92" spans="1:30" x14ac:dyDescent="0.3">
      <c r="A92" s="136"/>
      <c r="B92" s="108"/>
      <c r="C92" s="109"/>
      <c r="D92" s="109"/>
      <c r="E92" s="109"/>
      <c r="F92" s="109"/>
      <c r="G92" s="109"/>
      <c r="H92" s="109"/>
      <c r="I92" s="117"/>
      <c r="J92" s="116"/>
      <c r="K92" s="116"/>
      <c r="L92" s="116"/>
      <c r="M92" s="108"/>
      <c r="N92" s="109"/>
      <c r="O92" s="113"/>
      <c r="P92" s="109"/>
      <c r="Q92" s="113"/>
      <c r="R92" s="108"/>
      <c r="S92" s="108"/>
      <c r="T92" s="108"/>
      <c r="U92" s="108"/>
      <c r="V92" s="108"/>
      <c r="W92" s="108"/>
      <c r="X92" s="108"/>
      <c r="Y92" s="108"/>
      <c r="Z92" s="108"/>
      <c r="AA92" s="108"/>
      <c r="AB92" s="108"/>
      <c r="AC92" s="108"/>
      <c r="AD92" s="108"/>
    </row>
    <row r="93" spans="1:30" x14ac:dyDescent="0.3">
      <c r="A93" s="136"/>
      <c r="B93" s="114"/>
      <c r="C93" s="109"/>
      <c r="D93" s="109"/>
      <c r="E93" s="109"/>
      <c r="F93" s="109"/>
      <c r="G93" s="109"/>
      <c r="H93" s="109"/>
      <c r="I93" s="108"/>
      <c r="J93" s="116"/>
      <c r="K93" s="116"/>
      <c r="L93" s="116"/>
      <c r="M93" s="108"/>
      <c r="N93" s="109"/>
      <c r="O93" s="113"/>
      <c r="P93" s="109"/>
      <c r="Q93" s="113"/>
      <c r="R93" s="108"/>
      <c r="S93" s="108"/>
      <c r="T93" s="108"/>
      <c r="U93" s="108"/>
      <c r="V93" s="108"/>
      <c r="W93" s="108"/>
      <c r="X93" s="108"/>
      <c r="Y93" s="108"/>
      <c r="Z93" s="108"/>
      <c r="AA93" s="108"/>
      <c r="AB93" s="108"/>
      <c r="AC93" s="108"/>
      <c r="AD93" s="108"/>
    </row>
    <row r="94" spans="1:30" ht="25.05" customHeight="1" x14ac:dyDescent="0.3">
      <c r="A94" s="136"/>
      <c r="B94" s="108"/>
      <c r="C94" s="109"/>
      <c r="D94" s="109"/>
      <c r="E94" s="109"/>
      <c r="F94" s="109"/>
      <c r="G94" s="109"/>
      <c r="H94" s="109"/>
      <c r="I94" s="116"/>
      <c r="J94" s="116"/>
      <c r="K94" s="116"/>
      <c r="L94" s="116"/>
      <c r="M94" s="108"/>
      <c r="N94" s="109"/>
      <c r="O94" s="113"/>
      <c r="P94" s="109"/>
      <c r="Q94" s="113"/>
      <c r="R94" s="108"/>
      <c r="S94" s="108"/>
      <c r="T94" s="108"/>
      <c r="U94" s="108"/>
      <c r="V94" s="108"/>
      <c r="W94" s="108"/>
      <c r="X94" s="108"/>
      <c r="Y94" s="108"/>
      <c r="Z94" s="108"/>
      <c r="AA94" s="108"/>
      <c r="AB94" s="108"/>
      <c r="AC94" s="108"/>
      <c r="AD94" s="108"/>
    </row>
    <row r="95" spans="1:30" x14ac:dyDescent="0.3">
      <c r="A95" s="136"/>
      <c r="B95" s="114"/>
      <c r="C95" s="109"/>
      <c r="D95" s="109"/>
      <c r="E95" s="109"/>
      <c r="F95" s="109"/>
      <c r="G95" s="109"/>
      <c r="H95" s="109"/>
      <c r="I95" s="108"/>
      <c r="J95" s="116"/>
      <c r="K95" s="116"/>
      <c r="L95" s="116"/>
      <c r="M95" s="108"/>
      <c r="N95" s="109"/>
      <c r="O95" s="113"/>
      <c r="P95" s="109"/>
      <c r="Q95" s="113"/>
      <c r="R95" s="108"/>
      <c r="S95" s="108"/>
      <c r="T95" s="108"/>
      <c r="U95" s="108"/>
      <c r="V95" s="108"/>
      <c r="W95" s="108"/>
      <c r="X95" s="108"/>
      <c r="Y95" s="108"/>
      <c r="Z95" s="108"/>
      <c r="AA95" s="108"/>
      <c r="AB95" s="108"/>
      <c r="AC95" s="108"/>
      <c r="AD95" s="108"/>
    </row>
    <row r="96" spans="1:30" x14ac:dyDescent="0.3">
      <c r="A96" s="136"/>
      <c r="B96" s="114"/>
      <c r="C96" s="109"/>
      <c r="D96" s="109"/>
      <c r="E96" s="109"/>
      <c r="F96" s="109"/>
      <c r="G96" s="109"/>
      <c r="H96" s="109"/>
      <c r="I96" s="114"/>
      <c r="J96" s="116"/>
      <c r="K96" s="116"/>
      <c r="L96" s="116"/>
      <c r="M96" s="108"/>
      <c r="N96" s="109"/>
      <c r="O96" s="113"/>
      <c r="P96" s="109"/>
      <c r="Q96" s="113"/>
      <c r="R96" s="108"/>
      <c r="S96" s="108"/>
      <c r="T96" s="108"/>
      <c r="U96" s="108"/>
      <c r="V96" s="108"/>
      <c r="W96" s="108"/>
      <c r="X96" s="108"/>
      <c r="Y96" s="108"/>
      <c r="Z96" s="108"/>
      <c r="AA96" s="108"/>
      <c r="AB96" s="108"/>
      <c r="AC96" s="108"/>
      <c r="AD96" s="108"/>
    </row>
    <row r="97" spans="1:30" x14ac:dyDescent="0.3">
      <c r="A97" s="136"/>
      <c r="B97" s="108"/>
      <c r="C97" s="109"/>
      <c r="D97" s="109"/>
      <c r="E97" s="109"/>
      <c r="F97" s="109"/>
      <c r="G97" s="109"/>
      <c r="H97" s="109"/>
      <c r="I97" s="114"/>
      <c r="J97" s="116"/>
      <c r="K97" s="116"/>
      <c r="L97" s="116"/>
      <c r="M97" s="108"/>
      <c r="N97" s="116"/>
      <c r="O97" s="116"/>
      <c r="P97" s="116"/>
      <c r="Q97" s="116"/>
      <c r="R97" s="108"/>
      <c r="S97" s="108"/>
      <c r="T97" s="108"/>
      <c r="U97" s="108"/>
      <c r="V97" s="108"/>
      <c r="W97" s="108"/>
      <c r="X97" s="108"/>
      <c r="Y97" s="108"/>
      <c r="Z97" s="108"/>
      <c r="AA97" s="108"/>
      <c r="AB97" s="108"/>
      <c r="AC97" s="108"/>
      <c r="AD97" s="108"/>
    </row>
    <row r="98" spans="1:30" x14ac:dyDescent="0.3">
      <c r="A98" s="136"/>
      <c r="B98" s="114"/>
      <c r="C98" s="109"/>
      <c r="D98" s="109"/>
      <c r="E98" s="109"/>
      <c r="F98" s="109"/>
      <c r="G98" s="109"/>
      <c r="H98" s="109"/>
      <c r="I98" s="116"/>
      <c r="J98" s="118"/>
      <c r="K98" s="116"/>
      <c r="L98" s="116"/>
      <c r="M98" s="108"/>
      <c r="N98" s="116"/>
      <c r="O98" s="116"/>
      <c r="P98" s="109"/>
      <c r="Q98" s="109"/>
      <c r="R98" s="108"/>
      <c r="S98" s="108"/>
      <c r="T98" s="108"/>
      <c r="U98" s="108"/>
      <c r="V98" s="108"/>
      <c r="W98" s="108"/>
      <c r="X98" s="108"/>
      <c r="Y98" s="108"/>
      <c r="Z98" s="108"/>
      <c r="AA98" s="108"/>
      <c r="AB98" s="108"/>
      <c r="AC98" s="108"/>
      <c r="AD98" s="108"/>
    </row>
    <row r="99" spans="1:30" x14ac:dyDescent="0.3">
      <c r="A99" s="136"/>
      <c r="B99" s="108"/>
      <c r="C99" s="109"/>
      <c r="D99" s="109"/>
      <c r="E99" s="109"/>
      <c r="F99" s="109"/>
      <c r="G99" s="109"/>
      <c r="H99" s="109"/>
      <c r="I99" s="116"/>
      <c r="J99" s="116"/>
      <c r="K99" s="116"/>
      <c r="L99" s="116"/>
      <c r="M99" s="108"/>
      <c r="N99" s="116"/>
      <c r="O99" s="116"/>
      <c r="P99" s="109"/>
      <c r="Q99" s="109"/>
      <c r="R99" s="118"/>
      <c r="S99" s="116"/>
      <c r="T99" s="116"/>
      <c r="U99" s="108"/>
      <c r="V99" s="108"/>
      <c r="W99" s="108"/>
      <c r="X99" s="108"/>
      <c r="Y99" s="108"/>
      <c r="Z99" s="108"/>
      <c r="AA99" s="108"/>
      <c r="AB99" s="108"/>
      <c r="AC99" s="108"/>
      <c r="AD99" s="108"/>
    </row>
    <row r="100" spans="1:30" x14ac:dyDescent="0.3">
      <c r="A100" s="136"/>
      <c r="B100" s="114"/>
      <c r="C100" s="109"/>
      <c r="D100" s="109"/>
      <c r="E100" s="109"/>
      <c r="F100" s="109"/>
      <c r="G100" s="109"/>
      <c r="H100" s="109"/>
      <c r="I100" s="116"/>
      <c r="J100" s="116"/>
      <c r="K100" s="116"/>
      <c r="L100" s="116"/>
      <c r="M100" s="108"/>
      <c r="N100" s="116"/>
      <c r="O100" s="116"/>
      <c r="P100" s="109"/>
      <c r="Q100" s="109"/>
      <c r="R100" s="112"/>
      <c r="S100" s="112"/>
      <c r="T100" s="112"/>
      <c r="U100" s="108"/>
      <c r="V100" s="108"/>
      <c r="W100" s="108"/>
      <c r="X100" s="108"/>
      <c r="Y100" s="108"/>
      <c r="Z100" s="108"/>
      <c r="AA100" s="108"/>
      <c r="AB100" s="108"/>
      <c r="AC100" s="108"/>
      <c r="AD100" s="108"/>
    </row>
    <row r="101" spans="1:30" x14ac:dyDescent="0.3">
      <c r="A101" s="136"/>
      <c r="B101" s="114"/>
      <c r="C101" s="109"/>
      <c r="D101" s="109"/>
      <c r="E101" s="109"/>
      <c r="F101" s="109"/>
      <c r="G101" s="109"/>
      <c r="H101" s="109"/>
      <c r="I101" s="116"/>
      <c r="J101" s="116"/>
      <c r="K101" s="116"/>
      <c r="L101" s="116"/>
      <c r="M101" s="119"/>
      <c r="N101" s="120"/>
      <c r="O101" s="120"/>
      <c r="P101" s="120"/>
      <c r="Q101" s="108"/>
      <c r="R101" s="108"/>
      <c r="S101" s="108"/>
      <c r="T101" s="108"/>
      <c r="U101" s="108"/>
      <c r="V101" s="108"/>
      <c r="W101" s="108"/>
      <c r="X101" s="108"/>
      <c r="Y101" s="108"/>
      <c r="Z101" s="108"/>
      <c r="AA101" s="108"/>
      <c r="AB101" s="108"/>
      <c r="AC101" s="108"/>
      <c r="AD101" s="108"/>
    </row>
    <row r="102" spans="1:30" x14ac:dyDescent="0.3">
      <c r="A102" s="136"/>
      <c r="B102" s="108"/>
      <c r="C102" s="109"/>
      <c r="D102" s="109"/>
      <c r="E102" s="109"/>
      <c r="F102" s="109"/>
      <c r="G102" s="109"/>
      <c r="H102" s="109"/>
      <c r="I102" s="116"/>
      <c r="J102" s="116"/>
      <c r="K102" s="116"/>
      <c r="L102" s="116"/>
      <c r="M102" s="108"/>
      <c r="N102" s="120"/>
      <c r="O102" s="120"/>
      <c r="P102" s="120"/>
      <c r="Q102" s="108"/>
      <c r="R102" s="108"/>
      <c r="S102" s="108"/>
      <c r="T102" s="108"/>
      <c r="U102" s="108"/>
      <c r="V102" s="108"/>
      <c r="W102" s="108"/>
      <c r="X102" s="108"/>
      <c r="Y102" s="108"/>
      <c r="Z102" s="108"/>
      <c r="AA102" s="108"/>
      <c r="AB102" s="108"/>
      <c r="AC102" s="108"/>
      <c r="AD102" s="108"/>
    </row>
    <row r="103" spans="1:30" x14ac:dyDescent="0.3">
      <c r="A103" s="136"/>
      <c r="B103" s="114"/>
      <c r="C103" s="109"/>
      <c r="D103" s="109"/>
      <c r="E103" s="109"/>
      <c r="F103" s="109"/>
      <c r="G103" s="109"/>
      <c r="H103" s="109"/>
      <c r="I103" s="116"/>
      <c r="J103" s="116"/>
      <c r="K103" s="116"/>
      <c r="L103" s="116"/>
      <c r="M103" s="108"/>
      <c r="N103" s="108"/>
      <c r="O103" s="108"/>
      <c r="P103" s="108"/>
      <c r="Q103" s="120"/>
      <c r="R103" s="121"/>
      <c r="S103" s="108"/>
      <c r="T103" s="108"/>
      <c r="U103" s="108"/>
      <c r="V103" s="108"/>
      <c r="W103" s="108"/>
      <c r="X103" s="108"/>
      <c r="Y103" s="108"/>
      <c r="Z103" s="108"/>
      <c r="AA103" s="108"/>
      <c r="AB103" s="108"/>
      <c r="AC103" s="108"/>
      <c r="AD103" s="108"/>
    </row>
    <row r="104" spans="1:30" x14ac:dyDescent="0.3">
      <c r="A104" s="136"/>
      <c r="B104" s="108"/>
      <c r="C104" s="109"/>
      <c r="D104" s="109"/>
      <c r="E104" s="109"/>
      <c r="F104" s="109"/>
      <c r="G104" s="109"/>
      <c r="H104" s="109"/>
      <c r="I104" s="116"/>
      <c r="J104" s="116"/>
      <c r="K104" s="116"/>
      <c r="L104" s="116"/>
      <c r="M104" s="119"/>
      <c r="N104" s="108"/>
      <c r="O104" s="108"/>
      <c r="P104" s="108"/>
      <c r="Q104" s="120"/>
      <c r="R104" s="121"/>
      <c r="S104" s="108"/>
      <c r="T104" s="108"/>
      <c r="U104" s="108"/>
      <c r="V104" s="108"/>
      <c r="W104" s="108"/>
      <c r="X104" s="108"/>
      <c r="Y104" s="108"/>
      <c r="Z104" s="108"/>
      <c r="AA104" s="108"/>
      <c r="AB104" s="108"/>
      <c r="AC104" s="108"/>
      <c r="AD104" s="108"/>
    </row>
    <row r="105" spans="1:30" x14ac:dyDescent="0.3">
      <c r="A105" s="136"/>
      <c r="C105" s="109"/>
      <c r="D105" s="109"/>
      <c r="E105" s="109"/>
      <c r="F105" s="109"/>
      <c r="G105" s="109"/>
      <c r="H105" s="109"/>
      <c r="I105" s="116"/>
      <c r="J105" s="118"/>
      <c r="K105" s="116"/>
      <c r="L105" s="116"/>
      <c r="M105" s="116"/>
      <c r="N105" s="108"/>
      <c r="O105" s="108"/>
      <c r="P105" s="108"/>
      <c r="Q105" s="108"/>
      <c r="R105" s="108"/>
      <c r="S105" s="108"/>
      <c r="T105" s="108"/>
      <c r="U105" s="108"/>
      <c r="V105" s="108"/>
      <c r="W105" s="108"/>
      <c r="X105" s="108"/>
      <c r="Y105" s="108"/>
      <c r="Z105" s="108"/>
      <c r="AA105" s="108"/>
      <c r="AB105" s="108"/>
      <c r="AC105" s="108"/>
      <c r="AD105" s="108"/>
    </row>
    <row r="106" spans="1:30" ht="13.5" customHeight="1" x14ac:dyDescent="0.3">
      <c r="A106" s="136"/>
      <c r="B106" s="114"/>
      <c r="C106" s="109"/>
      <c r="D106" s="109"/>
      <c r="E106" s="109"/>
      <c r="F106" s="109"/>
      <c r="G106" s="109"/>
      <c r="H106" s="109"/>
      <c r="I106" s="109"/>
      <c r="J106" s="121"/>
      <c r="K106" s="116"/>
      <c r="L106" s="116"/>
      <c r="M106" s="116"/>
      <c r="N106" s="108"/>
      <c r="O106" s="108"/>
      <c r="P106" s="108"/>
      <c r="Q106" s="108"/>
      <c r="R106" s="108"/>
      <c r="S106" s="108"/>
      <c r="T106" s="108"/>
      <c r="U106" s="108"/>
      <c r="V106" s="108"/>
      <c r="W106" s="108"/>
      <c r="X106" s="108"/>
      <c r="Y106" s="108"/>
      <c r="Z106" s="108"/>
      <c r="AA106" s="108"/>
      <c r="AB106" s="108"/>
      <c r="AC106" s="108"/>
      <c r="AD106" s="108"/>
    </row>
    <row r="107" spans="1:30" x14ac:dyDescent="0.3">
      <c r="A107" s="136"/>
      <c r="B107" s="108"/>
      <c r="C107" s="109"/>
      <c r="D107" s="109"/>
      <c r="E107" s="109"/>
      <c r="F107" s="109"/>
      <c r="G107" s="109"/>
      <c r="H107" s="109"/>
      <c r="I107" s="116"/>
      <c r="J107" s="118"/>
      <c r="K107" s="116"/>
      <c r="L107" s="116"/>
      <c r="M107" s="116"/>
      <c r="N107" s="108"/>
      <c r="O107" s="108"/>
      <c r="P107" s="108"/>
      <c r="Q107" s="108"/>
      <c r="R107" s="108"/>
      <c r="S107" s="108"/>
      <c r="T107" s="108"/>
      <c r="U107" s="108"/>
      <c r="V107" s="108"/>
      <c r="W107" s="108"/>
      <c r="X107" s="108"/>
      <c r="Y107" s="108"/>
      <c r="Z107" s="108"/>
      <c r="AA107" s="108"/>
      <c r="AB107" s="108"/>
      <c r="AC107" s="108"/>
      <c r="AD107" s="108"/>
    </row>
    <row r="108" spans="1:30" x14ac:dyDescent="0.3">
      <c r="A108" s="136"/>
      <c r="B108" s="114"/>
      <c r="C108" s="109"/>
      <c r="D108" s="109"/>
      <c r="E108" s="109"/>
      <c r="F108" s="109"/>
      <c r="G108" s="109"/>
      <c r="H108" s="109"/>
      <c r="I108" s="116"/>
      <c r="J108" s="116"/>
      <c r="K108" s="116"/>
      <c r="L108" s="116"/>
      <c r="M108" s="119"/>
      <c r="N108" s="108"/>
      <c r="O108" s="108"/>
      <c r="P108" s="108"/>
      <c r="Q108" s="108"/>
      <c r="R108" s="108"/>
      <c r="S108" s="108"/>
      <c r="T108" s="108"/>
      <c r="U108" s="108"/>
      <c r="V108" s="108"/>
      <c r="W108" s="108"/>
      <c r="X108" s="108"/>
      <c r="Y108" s="108"/>
      <c r="Z108" s="108"/>
      <c r="AA108" s="108"/>
      <c r="AB108" s="108"/>
      <c r="AC108" s="108"/>
      <c r="AD108" s="108"/>
    </row>
    <row r="109" spans="1:30" x14ac:dyDescent="0.3">
      <c r="A109" s="136"/>
      <c r="B109" s="108"/>
      <c r="C109" s="109"/>
      <c r="D109" s="109"/>
      <c r="E109" s="109"/>
      <c r="F109" s="109"/>
      <c r="G109" s="109"/>
      <c r="H109" s="109"/>
      <c r="I109" s="116"/>
      <c r="J109" s="116"/>
      <c r="K109" s="118"/>
      <c r="L109" s="116"/>
      <c r="M109" s="119"/>
      <c r="N109" s="108"/>
      <c r="O109" s="108"/>
      <c r="P109" s="108"/>
      <c r="Q109" s="108"/>
      <c r="R109" s="118"/>
      <c r="S109" s="116"/>
      <c r="T109" s="119"/>
      <c r="U109" s="108"/>
      <c r="V109" s="108"/>
      <c r="W109" s="108"/>
      <c r="X109" s="108"/>
      <c r="Y109" s="108"/>
      <c r="Z109" s="108"/>
      <c r="AA109" s="108"/>
      <c r="AB109" s="108"/>
      <c r="AC109" s="108"/>
      <c r="AD109" s="108"/>
    </row>
    <row r="110" spans="1:30" x14ac:dyDescent="0.3">
      <c r="A110" s="136"/>
      <c r="B110" s="114"/>
      <c r="C110" s="114"/>
      <c r="D110" s="109"/>
      <c r="E110" s="114"/>
      <c r="F110" s="109"/>
      <c r="G110" s="109"/>
      <c r="H110" s="109"/>
      <c r="I110" s="108"/>
      <c r="J110" s="108"/>
      <c r="K110" s="108"/>
      <c r="L110" s="108"/>
      <c r="M110" s="108"/>
      <c r="N110" s="108"/>
      <c r="O110" s="108"/>
      <c r="P110" s="108"/>
      <c r="Q110" s="108"/>
      <c r="R110" s="108"/>
      <c r="S110" s="108"/>
      <c r="T110" s="108"/>
      <c r="U110" s="108"/>
      <c r="V110" s="108"/>
      <c r="W110" s="108"/>
      <c r="X110" s="108"/>
      <c r="Y110" s="108"/>
      <c r="Z110" s="108"/>
      <c r="AA110" s="108"/>
      <c r="AB110" s="108"/>
      <c r="AC110" s="108"/>
      <c r="AD110" s="108"/>
    </row>
    <row r="111" spans="1:30" x14ac:dyDescent="0.3">
      <c r="A111" s="136"/>
      <c r="B111" s="114"/>
      <c r="C111" s="108"/>
      <c r="D111" s="109"/>
      <c r="E111" s="108"/>
      <c r="F111" s="109"/>
      <c r="G111" s="109"/>
      <c r="H111" s="109"/>
      <c r="I111" s="122"/>
      <c r="J111" s="116"/>
      <c r="K111" s="122"/>
      <c r="L111" s="122"/>
      <c r="M111" s="122"/>
      <c r="N111" s="122"/>
      <c r="O111" s="122"/>
      <c r="P111" s="122"/>
      <c r="Q111" s="108"/>
      <c r="R111" s="122"/>
      <c r="S111" s="122"/>
      <c r="T111" s="122"/>
      <c r="U111" s="122"/>
      <c r="V111" s="122"/>
      <c r="W111" s="122"/>
      <c r="X111" s="108"/>
      <c r="Y111" s="108"/>
      <c r="Z111" s="108"/>
      <c r="AA111" s="108"/>
      <c r="AB111" s="108"/>
      <c r="AC111" s="108"/>
      <c r="AD111" s="108"/>
    </row>
    <row r="112" spans="1:30" x14ac:dyDescent="0.3">
      <c r="A112" s="136"/>
      <c r="B112" s="108"/>
      <c r="C112" s="108"/>
      <c r="D112" s="109"/>
      <c r="E112" s="108"/>
      <c r="F112" s="109"/>
      <c r="G112" s="109"/>
      <c r="H112" s="109"/>
      <c r="I112" s="109"/>
      <c r="J112" s="116"/>
      <c r="K112" s="109"/>
      <c r="L112" s="109"/>
      <c r="M112" s="109"/>
      <c r="N112" s="109"/>
      <c r="O112" s="109"/>
      <c r="P112" s="109"/>
      <c r="Q112" s="108"/>
      <c r="R112" s="123"/>
      <c r="S112" s="123"/>
      <c r="T112" s="123"/>
      <c r="U112" s="123"/>
      <c r="V112" s="123"/>
      <c r="W112" s="123"/>
      <c r="X112" s="108"/>
      <c r="Y112" s="108"/>
      <c r="Z112" s="108"/>
      <c r="AA112" s="108"/>
      <c r="AB112" s="108"/>
      <c r="AC112" s="108"/>
      <c r="AD112" s="108"/>
    </row>
    <row r="113" spans="1:30" x14ac:dyDescent="0.3">
      <c r="A113" s="136"/>
      <c r="B113" s="114"/>
      <c r="C113" s="124"/>
      <c r="D113" s="109"/>
      <c r="E113" s="124"/>
      <c r="F113" s="109"/>
      <c r="G113" s="109"/>
      <c r="H113" s="109"/>
      <c r="I113" s="109"/>
      <c r="J113" s="116"/>
      <c r="K113" s="109"/>
      <c r="L113" s="109"/>
      <c r="M113" s="109"/>
      <c r="N113" s="109"/>
      <c r="O113" s="109"/>
      <c r="P113" s="109"/>
      <c r="Q113" s="108"/>
      <c r="R113" s="123"/>
      <c r="S113" s="123"/>
      <c r="T113" s="123"/>
      <c r="U113" s="123"/>
      <c r="V113" s="123"/>
      <c r="W113" s="123"/>
      <c r="X113" s="108"/>
      <c r="Y113" s="108"/>
      <c r="Z113" s="108"/>
      <c r="AA113" s="108"/>
      <c r="AB113" s="108"/>
      <c r="AC113" s="108"/>
      <c r="AD113" s="108"/>
    </row>
    <row r="114" spans="1:30" x14ac:dyDescent="0.3">
      <c r="A114" s="136"/>
      <c r="B114" s="108"/>
      <c r="C114" s="114"/>
      <c r="D114" s="109"/>
      <c r="E114" s="114"/>
      <c r="F114" s="109"/>
      <c r="G114" s="109"/>
      <c r="H114" s="109"/>
      <c r="I114" s="109"/>
      <c r="J114" s="116"/>
      <c r="K114" s="109"/>
      <c r="L114" s="109"/>
      <c r="M114" s="109"/>
      <c r="N114" s="109"/>
      <c r="O114" s="109"/>
      <c r="P114" s="109"/>
      <c r="Q114" s="108"/>
      <c r="R114" s="123"/>
      <c r="S114" s="123"/>
      <c r="T114" s="123"/>
      <c r="U114" s="123"/>
      <c r="V114" s="123"/>
      <c r="W114" s="123"/>
      <c r="X114" s="108"/>
      <c r="Y114" s="108"/>
      <c r="Z114" s="108"/>
      <c r="AA114" s="108"/>
      <c r="AB114" s="108"/>
      <c r="AC114" s="108"/>
      <c r="AD114" s="108"/>
    </row>
    <row r="115" spans="1:30" x14ac:dyDescent="0.3">
      <c r="A115" s="136"/>
      <c r="B115" s="114"/>
      <c r="C115" s="114"/>
      <c r="D115" s="109"/>
      <c r="E115" s="114"/>
      <c r="F115" s="109"/>
      <c r="G115" s="109"/>
      <c r="H115" s="109"/>
      <c r="I115" s="109"/>
      <c r="J115" s="116"/>
      <c r="K115" s="109"/>
      <c r="L115" s="109"/>
      <c r="M115" s="109"/>
      <c r="N115" s="109"/>
      <c r="O115" s="109"/>
      <c r="P115" s="109"/>
      <c r="Q115" s="108"/>
      <c r="R115" s="123"/>
      <c r="S115" s="123"/>
      <c r="T115" s="123"/>
      <c r="U115" s="123"/>
      <c r="V115" s="123"/>
      <c r="W115" s="123"/>
      <c r="X115" s="108"/>
      <c r="Y115" s="108"/>
      <c r="Z115" s="108"/>
      <c r="AA115" s="108"/>
      <c r="AB115" s="108"/>
      <c r="AC115" s="108"/>
      <c r="AD115" s="108"/>
    </row>
    <row r="116" spans="1:30" x14ac:dyDescent="0.3">
      <c r="A116" s="136"/>
      <c r="B116" s="114"/>
      <c r="C116" s="114"/>
      <c r="D116" s="109"/>
      <c r="E116" s="114"/>
      <c r="F116" s="109"/>
      <c r="G116" s="109"/>
      <c r="H116" s="109"/>
      <c r="I116" s="109"/>
      <c r="J116" s="116"/>
      <c r="K116" s="116"/>
      <c r="L116" s="116"/>
      <c r="M116" s="116"/>
      <c r="N116" s="108"/>
      <c r="O116" s="108"/>
      <c r="P116" s="108"/>
      <c r="Q116" s="108"/>
      <c r="R116" s="108"/>
      <c r="S116" s="108"/>
      <c r="T116" s="108"/>
      <c r="U116" s="108"/>
      <c r="V116" s="108"/>
      <c r="W116" s="108"/>
      <c r="X116" s="108"/>
      <c r="Y116" s="108"/>
      <c r="Z116" s="108"/>
      <c r="AA116" s="108"/>
      <c r="AB116" s="108"/>
      <c r="AC116" s="108"/>
      <c r="AD116" s="108"/>
    </row>
    <row r="117" spans="1:30" x14ac:dyDescent="0.3">
      <c r="A117" s="136"/>
    </row>
    <row r="118" spans="1:30" x14ac:dyDescent="0.3">
      <c r="A118" s="136"/>
    </row>
    <row r="119" spans="1:30" x14ac:dyDescent="0.3">
      <c r="A119" s="136"/>
    </row>
    <row r="120" spans="1:30" x14ac:dyDescent="0.3">
      <c r="A120" s="136"/>
    </row>
    <row r="121" spans="1:30" ht="14.6" customHeight="1" x14ac:dyDescent="0.3"/>
    <row r="133" ht="14.6" customHeight="1" x14ac:dyDescent="0.3"/>
  </sheetData>
  <conditionalFormatting sqref="B12:B13">
    <cfRule type="duplicateValues" dxfId="6" priority="3"/>
  </conditionalFormatting>
  <conditionalFormatting sqref="B30">
    <cfRule type="duplicateValues" dxfId="5" priority="2"/>
  </conditionalFormatting>
  <conditionalFormatting sqref="B48">
    <cfRule type="duplicateValues" dxfId="4" priority="1"/>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002C4-513C-471B-B3EF-9DC48CDB211D}">
  <dimension ref="A1:AD85"/>
  <sheetViews>
    <sheetView topLeftCell="A46" zoomScale="74" zoomScaleNormal="202" workbookViewId="0">
      <selection activeCell="K39" sqref="K39"/>
    </sheetView>
  </sheetViews>
  <sheetFormatPr defaultColWidth="9.21875" defaultRowHeight="15.05" x14ac:dyDescent="0.3"/>
  <cols>
    <col min="1" max="1" width="4.44140625" style="32" customWidth="1"/>
    <col min="2" max="2" width="16.5546875" style="32" customWidth="1"/>
    <col min="3" max="11" width="8.21875" style="32" customWidth="1"/>
    <col min="12" max="13" width="8.77734375" style="32" customWidth="1"/>
    <col min="14" max="22" width="9.21875" style="32" bestFit="1" customWidth="1"/>
    <col min="23" max="30" width="9.77734375" style="32" customWidth="1"/>
    <col min="31" max="16384" width="9.21875" style="32"/>
  </cols>
  <sheetData>
    <row r="1" spans="2:30" s="136" customFormat="1" ht="14.6" customHeight="1" x14ac:dyDescent="0.3">
      <c r="B1" s="38"/>
      <c r="C1" s="39"/>
      <c r="D1" s="39"/>
      <c r="E1" s="39"/>
      <c r="F1" s="39"/>
      <c r="G1" s="39"/>
      <c r="H1" s="39"/>
      <c r="I1" s="39"/>
      <c r="J1" s="39"/>
      <c r="K1" s="39"/>
      <c r="L1" s="39"/>
      <c r="M1" s="39"/>
    </row>
    <row r="2" spans="2:30" s="136" customFormat="1" x14ac:dyDescent="0.3">
      <c r="B2" s="40"/>
      <c r="C2" s="41"/>
      <c r="D2" s="41"/>
      <c r="E2" s="41"/>
      <c r="F2" s="41"/>
      <c r="G2" s="41"/>
      <c r="H2" s="41"/>
      <c r="I2" s="41"/>
      <c r="J2" s="41"/>
      <c r="K2" s="41"/>
      <c r="L2" s="41"/>
      <c r="M2" s="41"/>
      <c r="N2" s="28"/>
      <c r="O2" s="28"/>
      <c r="P2" s="28"/>
      <c r="Q2" s="28"/>
      <c r="R2" s="28"/>
      <c r="S2" s="28"/>
      <c r="T2" s="28"/>
      <c r="U2" s="28"/>
      <c r="V2" s="28"/>
      <c r="W2" s="28"/>
      <c r="X2" s="28"/>
      <c r="Y2" s="28"/>
      <c r="Z2" s="28"/>
      <c r="AA2" s="28"/>
      <c r="AB2" s="28"/>
      <c r="AC2" s="28"/>
      <c r="AD2" s="28"/>
    </row>
    <row r="3" spans="2:30" s="136" customFormat="1" x14ac:dyDescent="0.3">
      <c r="B3" s="40"/>
      <c r="C3" s="41"/>
      <c r="D3" s="41"/>
      <c r="E3" s="41"/>
      <c r="F3" s="41"/>
      <c r="G3" s="41"/>
      <c r="H3" s="41"/>
      <c r="I3" s="41"/>
      <c r="J3" s="41"/>
      <c r="K3" s="41"/>
      <c r="L3" s="41"/>
      <c r="M3" s="41"/>
      <c r="N3" s="28"/>
      <c r="O3" s="28"/>
      <c r="P3" s="28"/>
      <c r="Q3" s="28"/>
      <c r="R3" s="28"/>
      <c r="S3" s="28"/>
      <c r="T3" s="28"/>
      <c r="U3" s="28"/>
      <c r="V3" s="28"/>
      <c r="W3" s="28"/>
      <c r="X3" s="28"/>
      <c r="Y3" s="28"/>
      <c r="Z3" s="28"/>
      <c r="AA3" s="28"/>
      <c r="AB3" s="28"/>
      <c r="AC3" s="28"/>
      <c r="AD3" s="28"/>
    </row>
    <row r="4" spans="2:30" s="136" customFormat="1" ht="28.8" x14ac:dyDescent="0.55000000000000004">
      <c r="B4" s="42" t="s">
        <v>179</v>
      </c>
      <c r="C4" s="41"/>
      <c r="D4" s="41"/>
      <c r="E4" s="41"/>
      <c r="F4" s="41"/>
      <c r="G4" s="41"/>
      <c r="H4" s="41"/>
      <c r="I4" s="41"/>
      <c r="J4" s="41"/>
      <c r="K4" s="41"/>
      <c r="L4" s="41"/>
      <c r="M4" s="41"/>
      <c r="N4" s="28"/>
      <c r="O4" s="28"/>
      <c r="P4" s="28"/>
      <c r="Q4" s="28"/>
      <c r="R4" s="28"/>
      <c r="S4" s="28"/>
      <c r="T4" s="28"/>
      <c r="U4" s="28"/>
      <c r="V4" s="28"/>
      <c r="W4" s="28"/>
      <c r="X4" s="28"/>
      <c r="Y4" s="28"/>
      <c r="Z4" s="28"/>
      <c r="AA4" s="28"/>
      <c r="AB4" s="28"/>
      <c r="AC4" s="28"/>
      <c r="AD4" s="28"/>
    </row>
    <row r="5" spans="2:30" s="136" customFormat="1" x14ac:dyDescent="0.3">
      <c r="B5" s="43"/>
      <c r="C5" s="41"/>
      <c r="D5" s="41"/>
      <c r="E5" s="41"/>
      <c r="F5" s="41"/>
      <c r="G5" s="41"/>
      <c r="H5" s="41"/>
      <c r="I5" s="41"/>
      <c r="J5" s="41"/>
      <c r="K5" s="41"/>
      <c r="L5" s="41"/>
      <c r="M5" s="41"/>
      <c r="N5" s="28"/>
      <c r="O5" s="28"/>
      <c r="P5" s="28"/>
      <c r="Q5" s="28"/>
      <c r="R5" s="28"/>
      <c r="S5" s="28"/>
      <c r="T5" s="28"/>
      <c r="U5" s="28"/>
      <c r="V5" s="28"/>
      <c r="W5" s="28"/>
      <c r="X5" s="28"/>
      <c r="Y5" s="28"/>
      <c r="Z5" s="28"/>
      <c r="AA5" s="28"/>
      <c r="AB5" s="28"/>
      <c r="AC5" s="28"/>
      <c r="AD5" s="28"/>
    </row>
    <row r="6" spans="2:30" s="136" customFormat="1" x14ac:dyDescent="0.3">
      <c r="B6" s="80"/>
      <c r="C6" s="81"/>
      <c r="D6" s="81"/>
      <c r="E6" s="81"/>
      <c r="F6" s="80"/>
      <c r="G6" s="82"/>
      <c r="H6" s="83"/>
      <c r="I6" s="83"/>
      <c r="J6" s="83"/>
      <c r="K6" s="83"/>
      <c r="L6" s="83"/>
      <c r="M6" s="83"/>
      <c r="N6" s="82"/>
      <c r="O6" s="82"/>
      <c r="P6" s="82"/>
      <c r="Q6" s="82"/>
      <c r="R6" s="82"/>
      <c r="S6" s="82"/>
      <c r="T6" s="82"/>
      <c r="U6" s="82"/>
      <c r="V6" s="82"/>
      <c r="W6" s="82"/>
      <c r="X6" s="82"/>
      <c r="Y6" s="82"/>
      <c r="Z6" s="82"/>
      <c r="AA6" s="82"/>
      <c r="AB6" s="82"/>
      <c r="AC6" s="82"/>
      <c r="AD6" s="82"/>
    </row>
    <row r="7" spans="2:30" s="136" customFormat="1" x14ac:dyDescent="0.3">
      <c r="B7" s="90" t="s">
        <v>203</v>
      </c>
      <c r="C7" s="80"/>
      <c r="D7" s="80"/>
      <c r="E7" s="80"/>
      <c r="F7" s="80"/>
      <c r="G7" s="84"/>
      <c r="H7" s="84"/>
      <c r="I7" s="84"/>
      <c r="J7" s="84"/>
      <c r="K7" s="84"/>
      <c r="L7" s="84"/>
      <c r="M7" s="84"/>
      <c r="N7" s="84"/>
      <c r="O7" s="84"/>
      <c r="P7" s="84"/>
      <c r="Q7" s="82"/>
      <c r="R7" s="85"/>
      <c r="S7" s="85"/>
      <c r="T7" s="85"/>
      <c r="U7" s="85"/>
      <c r="V7" s="85"/>
      <c r="W7" s="85"/>
      <c r="X7" s="82"/>
      <c r="Y7" s="82"/>
      <c r="Z7" s="82"/>
      <c r="AA7" s="82"/>
      <c r="AB7" s="82"/>
      <c r="AC7" s="82"/>
      <c r="AD7" s="82"/>
    </row>
    <row r="8" spans="2:30" s="136" customFormat="1" x14ac:dyDescent="0.3">
      <c r="B8" s="80"/>
      <c r="C8" s="81">
        <v>2024</v>
      </c>
      <c r="D8" s="81"/>
      <c r="E8" s="81"/>
      <c r="F8" s="81"/>
      <c r="G8" s="81"/>
      <c r="H8" s="81"/>
      <c r="I8" s="81"/>
      <c r="J8" s="81"/>
      <c r="K8" s="81"/>
      <c r="L8" s="81"/>
      <c r="M8" s="81"/>
      <c r="N8" s="81"/>
      <c r="O8" s="81"/>
      <c r="P8" s="81"/>
      <c r="Q8" s="81"/>
      <c r="R8" s="81"/>
      <c r="S8" s="81"/>
      <c r="T8" s="81"/>
      <c r="U8" s="81"/>
      <c r="V8" s="81"/>
      <c r="W8" s="81"/>
      <c r="X8" s="81"/>
      <c r="Y8" s="81"/>
      <c r="Z8" s="81"/>
      <c r="AA8" s="81"/>
      <c r="AB8" s="81"/>
      <c r="AC8" s="81">
        <v>2050</v>
      </c>
      <c r="AD8" s="82"/>
    </row>
    <row r="9" spans="2:30" s="136" customFormat="1" x14ac:dyDescent="0.3">
      <c r="B9" s="43" t="s">
        <v>222</v>
      </c>
      <c r="C9" s="80"/>
      <c r="D9" s="80"/>
      <c r="E9" s="80"/>
      <c r="F9" s="80"/>
      <c r="G9" s="80"/>
      <c r="H9" s="80"/>
      <c r="I9" s="80"/>
      <c r="J9" s="80"/>
      <c r="K9" s="80"/>
      <c r="L9" s="80"/>
      <c r="M9" s="80"/>
      <c r="N9" s="80"/>
      <c r="O9" s="82"/>
      <c r="P9" s="80"/>
      <c r="Q9" s="80"/>
      <c r="R9" s="80"/>
      <c r="S9" s="80"/>
      <c r="T9" s="80"/>
      <c r="U9" s="80"/>
      <c r="V9" s="80"/>
      <c r="W9" s="80"/>
      <c r="X9" s="80"/>
      <c r="Y9" s="80"/>
      <c r="Z9" s="80"/>
      <c r="AA9" s="80"/>
      <c r="AB9" s="80"/>
      <c r="AC9" s="80"/>
      <c r="AD9" s="82"/>
    </row>
    <row r="10" spans="2:30" s="136" customFormat="1" x14ac:dyDescent="0.3">
      <c r="B10" s="40" t="s">
        <v>136</v>
      </c>
      <c r="C10" s="67">
        <v>0.94129579614192405</v>
      </c>
      <c r="D10" s="67">
        <v>0.74034827814210824</v>
      </c>
      <c r="E10" s="67">
        <v>1.3856779837355848</v>
      </c>
      <c r="F10" s="67">
        <v>1.3727310175464591</v>
      </c>
      <c r="G10" s="67">
        <v>1.7634849569015578</v>
      </c>
      <c r="H10" s="67">
        <v>1.058063034158667</v>
      </c>
      <c r="I10" s="67">
        <v>1.0623489575601328</v>
      </c>
      <c r="J10" s="67">
        <v>2.0122357635436541</v>
      </c>
      <c r="K10" s="67">
        <v>1.0557084776640899</v>
      </c>
      <c r="L10" s="67">
        <v>0.76364724351086588</v>
      </c>
      <c r="M10" s="67">
        <v>0.83536979324204086</v>
      </c>
      <c r="N10" s="67">
        <v>0.85417147743851829</v>
      </c>
      <c r="O10" s="75">
        <v>0.8447029144764282</v>
      </c>
      <c r="P10" s="67">
        <v>0.80927302872801032</v>
      </c>
      <c r="Q10" s="67">
        <v>0.74696614125870686</v>
      </c>
      <c r="R10" s="67">
        <v>0.85810767648773911</v>
      </c>
      <c r="S10" s="67">
        <v>0.80711236858690161</v>
      </c>
      <c r="T10" s="67">
        <v>0.71466692616869076</v>
      </c>
      <c r="U10" s="67">
        <v>0.77091375263468298</v>
      </c>
      <c r="V10" s="67">
        <v>0.75853305135718352</v>
      </c>
      <c r="W10" s="67">
        <v>0.75142553646805732</v>
      </c>
      <c r="X10" s="67">
        <v>0.77139335512183804</v>
      </c>
      <c r="Y10" s="67">
        <v>0.79764194737428107</v>
      </c>
      <c r="Z10" s="67">
        <v>0.77027332728853037</v>
      </c>
      <c r="AA10" s="67">
        <v>0.77133118785477128</v>
      </c>
      <c r="AB10" s="67">
        <v>0.82439604851022685</v>
      </c>
      <c r="AC10" s="67">
        <v>0.81187388849618747</v>
      </c>
      <c r="AD10" s="82"/>
    </row>
    <row r="11" spans="2:30" s="136" customFormat="1" x14ac:dyDescent="0.3">
      <c r="B11" s="40" t="s">
        <v>137</v>
      </c>
      <c r="C11" s="67">
        <v>0.50661919982514692</v>
      </c>
      <c r="D11" s="67">
        <v>0.53023854265585291</v>
      </c>
      <c r="E11" s="67">
        <v>0.64667579336380254</v>
      </c>
      <c r="F11" s="67">
        <v>0.5116652956100356</v>
      </c>
      <c r="G11" s="67">
        <v>0.47714653669423374</v>
      </c>
      <c r="H11" s="67">
        <v>0.48483567026960889</v>
      </c>
      <c r="I11" s="67">
        <v>0.43731105238840762</v>
      </c>
      <c r="J11" s="67">
        <v>0.33594347339388203</v>
      </c>
      <c r="K11" s="67">
        <v>0.37034243675436368</v>
      </c>
      <c r="L11" s="67">
        <v>0.33832716963879933</v>
      </c>
      <c r="M11" s="67">
        <v>0.40359940099722535</v>
      </c>
      <c r="N11" s="67">
        <v>0.42059239069556964</v>
      </c>
      <c r="O11" s="67">
        <v>0.42851801195916206</v>
      </c>
      <c r="P11" s="67">
        <v>0.41723617282693531</v>
      </c>
      <c r="Q11" s="75">
        <v>0.36515548646685653</v>
      </c>
      <c r="R11" s="75">
        <v>0.47821320682719182</v>
      </c>
      <c r="S11" s="75">
        <v>0.42305230669531496</v>
      </c>
      <c r="T11" s="75">
        <v>0.35178364207406576</v>
      </c>
      <c r="U11" s="75">
        <v>0.39993111480439897</v>
      </c>
      <c r="V11" s="75">
        <v>0.38041385031280872</v>
      </c>
      <c r="W11" s="75">
        <v>0.36197007313735974</v>
      </c>
      <c r="X11" s="75">
        <v>0.37638312538764157</v>
      </c>
      <c r="Y11" s="75">
        <v>0.39113736759600726</v>
      </c>
      <c r="Z11" s="75">
        <v>0.35618238683495596</v>
      </c>
      <c r="AA11" s="75">
        <v>0.35053379651507</v>
      </c>
      <c r="AB11" s="75">
        <v>0.3999222515473842</v>
      </c>
      <c r="AC11" s="75">
        <v>0.3829757789961708</v>
      </c>
      <c r="AD11" s="82"/>
    </row>
    <row r="12" spans="2:30" s="136" customFormat="1" x14ac:dyDescent="0.3">
      <c r="B12" s="40" t="s">
        <v>138</v>
      </c>
      <c r="C12" s="67">
        <v>1.4106771992241895E-2</v>
      </c>
      <c r="D12" s="67">
        <v>6.6600907782686625E-2</v>
      </c>
      <c r="E12" s="67">
        <v>6.4128049713242721E-2</v>
      </c>
      <c r="F12" s="67">
        <v>0.20710710919964298</v>
      </c>
      <c r="G12" s="67">
        <v>0.19567598994408908</v>
      </c>
      <c r="H12" s="67">
        <v>0.38195799721710982</v>
      </c>
      <c r="I12" s="67">
        <v>0.40532515563010701</v>
      </c>
      <c r="J12" s="67">
        <v>0.37500787483920245</v>
      </c>
      <c r="K12" s="67">
        <v>0.43877682813286739</v>
      </c>
      <c r="L12" s="67">
        <v>0.16748850352075051</v>
      </c>
      <c r="M12" s="67">
        <v>0.1628006233734739</v>
      </c>
      <c r="N12" s="67">
        <v>0.15372128608457741</v>
      </c>
      <c r="O12" s="67">
        <v>0.12562773661584503</v>
      </c>
      <c r="P12" s="67">
        <v>9.2899030103720151E-2</v>
      </c>
      <c r="Q12" s="75">
        <v>7.4190642698478693E-2</v>
      </c>
      <c r="R12" s="75">
        <v>6.469728921219349E-2</v>
      </c>
      <c r="S12" s="75">
        <v>6.0594903207060728E-2</v>
      </c>
      <c r="T12" s="75">
        <v>5.8751113787535544E-2</v>
      </c>
      <c r="U12" s="75">
        <v>6.0418148533575224E-2</v>
      </c>
      <c r="V12" s="75">
        <v>6.0823907929444157E-2</v>
      </c>
      <c r="W12" s="75">
        <v>6.6031026480282071E-2</v>
      </c>
      <c r="X12" s="75">
        <v>6.5854409787223039E-2</v>
      </c>
      <c r="Y12" s="75">
        <v>7.1935244273487589E-2</v>
      </c>
      <c r="Z12" s="75">
        <v>7.4406713217528925E-2</v>
      </c>
      <c r="AA12" s="75">
        <v>7.6665326865592076E-2</v>
      </c>
      <c r="AB12" s="75">
        <v>7.6371215580523538E-2</v>
      </c>
      <c r="AC12" s="75">
        <v>7.6844030992789331E-2</v>
      </c>
      <c r="AD12" s="82"/>
    </row>
    <row r="13" spans="2:30" s="136" customFormat="1" x14ac:dyDescent="0.3">
      <c r="B13" s="40" t="s">
        <v>139</v>
      </c>
      <c r="C13" s="67">
        <v>0</v>
      </c>
      <c r="D13" s="67">
        <v>0</v>
      </c>
      <c r="E13" s="67">
        <v>4.4595775023401875E-2</v>
      </c>
      <c r="F13" s="67">
        <v>8.5448093577228046E-2</v>
      </c>
      <c r="G13" s="67">
        <v>0.12162766132893132</v>
      </c>
      <c r="H13" s="67">
        <v>0.15672422553887363</v>
      </c>
      <c r="I13" s="67">
        <v>0.1860089946935283</v>
      </c>
      <c r="J13" s="67">
        <v>0.19922921883218617</v>
      </c>
      <c r="K13" s="67">
        <v>0.21727489117142418</v>
      </c>
      <c r="L13" s="67">
        <v>0.2288508130163151</v>
      </c>
      <c r="M13" s="67">
        <v>0.24006220451713717</v>
      </c>
      <c r="N13" s="67">
        <v>0.25133832725668093</v>
      </c>
      <c r="O13" s="67">
        <v>0.26178792028196585</v>
      </c>
      <c r="P13" s="67">
        <v>0.27137143822715021</v>
      </c>
      <c r="Q13" s="75">
        <v>0.28038594659854937</v>
      </c>
      <c r="R13" s="75">
        <v>0.28825493788054501</v>
      </c>
      <c r="S13" s="75">
        <v>0.29656851418557784</v>
      </c>
      <c r="T13" s="75">
        <v>0.30413217030708956</v>
      </c>
      <c r="U13" s="75">
        <v>0.31056448929670877</v>
      </c>
      <c r="V13" s="75">
        <v>0.31729529311493065</v>
      </c>
      <c r="W13" s="75">
        <v>0.32342443685041544</v>
      </c>
      <c r="X13" s="75">
        <v>0.32915581994697352</v>
      </c>
      <c r="Y13" s="75">
        <v>0.33456933550478629</v>
      </c>
      <c r="Z13" s="75">
        <v>0.33968422723604563</v>
      </c>
      <c r="AA13" s="75">
        <v>0.34413206447410932</v>
      </c>
      <c r="AB13" s="75">
        <v>0.34810258138231914</v>
      </c>
      <c r="AC13" s="75">
        <v>0.35205407850722725</v>
      </c>
      <c r="AD13" s="82"/>
    </row>
    <row r="14" spans="2:30" s="136" customFormat="1" x14ac:dyDescent="0.3">
      <c r="B14" s="40" t="s">
        <v>140</v>
      </c>
      <c r="C14" s="67">
        <v>0.4205698243245351</v>
      </c>
      <c r="D14" s="67">
        <v>0.14350882770356885</v>
      </c>
      <c r="E14" s="67">
        <v>0.14129089050729191</v>
      </c>
      <c r="F14" s="67">
        <v>8.9418797901886879E-2</v>
      </c>
      <c r="G14" s="67">
        <v>3.4063532387923479E-2</v>
      </c>
      <c r="H14" s="67">
        <v>3.4545141133074525E-2</v>
      </c>
      <c r="I14" s="67">
        <v>3.3703754848089781E-2</v>
      </c>
      <c r="J14" s="67">
        <v>1.1020551964783833</v>
      </c>
      <c r="K14" s="67">
        <v>2.9314321605434575E-2</v>
      </c>
      <c r="L14" s="67">
        <v>2.8980757335000884E-2</v>
      </c>
      <c r="M14" s="67">
        <v>2.8907564354204336E-2</v>
      </c>
      <c r="N14" s="67">
        <v>2.8519473401690365E-2</v>
      </c>
      <c r="O14" s="67">
        <v>2.8769245619455184E-2</v>
      </c>
      <c r="P14" s="67">
        <v>2.7766387570204731E-2</v>
      </c>
      <c r="Q14" s="75">
        <v>2.7234065494822296E-2</v>
      </c>
      <c r="R14" s="75">
        <v>2.6942242567808718E-2</v>
      </c>
      <c r="S14" s="75">
        <v>2.6896644498947825E-2</v>
      </c>
      <c r="T14" s="75">
        <v>0</v>
      </c>
      <c r="U14" s="75">
        <v>0</v>
      </c>
      <c r="V14" s="75">
        <v>0</v>
      </c>
      <c r="W14" s="75">
        <v>0</v>
      </c>
      <c r="X14" s="75">
        <v>0</v>
      </c>
      <c r="Y14" s="75">
        <v>0</v>
      </c>
      <c r="Z14" s="75">
        <v>0</v>
      </c>
      <c r="AA14" s="75">
        <v>0</v>
      </c>
      <c r="AB14" s="75">
        <v>0</v>
      </c>
      <c r="AC14" s="75">
        <v>0</v>
      </c>
      <c r="AD14" s="82"/>
    </row>
    <row r="15" spans="2:30" s="136" customFormat="1" x14ac:dyDescent="0.3">
      <c r="B15" s="40" t="s">
        <v>141</v>
      </c>
      <c r="C15" s="67">
        <v>0</v>
      </c>
      <c r="D15" s="67">
        <v>0</v>
      </c>
      <c r="E15" s="67">
        <v>0.48898747512784574</v>
      </c>
      <c r="F15" s="67">
        <v>0.4790917212576653</v>
      </c>
      <c r="G15" s="67">
        <v>0.93497123654638026</v>
      </c>
      <c r="H15" s="67">
        <v>0</v>
      </c>
      <c r="I15" s="67">
        <v>0</v>
      </c>
      <c r="J15" s="67">
        <v>0</v>
      </c>
      <c r="K15" s="67">
        <v>0</v>
      </c>
      <c r="L15" s="67">
        <v>0</v>
      </c>
      <c r="M15" s="67">
        <v>0</v>
      </c>
      <c r="N15" s="67">
        <v>0</v>
      </c>
      <c r="O15" s="67">
        <v>0</v>
      </c>
      <c r="P15" s="67">
        <v>0</v>
      </c>
      <c r="Q15" s="75">
        <v>0</v>
      </c>
      <c r="R15" s="75">
        <v>0</v>
      </c>
      <c r="S15" s="75">
        <v>0</v>
      </c>
      <c r="T15" s="75">
        <v>0</v>
      </c>
      <c r="U15" s="75">
        <v>0</v>
      </c>
      <c r="V15" s="75">
        <v>0</v>
      </c>
      <c r="W15" s="75">
        <v>0</v>
      </c>
      <c r="X15" s="75">
        <v>0</v>
      </c>
      <c r="Y15" s="75">
        <v>0</v>
      </c>
      <c r="Z15" s="75">
        <v>0</v>
      </c>
      <c r="AA15" s="75">
        <v>0</v>
      </c>
      <c r="AB15" s="75">
        <v>0</v>
      </c>
      <c r="AC15" s="75">
        <v>0</v>
      </c>
      <c r="AD15" s="82"/>
    </row>
    <row r="16" spans="2:30" s="136" customFormat="1" x14ac:dyDescent="0.3">
      <c r="B16" s="40" t="s">
        <v>142</v>
      </c>
      <c r="C16" s="67">
        <v>0</v>
      </c>
      <c r="D16" s="67">
        <v>0</v>
      </c>
      <c r="E16" s="67">
        <v>0</v>
      </c>
      <c r="F16" s="67">
        <v>0</v>
      </c>
      <c r="G16" s="67">
        <v>0</v>
      </c>
      <c r="H16" s="67">
        <v>0</v>
      </c>
      <c r="I16" s="67">
        <v>0</v>
      </c>
      <c r="J16" s="67">
        <v>0</v>
      </c>
      <c r="K16" s="67">
        <v>0</v>
      </c>
      <c r="L16" s="67">
        <v>0</v>
      </c>
      <c r="M16" s="67">
        <v>0</v>
      </c>
      <c r="N16" s="67">
        <v>0</v>
      </c>
      <c r="O16" s="67">
        <v>0</v>
      </c>
      <c r="P16" s="67">
        <v>0</v>
      </c>
      <c r="Q16" s="75">
        <v>0</v>
      </c>
      <c r="R16" s="75">
        <v>0</v>
      </c>
      <c r="S16" s="75">
        <v>0</v>
      </c>
      <c r="T16" s="75">
        <v>0</v>
      </c>
      <c r="U16" s="75">
        <v>0</v>
      </c>
      <c r="V16" s="75">
        <v>0</v>
      </c>
      <c r="W16" s="75">
        <v>0</v>
      </c>
      <c r="X16" s="75">
        <v>0</v>
      </c>
      <c r="Y16" s="75">
        <v>0</v>
      </c>
      <c r="Z16" s="75">
        <v>0</v>
      </c>
      <c r="AA16" s="75">
        <v>0</v>
      </c>
      <c r="AB16" s="75">
        <v>0</v>
      </c>
      <c r="AC16" s="75">
        <v>0</v>
      </c>
      <c r="AD16" s="82"/>
    </row>
    <row r="17" spans="2:30" s="136" customFormat="1" x14ac:dyDescent="0.3">
      <c r="B17" s="40" t="s">
        <v>143</v>
      </c>
      <c r="C17" s="67">
        <v>0</v>
      </c>
      <c r="D17" s="67">
        <v>0</v>
      </c>
      <c r="E17" s="67">
        <v>0</v>
      </c>
      <c r="F17" s="67">
        <v>0</v>
      </c>
      <c r="G17" s="67">
        <v>0</v>
      </c>
      <c r="H17" s="67">
        <v>0</v>
      </c>
      <c r="I17" s="67">
        <v>0</v>
      </c>
      <c r="J17" s="67">
        <v>0</v>
      </c>
      <c r="K17" s="67">
        <v>0</v>
      </c>
      <c r="L17" s="67">
        <v>0</v>
      </c>
      <c r="M17" s="67">
        <v>0</v>
      </c>
      <c r="N17" s="67">
        <v>0</v>
      </c>
      <c r="O17" s="67">
        <v>0</v>
      </c>
      <c r="P17" s="67">
        <v>0</v>
      </c>
      <c r="Q17" s="75">
        <v>0</v>
      </c>
      <c r="R17" s="75">
        <v>0</v>
      </c>
      <c r="S17" s="75">
        <v>0</v>
      </c>
      <c r="T17" s="75">
        <v>0</v>
      </c>
      <c r="U17" s="75">
        <v>0</v>
      </c>
      <c r="V17" s="75">
        <v>0</v>
      </c>
      <c r="W17" s="75">
        <v>0</v>
      </c>
      <c r="X17" s="75">
        <v>0</v>
      </c>
      <c r="Y17" s="75">
        <v>0</v>
      </c>
      <c r="Z17" s="75">
        <v>0</v>
      </c>
      <c r="AA17" s="75">
        <v>0</v>
      </c>
      <c r="AB17" s="75">
        <v>0</v>
      </c>
      <c r="AC17" s="75">
        <v>0</v>
      </c>
      <c r="AD17" s="82"/>
    </row>
    <row r="18" spans="2:30" s="136" customFormat="1" x14ac:dyDescent="0.3">
      <c r="B18" s="82"/>
      <c r="C18" s="91"/>
      <c r="D18" s="91"/>
      <c r="E18" s="91"/>
      <c r="F18" s="91"/>
      <c r="G18" s="91"/>
      <c r="H18" s="93"/>
      <c r="I18" s="91"/>
      <c r="J18" s="91"/>
      <c r="K18" s="91"/>
      <c r="L18" s="91"/>
      <c r="M18" s="91"/>
      <c r="N18" s="93"/>
      <c r="O18" s="93"/>
      <c r="P18" s="93"/>
      <c r="Q18" s="93"/>
      <c r="R18" s="93"/>
      <c r="S18" s="93"/>
      <c r="T18" s="93"/>
      <c r="U18" s="93"/>
      <c r="V18" s="93"/>
      <c r="W18" s="93"/>
      <c r="X18" s="93"/>
      <c r="Y18" s="93"/>
      <c r="Z18" s="93"/>
      <c r="AA18" s="93"/>
      <c r="AB18" s="93"/>
      <c r="AC18" s="93"/>
      <c r="AD18" s="82"/>
    </row>
    <row r="19" spans="2:30" s="136" customFormat="1" x14ac:dyDescent="0.3">
      <c r="B19" s="43" t="s">
        <v>163</v>
      </c>
      <c r="C19" s="91"/>
      <c r="D19" s="91"/>
      <c r="E19" s="91"/>
      <c r="F19" s="91"/>
      <c r="G19" s="91"/>
      <c r="H19" s="91"/>
      <c r="I19" s="91"/>
      <c r="J19" s="91"/>
      <c r="K19" s="91"/>
      <c r="L19" s="91"/>
      <c r="M19" s="91"/>
      <c r="N19" s="91"/>
      <c r="O19" s="91"/>
      <c r="P19" s="91"/>
      <c r="Q19" s="93"/>
      <c r="R19" s="93"/>
      <c r="S19" s="93"/>
      <c r="T19" s="93"/>
      <c r="U19" s="93"/>
      <c r="V19" s="93"/>
      <c r="W19" s="93"/>
      <c r="X19" s="93"/>
      <c r="Y19" s="93"/>
      <c r="Z19" s="93"/>
      <c r="AA19" s="93"/>
      <c r="AB19" s="93"/>
      <c r="AC19" s="93"/>
      <c r="AD19" s="82"/>
    </row>
    <row r="20" spans="2:30" s="136" customFormat="1" x14ac:dyDescent="0.3">
      <c r="B20" s="40" t="s">
        <v>136</v>
      </c>
      <c r="C20" s="67">
        <v>0.23825391908186611</v>
      </c>
      <c r="D20" s="67">
        <v>0.25259652929421206</v>
      </c>
      <c r="E20" s="67">
        <v>0.2253499818405203</v>
      </c>
      <c r="F20" s="67">
        <v>0.26142518760273714</v>
      </c>
      <c r="G20" s="67">
        <v>0.25565413853018543</v>
      </c>
      <c r="H20" s="67">
        <v>0.32666039616625231</v>
      </c>
      <c r="I20" s="67">
        <v>0.40372815395883899</v>
      </c>
      <c r="J20" s="67">
        <v>0.41698749778362232</v>
      </c>
      <c r="K20" s="67">
        <v>0.4715839161925961</v>
      </c>
      <c r="L20" s="67">
        <v>0.40893138435888982</v>
      </c>
      <c r="M20" s="67">
        <v>0.44482457316748153</v>
      </c>
      <c r="N20" s="67">
        <v>0.43295511199671277</v>
      </c>
      <c r="O20" s="67">
        <v>0.47700003663218382</v>
      </c>
      <c r="P20" s="67">
        <v>0.45277643697202147</v>
      </c>
      <c r="Q20" s="75">
        <v>0.41386861098570937</v>
      </c>
      <c r="R20" s="75">
        <v>0.47440191681850652</v>
      </c>
      <c r="S20" s="75">
        <v>0.42834469363876565</v>
      </c>
      <c r="T20" s="75">
        <v>0.34833191692646592</v>
      </c>
      <c r="U20" s="75">
        <v>0.39372700897647039</v>
      </c>
      <c r="V20" s="75">
        <v>0.3275710270738279</v>
      </c>
      <c r="W20" s="75">
        <v>0.34147272302350745</v>
      </c>
      <c r="X20" s="75">
        <v>0.30412665004093953</v>
      </c>
      <c r="Y20" s="75">
        <v>0.29880562129291421</v>
      </c>
      <c r="Z20" s="75">
        <v>0.31785132406451794</v>
      </c>
      <c r="AA20" s="75">
        <v>0.32106031778108463</v>
      </c>
      <c r="AB20" s="75">
        <v>0.36870302205095951</v>
      </c>
      <c r="AC20" s="75">
        <v>0.35515722782295972</v>
      </c>
      <c r="AD20" s="82"/>
    </row>
    <row r="21" spans="2:30" s="136" customFormat="1" x14ac:dyDescent="0.3">
      <c r="B21" s="40" t="s">
        <v>137</v>
      </c>
      <c r="C21" s="67">
        <v>0.22368891467229199</v>
      </c>
      <c r="D21" s="67">
        <v>0.24437756507782477</v>
      </c>
      <c r="E21" s="67">
        <v>0.217361343056584</v>
      </c>
      <c r="F21" s="67">
        <v>0.25369702832300345</v>
      </c>
      <c r="G21" s="67">
        <v>0.24816336902736344</v>
      </c>
      <c r="H21" s="67">
        <v>0.24694261819988156</v>
      </c>
      <c r="I21" s="67">
        <v>0.24694542073611003</v>
      </c>
      <c r="J21" s="67">
        <v>0.23491263839855811</v>
      </c>
      <c r="K21" s="67">
        <v>0.29345192805665332</v>
      </c>
      <c r="L21" s="67">
        <v>0.23457045460603393</v>
      </c>
      <c r="M21" s="67">
        <v>0.27465375344723314</v>
      </c>
      <c r="N21" s="67">
        <v>0.26667456251241906</v>
      </c>
      <c r="O21" s="67">
        <v>0.32912287892394443</v>
      </c>
      <c r="P21" s="67">
        <v>0.33748533904464173</v>
      </c>
      <c r="Q21" s="75">
        <v>0.31546263955720183</v>
      </c>
      <c r="R21" s="75">
        <v>0.38723175146176431</v>
      </c>
      <c r="S21" s="75">
        <v>0.34613511224823279</v>
      </c>
      <c r="T21" s="75">
        <v>0.2686024027633081</v>
      </c>
      <c r="U21" s="75">
        <v>0.3161603361396868</v>
      </c>
      <c r="V21" s="75">
        <v>0.2492533427988369</v>
      </c>
      <c r="W21" s="75">
        <v>0.25611772009005906</v>
      </c>
      <c r="X21" s="75">
        <v>0.22035253548323849</v>
      </c>
      <c r="Y21" s="75">
        <v>0.20836649840836416</v>
      </c>
      <c r="Z21" s="75">
        <v>0.22144135733703435</v>
      </c>
      <c r="AA21" s="75">
        <v>0.21947103353842692</v>
      </c>
      <c r="AB21" s="75">
        <v>0.26748698607932558</v>
      </c>
      <c r="AC21" s="75">
        <v>0.26284271362821138</v>
      </c>
      <c r="AD21" s="82"/>
    </row>
    <row r="22" spans="2:30" s="136" customFormat="1" x14ac:dyDescent="0.3">
      <c r="B22" s="40" t="s">
        <v>138</v>
      </c>
      <c r="C22" s="67">
        <v>1.4565004409574129E-2</v>
      </c>
      <c r="D22" s="67">
        <v>8.2189642163872766E-3</v>
      </c>
      <c r="E22" s="67">
        <v>7.9886387839363231E-3</v>
      </c>
      <c r="F22" s="75">
        <v>7.7281592797337146E-3</v>
      </c>
      <c r="G22" s="75">
        <v>7.4907695028220327E-3</v>
      </c>
      <c r="H22" s="75">
        <v>7.9717777966370765E-2</v>
      </c>
      <c r="I22" s="75">
        <v>0.1567827332227289</v>
      </c>
      <c r="J22" s="75">
        <v>0.18207485938506426</v>
      </c>
      <c r="K22" s="75">
        <v>0.17813198813594269</v>
      </c>
      <c r="L22" s="75">
        <v>0.17436092975285589</v>
      </c>
      <c r="M22" s="75">
        <v>0.17017081972024833</v>
      </c>
      <c r="N22" s="75">
        <v>0.16628054948429366</v>
      </c>
      <c r="O22" s="75">
        <v>0.14787715770823939</v>
      </c>
      <c r="P22" s="75">
        <v>0.11529109792737972</v>
      </c>
      <c r="Q22" s="75">
        <v>9.8405971428507599E-2</v>
      </c>
      <c r="R22" s="75">
        <v>8.7170165356742213E-2</v>
      </c>
      <c r="S22" s="75">
        <v>8.2209581390532929E-2</v>
      </c>
      <c r="T22" s="75">
        <v>7.9729514163157794E-2</v>
      </c>
      <c r="U22" s="75">
        <v>7.7566672836783632E-2</v>
      </c>
      <c r="V22" s="75">
        <v>7.8317684274990973E-2</v>
      </c>
      <c r="W22" s="75">
        <v>8.5355002933448415E-2</v>
      </c>
      <c r="X22" s="75">
        <v>8.3774114557701007E-2</v>
      </c>
      <c r="Y22" s="75">
        <v>9.0439122884550111E-2</v>
      </c>
      <c r="Z22" s="75">
        <v>9.6409966727483587E-2</v>
      </c>
      <c r="AA22" s="75">
        <v>0.10158928424265765</v>
      </c>
      <c r="AB22" s="75">
        <v>0.10121603597163392</v>
      </c>
      <c r="AC22" s="75">
        <v>9.2314514194748329E-2</v>
      </c>
      <c r="AD22" s="82"/>
    </row>
    <row r="23" spans="2:30" s="136" customFormat="1" x14ac:dyDescent="0.3">
      <c r="B23" s="40" t="s">
        <v>139</v>
      </c>
      <c r="C23" s="67">
        <v>0</v>
      </c>
      <c r="D23" s="67">
        <v>0</v>
      </c>
      <c r="E23" s="67">
        <v>0</v>
      </c>
      <c r="F23" s="75">
        <v>0</v>
      </c>
      <c r="G23" s="75">
        <v>0</v>
      </c>
      <c r="H23" s="75">
        <v>0</v>
      </c>
      <c r="I23" s="75">
        <v>0</v>
      </c>
      <c r="J23" s="75">
        <v>0</v>
      </c>
      <c r="K23" s="75">
        <v>0</v>
      </c>
      <c r="L23" s="75">
        <v>0</v>
      </c>
      <c r="M23" s="75">
        <v>0</v>
      </c>
      <c r="N23" s="75">
        <v>0</v>
      </c>
      <c r="O23" s="75">
        <v>0</v>
      </c>
      <c r="P23" s="75">
        <v>0</v>
      </c>
      <c r="Q23" s="75">
        <v>0</v>
      </c>
      <c r="R23" s="75">
        <v>0</v>
      </c>
      <c r="S23" s="75">
        <v>0</v>
      </c>
      <c r="T23" s="75">
        <v>0</v>
      </c>
      <c r="U23" s="75">
        <v>0</v>
      </c>
      <c r="V23" s="75">
        <v>0</v>
      </c>
      <c r="W23" s="75">
        <v>0</v>
      </c>
      <c r="X23" s="75">
        <v>0</v>
      </c>
      <c r="Y23" s="75">
        <v>0</v>
      </c>
      <c r="Z23" s="75">
        <v>0</v>
      </c>
      <c r="AA23" s="75">
        <v>0</v>
      </c>
      <c r="AB23" s="75">
        <v>0</v>
      </c>
      <c r="AC23" s="75">
        <v>0</v>
      </c>
      <c r="AD23" s="82"/>
    </row>
    <row r="24" spans="2:30" s="136" customFormat="1" x14ac:dyDescent="0.3">
      <c r="B24" s="40" t="s">
        <v>140</v>
      </c>
      <c r="C24" s="67">
        <v>0</v>
      </c>
      <c r="D24" s="67">
        <v>0</v>
      </c>
      <c r="E24" s="67">
        <v>0</v>
      </c>
      <c r="F24" s="75">
        <v>0</v>
      </c>
      <c r="G24" s="75">
        <v>0</v>
      </c>
      <c r="H24" s="75">
        <v>0</v>
      </c>
      <c r="I24" s="75">
        <v>0</v>
      </c>
      <c r="J24" s="75">
        <v>0</v>
      </c>
      <c r="K24" s="75">
        <v>0</v>
      </c>
      <c r="L24" s="75">
        <v>0</v>
      </c>
      <c r="M24" s="75">
        <v>0</v>
      </c>
      <c r="N24" s="75">
        <v>0</v>
      </c>
      <c r="O24" s="75">
        <v>0</v>
      </c>
      <c r="P24" s="75">
        <v>0</v>
      </c>
      <c r="Q24" s="75">
        <v>0</v>
      </c>
      <c r="R24" s="75">
        <v>0</v>
      </c>
      <c r="S24" s="75">
        <v>0</v>
      </c>
      <c r="T24" s="75">
        <v>0</v>
      </c>
      <c r="U24" s="75">
        <v>0</v>
      </c>
      <c r="V24" s="75">
        <v>0</v>
      </c>
      <c r="W24" s="75">
        <v>0</v>
      </c>
      <c r="X24" s="75">
        <v>0</v>
      </c>
      <c r="Y24" s="75">
        <v>0</v>
      </c>
      <c r="Z24" s="75">
        <v>0</v>
      </c>
      <c r="AA24" s="75">
        <v>0</v>
      </c>
      <c r="AB24" s="75">
        <v>0</v>
      </c>
      <c r="AC24" s="75">
        <v>0</v>
      </c>
      <c r="AD24" s="82"/>
    </row>
    <row r="25" spans="2:30" s="136" customFormat="1" x14ac:dyDescent="0.3">
      <c r="B25" s="40" t="s">
        <v>141</v>
      </c>
      <c r="C25" s="75">
        <v>0</v>
      </c>
      <c r="D25" s="75">
        <v>0</v>
      </c>
      <c r="E25" s="75">
        <v>0</v>
      </c>
      <c r="F25" s="75">
        <v>0</v>
      </c>
      <c r="G25" s="75">
        <v>0</v>
      </c>
      <c r="H25" s="75">
        <v>0</v>
      </c>
      <c r="I25" s="75">
        <v>0</v>
      </c>
      <c r="J25" s="75">
        <v>0</v>
      </c>
      <c r="K25" s="75">
        <v>0</v>
      </c>
      <c r="L25" s="75">
        <v>0</v>
      </c>
      <c r="M25" s="75">
        <v>0</v>
      </c>
      <c r="N25" s="75">
        <v>0</v>
      </c>
      <c r="O25" s="75">
        <v>0</v>
      </c>
      <c r="P25" s="75">
        <v>0</v>
      </c>
      <c r="Q25" s="75">
        <v>0</v>
      </c>
      <c r="R25" s="75">
        <v>0</v>
      </c>
      <c r="S25" s="75">
        <v>0</v>
      </c>
      <c r="T25" s="75">
        <v>0</v>
      </c>
      <c r="U25" s="75">
        <v>0</v>
      </c>
      <c r="V25" s="75">
        <v>0</v>
      </c>
      <c r="W25" s="75">
        <v>0</v>
      </c>
      <c r="X25" s="75">
        <v>0</v>
      </c>
      <c r="Y25" s="75">
        <v>0</v>
      </c>
      <c r="Z25" s="75">
        <v>0</v>
      </c>
      <c r="AA25" s="75">
        <v>0</v>
      </c>
      <c r="AB25" s="75">
        <v>0</v>
      </c>
      <c r="AC25" s="75">
        <v>0</v>
      </c>
      <c r="AD25" s="82"/>
    </row>
    <row r="26" spans="2:30" s="136" customFormat="1" ht="16" customHeight="1" x14ac:dyDescent="0.3">
      <c r="B26" s="40" t="s">
        <v>142</v>
      </c>
      <c r="C26" s="67">
        <v>0</v>
      </c>
      <c r="D26" s="75">
        <v>0</v>
      </c>
      <c r="E26" s="75">
        <v>0</v>
      </c>
      <c r="F26" s="75">
        <v>0</v>
      </c>
      <c r="G26" s="75">
        <v>0</v>
      </c>
      <c r="H26" s="75">
        <v>0</v>
      </c>
      <c r="I26" s="75">
        <v>0</v>
      </c>
      <c r="J26" s="75">
        <v>0</v>
      </c>
      <c r="K26" s="75">
        <v>0</v>
      </c>
      <c r="L26" s="75">
        <v>0</v>
      </c>
      <c r="M26" s="75">
        <v>0</v>
      </c>
      <c r="N26" s="75">
        <v>0</v>
      </c>
      <c r="O26" s="75">
        <v>0</v>
      </c>
      <c r="P26" s="75">
        <v>0</v>
      </c>
      <c r="Q26" s="75">
        <v>0</v>
      </c>
      <c r="R26" s="75">
        <v>0</v>
      </c>
      <c r="S26" s="75">
        <v>0</v>
      </c>
      <c r="T26" s="75">
        <v>0</v>
      </c>
      <c r="U26" s="75">
        <v>0</v>
      </c>
      <c r="V26" s="75">
        <v>0</v>
      </c>
      <c r="W26" s="75">
        <v>0</v>
      </c>
      <c r="X26" s="75">
        <v>0</v>
      </c>
      <c r="Y26" s="75">
        <v>0</v>
      </c>
      <c r="Z26" s="75">
        <v>0</v>
      </c>
      <c r="AA26" s="75">
        <v>0</v>
      </c>
      <c r="AB26" s="75">
        <v>0</v>
      </c>
      <c r="AC26" s="75">
        <v>0</v>
      </c>
      <c r="AD26" s="82"/>
    </row>
    <row r="27" spans="2:30" s="136" customFormat="1" x14ac:dyDescent="0.3">
      <c r="B27" s="40" t="s">
        <v>143</v>
      </c>
      <c r="C27" s="67">
        <v>0</v>
      </c>
      <c r="D27" s="75">
        <v>0</v>
      </c>
      <c r="E27" s="75">
        <v>0</v>
      </c>
      <c r="F27" s="75">
        <v>0</v>
      </c>
      <c r="G27" s="75">
        <v>0</v>
      </c>
      <c r="H27" s="75">
        <v>0</v>
      </c>
      <c r="I27" s="75">
        <v>0</v>
      </c>
      <c r="J27" s="75">
        <v>0</v>
      </c>
      <c r="K27" s="75">
        <v>0</v>
      </c>
      <c r="L27" s="75">
        <v>0</v>
      </c>
      <c r="M27" s="75">
        <v>0</v>
      </c>
      <c r="N27" s="75">
        <v>0</v>
      </c>
      <c r="O27" s="75">
        <v>0</v>
      </c>
      <c r="P27" s="75">
        <v>0</v>
      </c>
      <c r="Q27" s="75">
        <v>0</v>
      </c>
      <c r="R27" s="75">
        <v>0</v>
      </c>
      <c r="S27" s="75">
        <v>0</v>
      </c>
      <c r="T27" s="75">
        <v>0</v>
      </c>
      <c r="U27" s="75">
        <v>0</v>
      </c>
      <c r="V27" s="75">
        <v>0</v>
      </c>
      <c r="W27" s="75">
        <v>0</v>
      </c>
      <c r="X27" s="75">
        <v>0</v>
      </c>
      <c r="Y27" s="75">
        <v>0</v>
      </c>
      <c r="Z27" s="75">
        <v>0</v>
      </c>
      <c r="AA27" s="75">
        <v>0</v>
      </c>
      <c r="AB27" s="75">
        <v>0</v>
      </c>
      <c r="AC27" s="75">
        <v>0</v>
      </c>
      <c r="AD27" s="82"/>
    </row>
    <row r="28" spans="2:30" s="136" customFormat="1" x14ac:dyDescent="0.3">
      <c r="B28" s="82"/>
      <c r="C28" s="96"/>
      <c r="D28" s="93"/>
      <c r="E28" s="93"/>
      <c r="F28" s="93"/>
      <c r="G28" s="93"/>
      <c r="H28" s="93"/>
      <c r="I28" s="93"/>
      <c r="J28" s="93"/>
      <c r="K28" s="93"/>
      <c r="L28" s="93"/>
      <c r="M28" s="96"/>
      <c r="N28" s="93"/>
      <c r="O28" s="93"/>
      <c r="P28" s="93"/>
      <c r="Q28" s="93"/>
      <c r="R28" s="93"/>
      <c r="S28" s="93"/>
      <c r="T28" s="93"/>
      <c r="U28" s="93"/>
      <c r="V28" s="93"/>
      <c r="W28" s="93"/>
      <c r="X28" s="93"/>
      <c r="Y28" s="93"/>
      <c r="Z28" s="93"/>
      <c r="AA28" s="93"/>
      <c r="AB28" s="93"/>
      <c r="AC28" s="93"/>
      <c r="AD28" s="82"/>
    </row>
    <row r="29" spans="2:30" s="136" customFormat="1" x14ac:dyDescent="0.3">
      <c r="B29" s="49" t="s">
        <v>223</v>
      </c>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row>
    <row r="30" spans="2:30" s="136" customFormat="1" ht="12.05" customHeight="1" x14ac:dyDescent="0.3">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row>
    <row r="31" spans="2:30" s="136" customFormat="1" x14ac:dyDescent="0.3">
      <c r="B31" s="87"/>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row>
    <row r="32" spans="2:30" s="136" customFormat="1" x14ac:dyDescent="0.3">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row>
    <row r="33" spans="2:30" s="136" customFormat="1" ht="38.5" customHeight="1" x14ac:dyDescent="0.3">
      <c r="B33" s="87"/>
      <c r="C33" s="85"/>
      <c r="D33" s="85"/>
      <c r="E33" s="85"/>
      <c r="F33" s="84"/>
      <c r="G33" s="83"/>
      <c r="H33" s="83"/>
      <c r="I33" s="83"/>
      <c r="J33" s="83"/>
      <c r="K33" s="83"/>
      <c r="L33" s="83"/>
      <c r="M33" s="83"/>
      <c r="N33" s="82"/>
      <c r="O33" s="82"/>
      <c r="P33" s="82"/>
      <c r="Q33" s="82"/>
      <c r="R33" s="82"/>
      <c r="S33" s="82"/>
      <c r="T33" s="82"/>
      <c r="U33" s="82"/>
      <c r="V33" s="82"/>
      <c r="W33" s="82"/>
      <c r="X33" s="82"/>
      <c r="Y33" s="82"/>
      <c r="Z33" s="82"/>
      <c r="AA33" s="82"/>
      <c r="AB33" s="82"/>
      <c r="AC33" s="82"/>
      <c r="AD33" s="82"/>
    </row>
    <row r="34" spans="2:30" s="136" customFormat="1" x14ac:dyDescent="0.3">
      <c r="B34" s="82"/>
      <c r="C34" s="80"/>
      <c r="D34" s="80"/>
      <c r="E34" s="80"/>
      <c r="F34" s="80"/>
      <c r="G34" s="80"/>
      <c r="H34" s="80"/>
      <c r="I34" s="80"/>
      <c r="J34" s="80"/>
      <c r="K34" s="80"/>
      <c r="L34" s="80"/>
      <c r="M34" s="80"/>
      <c r="N34" s="80"/>
      <c r="O34" s="80"/>
      <c r="P34" s="80"/>
      <c r="Q34" s="80"/>
      <c r="R34" s="80"/>
      <c r="S34" s="80"/>
      <c r="T34" s="80"/>
      <c r="U34" s="80"/>
      <c r="V34" s="82"/>
      <c r="W34" s="82"/>
      <c r="X34" s="82"/>
      <c r="Y34" s="82"/>
      <c r="Z34" s="82"/>
      <c r="AA34" s="82"/>
      <c r="AB34" s="82"/>
      <c r="AC34" s="82"/>
      <c r="AD34" s="82"/>
    </row>
    <row r="35" spans="2:30" s="136" customFormat="1" x14ac:dyDescent="0.3">
      <c r="B35" s="85"/>
      <c r="C35" s="80"/>
      <c r="D35" s="80"/>
      <c r="E35" s="80"/>
      <c r="F35" s="80"/>
      <c r="G35" s="80"/>
      <c r="H35" s="80"/>
      <c r="I35" s="88"/>
      <c r="J35" s="88"/>
      <c r="K35" s="88"/>
      <c r="L35" s="88"/>
      <c r="M35" s="88"/>
      <c r="N35" s="88"/>
      <c r="O35" s="80"/>
      <c r="P35" s="80"/>
      <c r="Q35" s="80"/>
      <c r="R35" s="80"/>
      <c r="S35" s="80"/>
      <c r="T35" s="80"/>
      <c r="U35" s="80"/>
      <c r="V35" s="82"/>
      <c r="W35" s="82"/>
      <c r="X35" s="82"/>
      <c r="Y35" s="82"/>
      <c r="Z35" s="82"/>
      <c r="AA35" s="82"/>
      <c r="AB35" s="82"/>
      <c r="AC35" s="82"/>
      <c r="AD35" s="82"/>
    </row>
    <row r="36" spans="2:30" s="136" customFormat="1" x14ac:dyDescent="0.3">
      <c r="B36" s="85"/>
      <c r="C36" s="80"/>
      <c r="D36" s="80"/>
      <c r="E36" s="80"/>
      <c r="F36" s="80"/>
      <c r="G36" s="80"/>
      <c r="H36" s="80"/>
      <c r="I36" s="88"/>
      <c r="J36" s="88"/>
      <c r="K36" s="88"/>
      <c r="L36" s="88"/>
      <c r="M36" s="88"/>
      <c r="N36" s="88"/>
      <c r="O36" s="80"/>
      <c r="P36" s="80"/>
      <c r="Q36" s="80"/>
      <c r="R36" s="80"/>
      <c r="S36" s="80"/>
      <c r="T36" s="80"/>
      <c r="U36" s="80"/>
      <c r="V36" s="82"/>
      <c r="W36" s="82"/>
      <c r="X36" s="82"/>
      <c r="Y36" s="82"/>
      <c r="Z36" s="82"/>
      <c r="AA36" s="82"/>
      <c r="AB36" s="82"/>
      <c r="AC36" s="82"/>
      <c r="AD36" s="82"/>
    </row>
    <row r="37" spans="2:30" s="136" customFormat="1" x14ac:dyDescent="0.3">
      <c r="B37" s="82"/>
      <c r="C37" s="80"/>
      <c r="D37" s="80"/>
      <c r="E37" s="80"/>
      <c r="F37" s="80"/>
      <c r="G37" s="80"/>
      <c r="H37" s="80"/>
      <c r="I37" s="88"/>
      <c r="J37" s="88"/>
      <c r="K37" s="88"/>
      <c r="L37" s="88"/>
      <c r="M37" s="88"/>
      <c r="N37" s="88"/>
      <c r="O37" s="80"/>
      <c r="P37" s="80"/>
      <c r="Q37" s="80"/>
      <c r="R37" s="80"/>
      <c r="S37" s="80"/>
      <c r="T37" s="80"/>
      <c r="U37" s="80"/>
      <c r="V37" s="82"/>
      <c r="W37" s="82"/>
      <c r="X37" s="82"/>
      <c r="Y37" s="82"/>
      <c r="Z37" s="82"/>
      <c r="AA37" s="82"/>
      <c r="AB37" s="82"/>
      <c r="AC37" s="82"/>
      <c r="AD37" s="82"/>
    </row>
    <row r="38" spans="2:30" s="136" customFormat="1" x14ac:dyDescent="0.3">
      <c r="B38" s="90"/>
      <c r="C38" s="80"/>
      <c r="D38" s="80"/>
      <c r="E38" s="80"/>
      <c r="F38" s="80"/>
      <c r="G38" s="80"/>
      <c r="H38" s="80"/>
      <c r="I38" s="88"/>
      <c r="J38" s="88"/>
      <c r="K38" s="88"/>
      <c r="L38" s="88"/>
      <c r="M38" s="88"/>
      <c r="N38" s="88"/>
      <c r="O38" s="80"/>
      <c r="P38" s="80"/>
      <c r="Q38" s="80"/>
      <c r="R38" s="80"/>
      <c r="S38" s="80"/>
      <c r="T38" s="80"/>
      <c r="U38" s="80"/>
      <c r="V38" s="82"/>
      <c r="W38" s="82"/>
      <c r="X38" s="82"/>
      <c r="Y38" s="82"/>
      <c r="Z38" s="82"/>
      <c r="AA38" s="82"/>
      <c r="AB38" s="82"/>
      <c r="AC38" s="82"/>
      <c r="AD38" s="82"/>
    </row>
    <row r="39" spans="2:30" s="136" customFormat="1" x14ac:dyDescent="0.3">
      <c r="B39" s="85"/>
      <c r="C39" s="80"/>
      <c r="D39" s="80"/>
      <c r="E39" s="80"/>
      <c r="F39" s="80"/>
      <c r="G39" s="80"/>
      <c r="H39" s="80"/>
      <c r="I39" s="88"/>
      <c r="J39" s="88"/>
      <c r="K39" s="88"/>
      <c r="L39" s="88"/>
      <c r="M39" s="88"/>
      <c r="N39" s="88"/>
      <c r="O39" s="80"/>
      <c r="P39" s="80"/>
      <c r="Q39" s="80"/>
      <c r="R39" s="80"/>
      <c r="S39" s="80"/>
      <c r="T39" s="80"/>
      <c r="U39" s="80"/>
      <c r="V39" s="82"/>
      <c r="W39" s="82"/>
      <c r="X39" s="82"/>
      <c r="Y39" s="82"/>
      <c r="Z39" s="82"/>
      <c r="AA39" s="82"/>
      <c r="AB39" s="82"/>
      <c r="AC39" s="82"/>
      <c r="AD39" s="82"/>
    </row>
    <row r="40" spans="2:30" s="136" customFormat="1" x14ac:dyDescent="0.3">
      <c r="B40" s="82"/>
      <c r="C40" s="80"/>
      <c r="D40" s="80"/>
      <c r="E40" s="80"/>
      <c r="F40" s="80"/>
      <c r="G40" s="80"/>
      <c r="H40" s="80"/>
      <c r="I40" s="88"/>
      <c r="J40" s="88"/>
      <c r="K40" s="88"/>
      <c r="L40" s="88"/>
      <c r="M40" s="88"/>
      <c r="N40" s="88"/>
      <c r="O40" s="80"/>
      <c r="P40" s="80"/>
      <c r="Q40" s="80"/>
      <c r="R40" s="80"/>
      <c r="S40" s="80"/>
      <c r="T40" s="80"/>
      <c r="U40" s="80"/>
      <c r="V40" s="82"/>
      <c r="W40" s="82"/>
      <c r="X40" s="82"/>
      <c r="Y40" s="82"/>
      <c r="Z40" s="82"/>
      <c r="AA40" s="82"/>
      <c r="AB40" s="82"/>
      <c r="AC40" s="82"/>
      <c r="AD40" s="82"/>
    </row>
    <row r="41" spans="2:30" s="136" customFormat="1" x14ac:dyDescent="0.3">
      <c r="B41" s="85"/>
      <c r="C41" s="80"/>
      <c r="D41" s="80"/>
      <c r="E41" s="80"/>
      <c r="F41" s="80"/>
      <c r="G41" s="80"/>
      <c r="H41" s="80"/>
      <c r="I41" s="88"/>
      <c r="J41" s="88"/>
      <c r="K41" s="88"/>
      <c r="L41" s="88"/>
      <c r="M41" s="88"/>
      <c r="N41" s="88"/>
      <c r="O41" s="80"/>
      <c r="P41" s="80"/>
      <c r="Q41" s="80"/>
      <c r="R41" s="80"/>
      <c r="S41" s="80"/>
      <c r="T41" s="80"/>
      <c r="U41" s="80"/>
      <c r="V41" s="82"/>
      <c r="W41" s="82"/>
      <c r="X41" s="82"/>
      <c r="Y41" s="82"/>
      <c r="Z41" s="82"/>
      <c r="AA41" s="82"/>
      <c r="AB41" s="82"/>
      <c r="AC41" s="82"/>
      <c r="AD41" s="82"/>
    </row>
    <row r="42" spans="2:30" s="136" customFormat="1" x14ac:dyDescent="0.3">
      <c r="B42" s="82"/>
      <c r="C42" s="80"/>
      <c r="D42" s="80"/>
      <c r="E42" s="80"/>
      <c r="F42" s="80"/>
      <c r="G42" s="80"/>
      <c r="H42" s="80"/>
      <c r="I42" s="88"/>
      <c r="J42" s="88"/>
      <c r="K42" s="88"/>
      <c r="L42" s="88"/>
      <c r="M42" s="88"/>
      <c r="N42" s="88"/>
      <c r="O42" s="80"/>
      <c r="P42" s="80"/>
      <c r="Q42" s="80"/>
      <c r="R42" s="80"/>
      <c r="S42" s="80"/>
      <c r="T42" s="80"/>
      <c r="U42" s="80"/>
      <c r="V42" s="82"/>
      <c r="W42" s="82"/>
      <c r="X42" s="82"/>
      <c r="Y42" s="82"/>
      <c r="Z42" s="82"/>
      <c r="AA42" s="82"/>
      <c r="AB42" s="82"/>
      <c r="AC42" s="82"/>
      <c r="AD42" s="82"/>
    </row>
    <row r="43" spans="2:30" s="136" customFormat="1" x14ac:dyDescent="0.3">
      <c r="B43" s="82"/>
      <c r="C43" s="80"/>
      <c r="D43" s="80"/>
      <c r="E43" s="80"/>
      <c r="F43" s="80"/>
      <c r="G43" s="80"/>
      <c r="H43" s="80"/>
      <c r="I43" s="88"/>
      <c r="J43" s="88"/>
      <c r="K43" s="88"/>
      <c r="L43" s="88"/>
      <c r="M43" s="88"/>
      <c r="N43" s="88"/>
      <c r="O43" s="80"/>
      <c r="P43" s="80"/>
      <c r="Q43" s="80"/>
      <c r="R43" s="80"/>
      <c r="S43" s="80"/>
      <c r="T43" s="80"/>
      <c r="U43" s="80"/>
      <c r="V43" s="82"/>
      <c r="W43" s="82"/>
      <c r="X43" s="82"/>
      <c r="Y43" s="82"/>
      <c r="Z43" s="82"/>
      <c r="AA43" s="82"/>
      <c r="AB43" s="82"/>
      <c r="AC43" s="82"/>
      <c r="AD43" s="82"/>
    </row>
    <row r="44" spans="2:30" s="136" customFormat="1" x14ac:dyDescent="0.3">
      <c r="B44" s="85"/>
      <c r="C44" s="80"/>
      <c r="D44" s="80"/>
      <c r="E44" s="80"/>
      <c r="F44" s="80"/>
      <c r="G44" s="80"/>
      <c r="H44" s="80"/>
      <c r="I44" s="88"/>
      <c r="J44" s="88"/>
      <c r="K44" s="88"/>
      <c r="L44" s="88"/>
      <c r="M44" s="88"/>
      <c r="N44" s="88"/>
      <c r="O44" s="80"/>
      <c r="P44" s="80"/>
      <c r="Q44" s="80"/>
      <c r="R44" s="80"/>
      <c r="S44" s="80"/>
      <c r="T44" s="80"/>
      <c r="U44" s="80"/>
      <c r="V44" s="82"/>
      <c r="W44" s="82"/>
      <c r="X44" s="82"/>
      <c r="Y44" s="82"/>
      <c r="Z44" s="82"/>
      <c r="AA44" s="82"/>
      <c r="AB44" s="82"/>
      <c r="AC44" s="82"/>
      <c r="AD44" s="82"/>
    </row>
    <row r="45" spans="2:30" s="136" customFormat="1" x14ac:dyDescent="0.3">
      <c r="B45" s="85"/>
      <c r="C45" s="80"/>
      <c r="D45" s="80"/>
      <c r="E45" s="80"/>
      <c r="F45" s="80"/>
      <c r="G45" s="80"/>
      <c r="H45" s="80"/>
      <c r="I45" s="88"/>
      <c r="J45" s="88"/>
      <c r="K45" s="88"/>
      <c r="L45" s="88"/>
      <c r="M45" s="88"/>
      <c r="N45" s="88"/>
      <c r="O45" s="80"/>
      <c r="P45" s="80"/>
      <c r="Q45" s="80"/>
      <c r="R45" s="80"/>
      <c r="S45" s="80"/>
      <c r="T45" s="80"/>
      <c r="U45" s="80"/>
      <c r="V45" s="82"/>
      <c r="W45" s="82"/>
      <c r="X45" s="82"/>
      <c r="Y45" s="82"/>
      <c r="Z45" s="82"/>
      <c r="AA45" s="82"/>
      <c r="AB45" s="82"/>
      <c r="AC45" s="82"/>
      <c r="AD45" s="82"/>
    </row>
    <row r="46" spans="2:30" s="136" customFormat="1" x14ac:dyDescent="0.3">
      <c r="B46" s="70" t="s">
        <v>204</v>
      </c>
      <c r="C46" s="80"/>
      <c r="D46" s="80"/>
      <c r="E46" s="80"/>
      <c r="F46" s="80"/>
      <c r="G46" s="80"/>
      <c r="H46" s="80"/>
      <c r="I46" s="88"/>
      <c r="J46" s="88"/>
      <c r="K46" s="88"/>
      <c r="L46" s="88"/>
      <c r="M46" s="88"/>
      <c r="N46" s="88"/>
      <c r="O46" s="80"/>
      <c r="P46" s="80"/>
      <c r="Q46" s="80"/>
      <c r="R46" s="80"/>
      <c r="S46" s="80"/>
      <c r="T46" s="80"/>
      <c r="U46" s="80"/>
      <c r="V46" s="82"/>
      <c r="W46" s="82"/>
      <c r="X46" s="82"/>
      <c r="Y46" s="82"/>
      <c r="Z46" s="82"/>
      <c r="AA46" s="82"/>
      <c r="AB46" s="82"/>
      <c r="AC46" s="82"/>
      <c r="AD46" s="82"/>
    </row>
    <row r="47" spans="2:30" s="136" customFormat="1" ht="15.65" customHeight="1" x14ac:dyDescent="0.3">
      <c r="B47" s="85"/>
      <c r="C47" s="132">
        <v>2024</v>
      </c>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v>2050</v>
      </c>
      <c r="AD47" s="82"/>
    </row>
    <row r="48" spans="2:30" s="136" customFormat="1" ht="15.65" customHeight="1" x14ac:dyDescent="0.3">
      <c r="B48" s="46" t="s">
        <v>224</v>
      </c>
      <c r="C48" s="47">
        <v>15.857600000000009</v>
      </c>
      <c r="D48" s="47">
        <v>15.708000000000009</v>
      </c>
      <c r="E48" s="47">
        <v>15.55840000000001</v>
      </c>
      <c r="F48" s="47">
        <v>15.40880000000001</v>
      </c>
      <c r="G48" s="47">
        <v>15.259200000000011</v>
      </c>
      <c r="H48" s="47">
        <v>15.109600000000011</v>
      </c>
      <c r="I48" s="47">
        <v>14.960000000000012</v>
      </c>
      <c r="J48" s="47">
        <v>14.586000000000011</v>
      </c>
      <c r="K48" s="47">
        <v>14.21200000000001</v>
      </c>
      <c r="L48" s="47">
        <v>13.83800000000001</v>
      </c>
      <c r="M48" s="47">
        <v>13.464000000000009</v>
      </c>
      <c r="N48" s="47">
        <v>13.090000000000009</v>
      </c>
      <c r="O48" s="47">
        <v>12.716000000000008</v>
      </c>
      <c r="P48" s="47">
        <v>12.342000000000008</v>
      </c>
      <c r="Q48" s="47">
        <v>11.968000000000007</v>
      </c>
      <c r="R48" s="47">
        <v>11.594000000000007</v>
      </c>
      <c r="S48" s="47">
        <v>11.220000000000006</v>
      </c>
      <c r="T48" s="47">
        <v>11.220000000000006</v>
      </c>
      <c r="U48" s="47">
        <v>11.220000000000006</v>
      </c>
      <c r="V48" s="47">
        <v>11.220000000000006</v>
      </c>
      <c r="W48" s="47">
        <v>11.220000000000006</v>
      </c>
      <c r="X48" s="47">
        <v>11.220000000000006</v>
      </c>
      <c r="Y48" s="47">
        <v>11.220000000000006</v>
      </c>
      <c r="Z48" s="47">
        <v>11.220000000000006</v>
      </c>
      <c r="AA48" s="47">
        <v>11.220000000000006</v>
      </c>
      <c r="AB48" s="47">
        <v>11.220000000000006</v>
      </c>
      <c r="AC48" s="47">
        <v>11.220000000000006</v>
      </c>
      <c r="AD48" s="82"/>
    </row>
    <row r="49" spans="1:30" s="136" customFormat="1" ht="15.65" customHeight="1" x14ac:dyDescent="0.3">
      <c r="B49" s="40" t="s">
        <v>144</v>
      </c>
      <c r="C49" s="47">
        <v>23.069237809962537</v>
      </c>
      <c r="D49" s="47">
        <v>23.178620730896654</v>
      </c>
      <c r="E49" s="47">
        <v>23.379000146521328</v>
      </c>
      <c r="F49" s="47">
        <v>23.243074019767342</v>
      </c>
      <c r="G49" s="47">
        <v>23.187371525437872</v>
      </c>
      <c r="H49" s="47">
        <v>23.149981315578945</v>
      </c>
      <c r="I49" s="47">
        <v>23.120948417241664</v>
      </c>
      <c r="J49" s="47">
        <v>23.146709429565554</v>
      </c>
      <c r="K49" s="47">
        <v>23.148767803719061</v>
      </c>
      <c r="L49" s="47">
        <v>23.229345773441491</v>
      </c>
      <c r="M49" s="47">
        <v>23.270453535158232</v>
      </c>
      <c r="N49" s="47">
        <v>23.320741422346305</v>
      </c>
      <c r="O49" s="47">
        <v>23.363803407605772</v>
      </c>
      <c r="P49" s="47">
        <v>23.407260250747658</v>
      </c>
      <c r="Q49" s="47">
        <v>23.450761026107344</v>
      </c>
      <c r="R49" s="47">
        <v>23.504547128960358</v>
      </c>
      <c r="S49" s="47">
        <v>23.551900111884137</v>
      </c>
      <c r="T49" s="47">
        <v>23.598392075331592</v>
      </c>
      <c r="U49" s="47">
        <v>23.658376292847471</v>
      </c>
      <c r="V49" s="47">
        <v>23.718464415055259</v>
      </c>
      <c r="W49" s="47">
        <v>23.775515099101924</v>
      </c>
      <c r="X49" s="47">
        <v>23.836306352060035</v>
      </c>
      <c r="Y49" s="47">
        <v>23.896804649347803</v>
      </c>
      <c r="Z49" s="47">
        <v>23.957627115156214</v>
      </c>
      <c r="AA49" s="47">
        <v>24.01491425946719</v>
      </c>
      <c r="AB49" s="47">
        <v>24.075512214817369</v>
      </c>
      <c r="AC49" s="47">
        <v>24.136351361803428</v>
      </c>
      <c r="AD49" s="82"/>
    </row>
    <row r="50" spans="1:30" s="136" customFormat="1" ht="15.65" customHeight="1" x14ac:dyDescent="0.3">
      <c r="B50" s="82"/>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2"/>
    </row>
    <row r="51" spans="1:30" s="136" customFormat="1" ht="15.65" customHeight="1" x14ac:dyDescent="0.3">
      <c r="B51" s="82" t="s">
        <v>221</v>
      </c>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2"/>
    </row>
    <row r="52" spans="1:30" s="136" customFormat="1" ht="15.65" customHeight="1" x14ac:dyDescent="0.3">
      <c r="B52" s="82"/>
      <c r="C52" s="80"/>
      <c r="D52" s="80"/>
      <c r="E52" s="80"/>
      <c r="F52" s="80"/>
      <c r="G52" s="80"/>
      <c r="H52" s="80"/>
      <c r="I52" s="88"/>
      <c r="J52" s="88"/>
      <c r="K52" s="88"/>
      <c r="L52" s="88"/>
      <c r="M52" s="88"/>
      <c r="N52" s="88"/>
      <c r="O52" s="80"/>
      <c r="P52" s="80"/>
      <c r="Q52" s="80"/>
      <c r="R52" s="80"/>
      <c r="S52" s="80"/>
      <c r="T52" s="80"/>
      <c r="U52" s="80"/>
      <c r="V52" s="82"/>
      <c r="W52" s="82"/>
      <c r="X52" s="82"/>
      <c r="Y52" s="82"/>
      <c r="Z52" s="82"/>
      <c r="AA52" s="82"/>
      <c r="AB52" s="82"/>
      <c r="AC52" s="82"/>
      <c r="AD52" s="82"/>
    </row>
    <row r="53" spans="1:30" s="136" customFormat="1" ht="15.65" customHeight="1" x14ac:dyDescent="0.3">
      <c r="B53" s="85"/>
      <c r="C53" s="80"/>
      <c r="D53" s="80"/>
      <c r="E53" s="80"/>
      <c r="F53" s="80"/>
      <c r="G53" s="80"/>
      <c r="H53" s="80"/>
      <c r="I53" s="88"/>
      <c r="J53" s="88"/>
      <c r="K53" s="88"/>
      <c r="L53" s="88"/>
      <c r="M53" s="88"/>
      <c r="N53" s="88"/>
      <c r="O53" s="80"/>
      <c r="P53" s="80"/>
      <c r="Q53" s="80"/>
      <c r="R53" s="80"/>
      <c r="S53" s="80"/>
      <c r="T53" s="80"/>
      <c r="U53" s="80"/>
      <c r="V53" s="82"/>
      <c r="W53" s="82"/>
      <c r="X53" s="82"/>
      <c r="Y53" s="82"/>
      <c r="Z53" s="82"/>
      <c r="AA53" s="82"/>
      <c r="AB53" s="82"/>
      <c r="AC53" s="82"/>
      <c r="AD53" s="82"/>
    </row>
    <row r="54" spans="1:30" s="136" customFormat="1" ht="15.65" customHeight="1" x14ac:dyDescent="0.3">
      <c r="B54" s="85"/>
      <c r="C54" s="80"/>
      <c r="D54" s="80"/>
      <c r="E54" s="80"/>
      <c r="F54" s="80"/>
      <c r="G54" s="80"/>
      <c r="H54" s="80"/>
      <c r="I54" s="88"/>
      <c r="J54" s="88"/>
      <c r="K54" s="88"/>
      <c r="L54" s="88"/>
      <c r="M54" s="88"/>
      <c r="N54" s="88"/>
      <c r="O54" s="80"/>
      <c r="P54" s="80"/>
      <c r="Q54" s="80"/>
      <c r="R54" s="80"/>
      <c r="S54" s="80"/>
      <c r="T54" s="80"/>
      <c r="U54" s="80"/>
      <c r="V54" s="82"/>
      <c r="W54" s="82"/>
      <c r="X54" s="82"/>
      <c r="Y54" s="82"/>
      <c r="Z54" s="82"/>
      <c r="AA54" s="82"/>
      <c r="AB54" s="82"/>
      <c r="AC54" s="82"/>
      <c r="AD54" s="82"/>
    </row>
    <row r="55" spans="1:30" s="136" customFormat="1" ht="15.65" customHeight="1" x14ac:dyDescent="0.3">
      <c r="B55" s="82"/>
      <c r="C55" s="80"/>
      <c r="D55" s="80"/>
      <c r="E55" s="80"/>
      <c r="F55" s="80"/>
      <c r="G55" s="80"/>
      <c r="H55" s="80"/>
      <c r="I55" s="88"/>
      <c r="J55" s="88"/>
      <c r="K55" s="88"/>
      <c r="L55" s="88"/>
      <c r="M55" s="88"/>
      <c r="N55" s="88"/>
      <c r="O55" s="80"/>
      <c r="P55" s="80"/>
      <c r="Q55" s="80"/>
      <c r="R55" s="80"/>
      <c r="S55" s="80"/>
      <c r="T55" s="80"/>
      <c r="U55" s="80"/>
      <c r="V55" s="82"/>
      <c r="W55" s="82"/>
      <c r="X55" s="82"/>
      <c r="Y55" s="82"/>
      <c r="Z55" s="82"/>
      <c r="AA55" s="82"/>
      <c r="AB55" s="82"/>
      <c r="AC55" s="82"/>
      <c r="AD55" s="82"/>
    </row>
    <row r="56" spans="1:30" s="136" customFormat="1" ht="15.65" customHeight="1" x14ac:dyDescent="0.3">
      <c r="B56" s="82"/>
      <c r="C56" s="80"/>
      <c r="D56" s="80"/>
      <c r="E56" s="80"/>
      <c r="F56" s="80"/>
      <c r="G56" s="80"/>
      <c r="H56" s="80"/>
      <c r="I56" s="88"/>
      <c r="J56" s="88"/>
      <c r="K56" s="88"/>
      <c r="L56" s="88"/>
      <c r="M56" s="88"/>
      <c r="N56" s="88"/>
      <c r="O56" s="80"/>
      <c r="P56" s="80"/>
      <c r="Q56" s="80"/>
      <c r="R56" s="80"/>
      <c r="S56" s="80"/>
      <c r="T56" s="80"/>
      <c r="U56" s="80"/>
      <c r="V56" s="82"/>
      <c r="W56" s="82"/>
      <c r="X56" s="82"/>
      <c r="Y56" s="82"/>
      <c r="Z56" s="82"/>
      <c r="AA56" s="82"/>
      <c r="AB56" s="82"/>
      <c r="AC56" s="82"/>
      <c r="AD56" s="82"/>
    </row>
    <row r="57" spans="1:30" s="136" customFormat="1" ht="15.65" customHeight="1" x14ac:dyDescent="0.3">
      <c r="B57" s="85"/>
      <c r="C57" s="80"/>
      <c r="D57" s="80"/>
      <c r="E57" s="80"/>
      <c r="F57" s="80"/>
      <c r="G57" s="80"/>
      <c r="H57" s="80"/>
      <c r="I57" s="88"/>
      <c r="J57" s="88"/>
      <c r="K57" s="88"/>
      <c r="L57" s="88"/>
      <c r="M57" s="88"/>
      <c r="N57" s="88"/>
      <c r="O57" s="80"/>
      <c r="P57" s="80"/>
      <c r="Q57" s="80"/>
      <c r="R57" s="80"/>
      <c r="S57" s="80"/>
      <c r="T57" s="80"/>
      <c r="U57" s="80"/>
      <c r="V57" s="82"/>
      <c r="W57" s="82"/>
      <c r="X57" s="82"/>
      <c r="Y57" s="82"/>
      <c r="Z57" s="82"/>
      <c r="AA57" s="82"/>
      <c r="AB57" s="82"/>
      <c r="AC57" s="82"/>
      <c r="AD57" s="82"/>
    </row>
    <row r="58" spans="1:30" s="136" customFormat="1" ht="15.65" customHeight="1" x14ac:dyDescent="0.3">
      <c r="B58" s="85"/>
      <c r="C58" s="80"/>
      <c r="D58" s="80"/>
      <c r="E58" s="80"/>
      <c r="F58" s="80"/>
      <c r="G58" s="80"/>
      <c r="H58" s="80"/>
      <c r="I58" s="88"/>
      <c r="J58" s="88"/>
      <c r="K58" s="88"/>
      <c r="L58" s="88"/>
      <c r="M58" s="88"/>
      <c r="N58" s="88"/>
      <c r="O58" s="80"/>
      <c r="P58" s="80"/>
      <c r="Q58" s="80"/>
      <c r="R58" s="80"/>
      <c r="S58" s="80"/>
      <c r="T58" s="80"/>
      <c r="U58" s="80"/>
      <c r="V58" s="82"/>
      <c r="W58" s="82"/>
      <c r="X58" s="82"/>
      <c r="Y58" s="82"/>
      <c r="Z58" s="82"/>
      <c r="AA58" s="82"/>
      <c r="AB58" s="82"/>
      <c r="AC58" s="82"/>
      <c r="AD58" s="82"/>
    </row>
    <row r="59" spans="1:30" s="136" customFormat="1" ht="15.65" customHeight="1" x14ac:dyDescent="0.3">
      <c r="B59" s="82"/>
      <c r="C59" s="80"/>
      <c r="D59" s="80"/>
      <c r="E59" s="80"/>
      <c r="F59" s="80"/>
      <c r="G59" s="80"/>
      <c r="H59" s="80"/>
      <c r="I59" s="88"/>
      <c r="J59" s="88"/>
      <c r="K59" s="88"/>
      <c r="L59" s="88"/>
      <c r="M59" s="88"/>
      <c r="N59" s="88"/>
      <c r="O59" s="80"/>
      <c r="P59" s="80"/>
      <c r="Q59" s="80"/>
      <c r="R59" s="80"/>
      <c r="S59" s="80"/>
      <c r="T59" s="80"/>
      <c r="U59" s="80"/>
      <c r="V59" s="82"/>
      <c r="W59" s="82"/>
      <c r="X59" s="82"/>
      <c r="Y59" s="82"/>
      <c r="Z59" s="82"/>
      <c r="AA59" s="82"/>
      <c r="AB59" s="82"/>
      <c r="AC59" s="82"/>
      <c r="AD59" s="82"/>
    </row>
    <row r="60" spans="1:30" s="136" customFormat="1" ht="15.65" customHeight="1" x14ac:dyDescent="0.3">
      <c r="B60" s="85"/>
      <c r="C60" s="80"/>
      <c r="D60" s="80"/>
      <c r="E60" s="80"/>
      <c r="F60" s="80"/>
      <c r="G60" s="80"/>
      <c r="H60" s="80"/>
      <c r="I60" s="88"/>
      <c r="J60" s="88"/>
      <c r="K60" s="88"/>
      <c r="L60" s="88"/>
      <c r="M60" s="88"/>
      <c r="N60" s="88"/>
      <c r="O60" s="80"/>
      <c r="P60" s="80"/>
      <c r="Q60" s="80"/>
      <c r="R60" s="80"/>
      <c r="S60" s="80"/>
      <c r="T60" s="80"/>
      <c r="U60" s="80"/>
      <c r="V60" s="82"/>
      <c r="W60" s="82"/>
      <c r="X60" s="82"/>
      <c r="Y60" s="82"/>
      <c r="Z60" s="82"/>
      <c r="AA60" s="82"/>
      <c r="AB60" s="82"/>
      <c r="AC60" s="82"/>
      <c r="AD60" s="82"/>
    </row>
    <row r="61" spans="1:30" s="136" customFormat="1" ht="15.65" customHeight="1" x14ac:dyDescent="0.3">
      <c r="B61" s="85"/>
      <c r="C61" s="80"/>
      <c r="D61" s="80"/>
      <c r="E61" s="80"/>
      <c r="F61" s="80"/>
      <c r="G61" s="80"/>
      <c r="H61" s="80"/>
      <c r="I61" s="88"/>
      <c r="J61" s="88"/>
      <c r="K61" s="88"/>
      <c r="L61" s="88"/>
      <c r="M61" s="88"/>
      <c r="N61" s="88"/>
      <c r="O61" s="80"/>
      <c r="P61" s="80"/>
      <c r="Q61" s="80"/>
      <c r="R61" s="80"/>
      <c r="S61" s="80"/>
      <c r="T61" s="80"/>
      <c r="U61" s="80"/>
      <c r="V61" s="82"/>
      <c r="W61" s="82"/>
      <c r="X61" s="82"/>
      <c r="Y61" s="82"/>
      <c r="Z61" s="82"/>
      <c r="AA61" s="82"/>
      <c r="AB61" s="82"/>
      <c r="AC61" s="82"/>
      <c r="AD61" s="82"/>
    </row>
    <row r="62" spans="1:30" s="136" customFormat="1" ht="15.65" customHeight="1" x14ac:dyDescent="0.3">
      <c r="B62" s="82"/>
      <c r="C62" s="80"/>
      <c r="D62" s="80"/>
      <c r="E62" s="80"/>
      <c r="F62" s="80"/>
      <c r="G62" s="80"/>
      <c r="H62" s="80"/>
      <c r="I62" s="88"/>
      <c r="J62" s="88"/>
      <c r="K62" s="88"/>
      <c r="L62" s="88"/>
      <c r="M62" s="88"/>
      <c r="N62" s="88"/>
      <c r="O62" s="80"/>
      <c r="P62" s="80"/>
      <c r="Q62" s="80"/>
      <c r="R62" s="80"/>
      <c r="S62" s="80"/>
      <c r="T62" s="80"/>
      <c r="U62" s="80"/>
      <c r="V62" s="82"/>
      <c r="W62" s="82"/>
      <c r="X62" s="82"/>
      <c r="Y62" s="82"/>
      <c r="Z62" s="82"/>
      <c r="AA62" s="82"/>
      <c r="AB62" s="82"/>
      <c r="AC62" s="82"/>
      <c r="AD62" s="82"/>
    </row>
    <row r="63" spans="1:30" s="136" customFormat="1" ht="15.65" customHeight="1" x14ac:dyDescent="0.3">
      <c r="B63" s="82"/>
      <c r="C63" s="80"/>
      <c r="D63" s="80"/>
      <c r="E63" s="80"/>
      <c r="F63" s="80"/>
      <c r="G63" s="80"/>
      <c r="H63" s="80"/>
      <c r="I63" s="88"/>
      <c r="J63" s="88"/>
      <c r="K63" s="88"/>
      <c r="L63" s="88"/>
      <c r="M63" s="88"/>
      <c r="N63" s="88"/>
      <c r="O63" s="80"/>
      <c r="P63" s="80"/>
      <c r="Q63" s="80"/>
      <c r="R63" s="80"/>
      <c r="S63" s="80"/>
      <c r="T63" s="80"/>
      <c r="U63" s="80"/>
      <c r="V63" s="82"/>
      <c r="W63" s="82"/>
      <c r="X63" s="82"/>
      <c r="Y63" s="82"/>
      <c r="Z63" s="82"/>
      <c r="AA63" s="82"/>
      <c r="AB63" s="82"/>
      <c r="AC63" s="82"/>
      <c r="AD63" s="82"/>
    </row>
    <row r="64" spans="1:30" s="39" customFormat="1" ht="15.65" customHeight="1" x14ac:dyDescent="0.3">
      <c r="A64" s="136"/>
      <c r="B64" s="85"/>
      <c r="C64" s="80"/>
      <c r="D64" s="80"/>
      <c r="E64" s="80"/>
      <c r="F64" s="80"/>
      <c r="G64" s="80"/>
      <c r="H64" s="80"/>
      <c r="I64" s="88"/>
      <c r="J64" s="88"/>
      <c r="K64" s="88"/>
      <c r="L64" s="88"/>
      <c r="M64" s="88"/>
      <c r="N64" s="88"/>
      <c r="O64" s="80"/>
      <c r="P64" s="80"/>
      <c r="Q64" s="80"/>
      <c r="R64" s="80"/>
      <c r="S64" s="80"/>
      <c r="T64" s="80"/>
      <c r="U64" s="80"/>
      <c r="V64" s="82"/>
      <c r="W64" s="82"/>
      <c r="X64" s="82"/>
      <c r="Y64" s="82"/>
      <c r="Z64" s="82"/>
      <c r="AA64" s="82"/>
      <c r="AB64" s="82"/>
      <c r="AC64" s="82"/>
      <c r="AD64" s="82"/>
    </row>
    <row r="65" spans="1:30" s="39" customFormat="1" ht="15.65" customHeight="1" x14ac:dyDescent="0.3">
      <c r="A65" s="136"/>
      <c r="B65" s="82"/>
      <c r="C65" s="80"/>
      <c r="D65" s="80"/>
      <c r="E65" s="80"/>
      <c r="F65" s="80"/>
      <c r="G65" s="80"/>
      <c r="H65" s="80"/>
      <c r="I65" s="88"/>
      <c r="J65" s="88"/>
      <c r="K65" s="88"/>
      <c r="L65" s="88"/>
      <c r="M65" s="88"/>
      <c r="N65" s="88"/>
      <c r="O65" s="80"/>
      <c r="P65" s="80"/>
      <c r="Q65" s="80"/>
      <c r="R65" s="80"/>
      <c r="S65" s="80"/>
      <c r="T65" s="80"/>
      <c r="U65" s="80"/>
      <c r="V65" s="82"/>
      <c r="W65" s="82"/>
      <c r="X65" s="82"/>
      <c r="Y65" s="82"/>
      <c r="Z65" s="82"/>
      <c r="AA65" s="82"/>
      <c r="AB65" s="82"/>
      <c r="AC65" s="82"/>
      <c r="AD65" s="82"/>
    </row>
    <row r="66" spans="1:30" s="39" customFormat="1" ht="15.65" customHeight="1" x14ac:dyDescent="0.3">
      <c r="A66" s="136"/>
      <c r="B66" s="82"/>
      <c r="C66" s="80"/>
      <c r="D66" s="80"/>
      <c r="E66" s="80"/>
      <c r="F66" s="80"/>
      <c r="G66" s="80"/>
      <c r="H66" s="80"/>
      <c r="I66" s="88"/>
      <c r="J66" s="88"/>
      <c r="K66" s="88"/>
      <c r="L66" s="88"/>
      <c r="M66" s="88"/>
      <c r="N66" s="88"/>
      <c r="O66" s="80"/>
      <c r="P66" s="80"/>
      <c r="Q66" s="80"/>
      <c r="R66" s="80"/>
      <c r="S66" s="80"/>
      <c r="T66" s="80"/>
      <c r="U66" s="80"/>
      <c r="V66" s="82"/>
      <c r="W66" s="82"/>
      <c r="X66" s="82"/>
      <c r="Y66" s="82"/>
      <c r="Z66" s="82"/>
      <c r="AA66" s="82"/>
      <c r="AB66" s="82"/>
      <c r="AC66" s="82"/>
      <c r="AD66" s="82"/>
    </row>
    <row r="67" spans="1:30" s="39" customFormat="1" ht="15.65" customHeight="1" x14ac:dyDescent="0.3">
      <c r="A67" s="136"/>
      <c r="B67" s="85"/>
      <c r="C67" s="80"/>
      <c r="D67" s="80"/>
      <c r="E67" s="80"/>
      <c r="F67" s="80"/>
      <c r="G67" s="80"/>
      <c r="H67" s="80"/>
      <c r="I67" s="88"/>
      <c r="J67" s="88"/>
      <c r="K67" s="88"/>
      <c r="L67" s="88"/>
      <c r="M67" s="88"/>
      <c r="N67" s="88"/>
      <c r="O67" s="80"/>
      <c r="P67" s="80"/>
      <c r="Q67" s="80"/>
      <c r="R67" s="80"/>
      <c r="S67" s="80"/>
      <c r="T67" s="80"/>
      <c r="U67" s="80"/>
      <c r="V67" s="82"/>
      <c r="W67" s="82"/>
      <c r="X67" s="82"/>
      <c r="Y67" s="82"/>
      <c r="Z67" s="82"/>
      <c r="AA67" s="82"/>
      <c r="AB67" s="82"/>
      <c r="AC67" s="82"/>
      <c r="AD67" s="82"/>
    </row>
    <row r="68" spans="1:30" s="39" customFormat="1" ht="15.65" customHeight="1" x14ac:dyDescent="0.3">
      <c r="A68" s="136"/>
      <c r="B68" s="85"/>
      <c r="C68" s="80"/>
      <c r="D68" s="80"/>
      <c r="E68" s="80"/>
      <c r="F68" s="80"/>
      <c r="G68" s="80"/>
      <c r="H68" s="80"/>
      <c r="I68" s="88"/>
      <c r="J68" s="88"/>
      <c r="K68" s="88"/>
      <c r="L68" s="88"/>
      <c r="M68" s="88"/>
      <c r="N68" s="88"/>
      <c r="O68" s="80"/>
      <c r="P68" s="80"/>
      <c r="Q68" s="80"/>
      <c r="R68" s="80"/>
      <c r="S68" s="80"/>
      <c r="T68" s="80"/>
      <c r="U68" s="80"/>
      <c r="V68" s="82"/>
      <c r="W68" s="82"/>
      <c r="X68" s="82"/>
      <c r="Y68" s="82"/>
      <c r="Z68" s="82"/>
      <c r="AA68" s="82"/>
      <c r="AB68" s="82"/>
      <c r="AC68" s="82"/>
      <c r="AD68" s="82"/>
    </row>
    <row r="69" spans="1:30" x14ac:dyDescent="0.3">
      <c r="A69" s="136"/>
    </row>
    <row r="70" spans="1:30" x14ac:dyDescent="0.3">
      <c r="A70" s="136"/>
    </row>
    <row r="71" spans="1:30" x14ac:dyDescent="0.3">
      <c r="A71" s="136"/>
    </row>
    <row r="72" spans="1:30" x14ac:dyDescent="0.3">
      <c r="A72" s="136"/>
    </row>
    <row r="73" spans="1:30" ht="14.6" customHeight="1" x14ac:dyDescent="0.3"/>
    <row r="85" s="32" customFormat="1" ht="14.6" customHeight="1" x14ac:dyDescent="0.3"/>
  </sheetData>
  <conditionalFormatting sqref="B29">
    <cfRule type="duplicateValues" dxfId="3" priority="1"/>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A29F1-C9E8-404A-BF32-03996A54E61C}">
  <dimension ref="A1:AI131"/>
  <sheetViews>
    <sheetView topLeftCell="C20" zoomScale="69" zoomScaleNormal="80" workbookViewId="0">
      <selection activeCell="K22" sqref="K22"/>
    </sheetView>
  </sheetViews>
  <sheetFormatPr defaultColWidth="9.21875" defaultRowHeight="15.05" x14ac:dyDescent="0.3"/>
  <cols>
    <col min="1" max="1" width="4.44140625" style="32" customWidth="1"/>
    <col min="2" max="2" width="21.88671875" style="32" customWidth="1"/>
    <col min="3" max="16" width="9.77734375" style="32" customWidth="1"/>
    <col min="17" max="26" width="9.21875" style="32"/>
    <col min="27" max="29" width="9.44140625" style="32" customWidth="1"/>
    <col min="30" max="33" width="9.21875" style="128"/>
    <col min="34" max="16384" width="9.21875" style="32"/>
  </cols>
  <sheetData>
    <row r="1" spans="2:35" s="136" customFormat="1" ht="14.6" customHeight="1" x14ac:dyDescent="0.3">
      <c r="B1" s="38"/>
      <c r="C1" s="39"/>
      <c r="D1" s="39"/>
      <c r="E1" s="39"/>
      <c r="F1" s="39"/>
      <c r="G1" s="39"/>
      <c r="H1" s="39"/>
      <c r="I1" s="39"/>
      <c r="J1" s="39"/>
      <c r="K1" s="39"/>
      <c r="L1" s="39"/>
      <c r="M1" s="39"/>
      <c r="AD1" s="38"/>
      <c r="AE1" s="38"/>
      <c r="AF1" s="38"/>
      <c r="AG1" s="38"/>
    </row>
    <row r="2" spans="2:35" s="136" customFormat="1" x14ac:dyDescent="0.3">
      <c r="B2" s="40"/>
      <c r="C2" s="41"/>
      <c r="D2" s="41"/>
      <c r="E2" s="41"/>
      <c r="F2" s="41"/>
      <c r="G2" s="41"/>
      <c r="H2" s="41"/>
      <c r="I2" s="41"/>
      <c r="J2" s="41"/>
      <c r="K2" s="41"/>
      <c r="L2" s="41"/>
      <c r="M2" s="41"/>
      <c r="N2" s="28"/>
      <c r="O2" s="28"/>
      <c r="P2" s="28"/>
      <c r="Q2" s="28"/>
      <c r="R2" s="28"/>
      <c r="S2" s="28"/>
      <c r="T2" s="28"/>
      <c r="U2" s="28"/>
      <c r="V2" s="28"/>
      <c r="W2" s="28"/>
      <c r="X2" s="28"/>
      <c r="Y2" s="28"/>
      <c r="Z2" s="28"/>
      <c r="AA2" s="28"/>
      <c r="AB2" s="28"/>
      <c r="AC2" s="28"/>
      <c r="AD2" s="40"/>
      <c r="AE2" s="40"/>
      <c r="AF2" s="40"/>
      <c r="AG2" s="38"/>
    </row>
    <row r="3" spans="2:35" s="136" customFormat="1" x14ac:dyDescent="0.3">
      <c r="B3" s="40"/>
      <c r="C3" s="41"/>
      <c r="D3" s="41"/>
      <c r="E3" s="41"/>
      <c r="F3" s="41"/>
      <c r="G3" s="41"/>
      <c r="H3" s="41"/>
      <c r="I3" s="41"/>
      <c r="J3" s="41"/>
      <c r="K3" s="41"/>
      <c r="L3" s="41"/>
      <c r="M3" s="41"/>
      <c r="N3" s="28"/>
      <c r="O3" s="28"/>
      <c r="P3" s="28"/>
      <c r="Q3" s="28"/>
      <c r="R3" s="28"/>
      <c r="S3" s="28"/>
      <c r="T3" s="28"/>
      <c r="U3" s="28"/>
      <c r="V3" s="28"/>
      <c r="W3" s="28"/>
      <c r="X3" s="28"/>
      <c r="Y3" s="28"/>
      <c r="Z3" s="28"/>
      <c r="AA3" s="28"/>
      <c r="AB3" s="28"/>
      <c r="AC3" s="28"/>
      <c r="AD3" s="40"/>
      <c r="AE3" s="40"/>
      <c r="AF3" s="40"/>
      <c r="AG3" s="38"/>
    </row>
    <row r="4" spans="2:35" s="136" customFormat="1" ht="28.8" x14ac:dyDescent="0.55000000000000004">
      <c r="B4" s="42" t="s">
        <v>42</v>
      </c>
      <c r="C4" s="41"/>
      <c r="D4" s="41"/>
      <c r="E4" s="41"/>
      <c r="F4" s="41"/>
      <c r="G4" s="41"/>
      <c r="H4" s="41"/>
      <c r="I4" s="41"/>
      <c r="J4" s="41"/>
      <c r="K4" s="41"/>
      <c r="L4" s="41"/>
      <c r="M4" s="41"/>
      <c r="N4" s="28"/>
      <c r="O4" s="28"/>
      <c r="P4" s="28"/>
      <c r="Q4" s="28"/>
      <c r="R4" s="28"/>
      <c r="S4" s="28"/>
      <c r="T4" s="28"/>
      <c r="U4" s="28"/>
      <c r="V4" s="28"/>
      <c r="W4" s="28"/>
      <c r="X4" s="28"/>
      <c r="Y4" s="28"/>
      <c r="Z4" s="28"/>
      <c r="AA4" s="28"/>
      <c r="AB4" s="28"/>
      <c r="AC4" s="28"/>
      <c r="AD4" s="40"/>
      <c r="AE4" s="40"/>
      <c r="AF4" s="40"/>
      <c r="AG4" s="38"/>
    </row>
    <row r="5" spans="2:35" s="136" customFormat="1" x14ac:dyDescent="0.3">
      <c r="B5" s="43"/>
      <c r="C5" s="41"/>
      <c r="D5" s="41"/>
      <c r="E5" s="41"/>
      <c r="F5" s="41"/>
      <c r="G5" s="41"/>
      <c r="H5" s="41"/>
      <c r="I5" s="41"/>
      <c r="J5" s="41"/>
      <c r="K5" s="41"/>
      <c r="L5" s="41"/>
      <c r="M5" s="41"/>
      <c r="N5" s="28"/>
      <c r="O5" s="28"/>
      <c r="P5" s="28"/>
      <c r="Q5" s="28"/>
      <c r="R5" s="28"/>
      <c r="S5" s="28"/>
      <c r="T5" s="28"/>
      <c r="U5" s="28"/>
      <c r="V5" s="28"/>
      <c r="W5" s="28"/>
      <c r="X5" s="28"/>
      <c r="Y5" s="28"/>
      <c r="Z5" s="28"/>
      <c r="AA5" s="28"/>
      <c r="AB5" s="28"/>
      <c r="AC5" s="28"/>
      <c r="AD5" s="40"/>
      <c r="AE5" s="40"/>
      <c r="AF5" s="40"/>
      <c r="AG5" s="38"/>
    </row>
    <row r="6" spans="2:35" s="136" customFormat="1" x14ac:dyDescent="0.3">
      <c r="B6" s="44"/>
      <c r="C6" s="41"/>
      <c r="D6" s="41"/>
      <c r="E6" s="41"/>
      <c r="F6" s="41"/>
      <c r="G6" s="41"/>
      <c r="H6" s="41"/>
      <c r="I6" s="41"/>
      <c r="J6" s="41"/>
      <c r="K6" s="41"/>
      <c r="L6" s="41"/>
      <c r="M6" s="41"/>
      <c r="N6" s="28"/>
      <c r="O6" s="28"/>
      <c r="P6" s="28"/>
      <c r="Q6" s="28"/>
      <c r="R6" s="28"/>
      <c r="S6" s="28"/>
      <c r="T6" s="28"/>
      <c r="U6" s="28"/>
      <c r="V6" s="28"/>
      <c r="W6" s="28"/>
      <c r="X6" s="28"/>
      <c r="Y6" s="28"/>
      <c r="Z6" s="28"/>
      <c r="AA6" s="28"/>
      <c r="AB6" s="28"/>
      <c r="AC6" s="28"/>
      <c r="AD6" s="40"/>
      <c r="AE6" s="40"/>
      <c r="AF6" s="40"/>
      <c r="AG6" s="38"/>
    </row>
    <row r="7" spans="2:35" s="136" customFormat="1" x14ac:dyDescent="0.3">
      <c r="B7" s="70" t="s">
        <v>207</v>
      </c>
      <c r="C7" s="41"/>
      <c r="D7" s="41"/>
      <c r="E7" s="41"/>
      <c r="F7" s="28"/>
      <c r="G7" s="28"/>
      <c r="H7" s="41"/>
      <c r="I7" s="41"/>
      <c r="J7" s="44"/>
      <c r="K7" s="41"/>
      <c r="L7" s="41"/>
      <c r="M7" s="41"/>
      <c r="N7" s="28"/>
      <c r="O7" s="28"/>
      <c r="P7" s="28"/>
      <c r="Q7" s="28"/>
      <c r="R7" s="28"/>
      <c r="S7" s="71"/>
      <c r="T7" s="28"/>
      <c r="U7" s="28"/>
      <c r="V7" s="28"/>
      <c r="W7" s="28"/>
      <c r="X7" s="28"/>
      <c r="Y7" s="28"/>
      <c r="Z7" s="28"/>
      <c r="AA7" s="28"/>
      <c r="AB7" s="28"/>
      <c r="AC7" s="28"/>
      <c r="AD7" s="40"/>
      <c r="AE7" s="40"/>
      <c r="AF7" s="40"/>
      <c r="AG7" s="38"/>
    </row>
    <row r="8" spans="2:35" s="136" customFormat="1" ht="37.6" customHeight="1" x14ac:dyDescent="0.3">
      <c r="B8" s="134" t="s">
        <v>222</v>
      </c>
      <c r="C8" s="94">
        <v>2024</v>
      </c>
      <c r="D8" s="94">
        <v>2025</v>
      </c>
      <c r="E8" s="94">
        <v>2026</v>
      </c>
      <c r="F8" s="94">
        <v>2027</v>
      </c>
      <c r="G8" s="94">
        <v>2028</v>
      </c>
      <c r="H8" s="94">
        <v>2029</v>
      </c>
      <c r="I8" s="94">
        <v>2030</v>
      </c>
      <c r="J8" s="94">
        <v>2031</v>
      </c>
      <c r="K8" s="94">
        <v>2032</v>
      </c>
      <c r="L8" s="94">
        <v>2033</v>
      </c>
      <c r="M8" s="94">
        <v>2034</v>
      </c>
      <c r="N8" s="94">
        <v>2035</v>
      </c>
      <c r="O8" s="94">
        <v>2036</v>
      </c>
      <c r="P8" s="94">
        <v>2037</v>
      </c>
      <c r="Q8" s="94">
        <v>2038</v>
      </c>
      <c r="R8" s="94">
        <v>2039</v>
      </c>
      <c r="S8" s="94">
        <v>2040</v>
      </c>
      <c r="T8" s="94">
        <v>2041</v>
      </c>
      <c r="U8" s="94">
        <v>2042</v>
      </c>
      <c r="V8" s="94">
        <v>2043</v>
      </c>
      <c r="W8" s="94">
        <v>2044</v>
      </c>
      <c r="X8" s="94">
        <v>2045</v>
      </c>
      <c r="Y8" s="94">
        <v>2046</v>
      </c>
      <c r="Z8" s="94">
        <v>2047</v>
      </c>
      <c r="AA8" s="94">
        <v>2048</v>
      </c>
      <c r="AB8" s="94">
        <v>2049</v>
      </c>
      <c r="AC8" s="94">
        <v>2050</v>
      </c>
      <c r="AD8" s="94" t="s">
        <v>164</v>
      </c>
      <c r="AE8" s="94"/>
      <c r="AF8" s="40"/>
      <c r="AG8" s="38"/>
    </row>
    <row r="9" spans="2:35" s="136" customFormat="1" x14ac:dyDescent="0.3">
      <c r="B9" s="41" t="s">
        <v>145</v>
      </c>
      <c r="C9" s="67">
        <v>-8.4049502489183858E-2</v>
      </c>
      <c r="D9" s="67">
        <v>-0.11636136343754844</v>
      </c>
      <c r="E9" s="67">
        <v>5.0166231795177429E-2</v>
      </c>
      <c r="F9" s="67">
        <v>-7.8524894305303627E-2</v>
      </c>
      <c r="G9" s="67">
        <v>3.1758577653739906E-4</v>
      </c>
      <c r="H9" s="67">
        <v>-0.21948978514115969</v>
      </c>
      <c r="I9" s="67">
        <v>-8.4929987777366156E-2</v>
      </c>
      <c r="J9" s="67">
        <v>9.47388864097225E-2</v>
      </c>
      <c r="K9" s="67">
        <v>-0.28398425005648442</v>
      </c>
      <c r="L9" s="67">
        <v>-0.15536602560936874</v>
      </c>
      <c r="M9" s="67">
        <v>-9.1016452241888146E-2</v>
      </c>
      <c r="N9" s="67">
        <v>-0.1053198700535849</v>
      </c>
      <c r="O9" s="67">
        <v>-0.11453490126438992</v>
      </c>
      <c r="P9" s="67">
        <v>-0.12359173478198038</v>
      </c>
      <c r="Q9" s="67">
        <v>-0.13290664789298523</v>
      </c>
      <c r="R9" s="67">
        <v>-0.1030508157979968</v>
      </c>
      <c r="S9" s="67">
        <v>-0.13778707935923196</v>
      </c>
      <c r="T9" s="67">
        <v>-0.14897703565357512</v>
      </c>
      <c r="U9" s="67">
        <v>-0.12329481361972805</v>
      </c>
      <c r="V9" s="67">
        <v>-0.1392257087442399</v>
      </c>
      <c r="W9" s="67">
        <v>-0.14043408339155272</v>
      </c>
      <c r="X9" s="67">
        <v>-0.13730239422978974</v>
      </c>
      <c r="Y9" s="67">
        <v>-0.13787282684456459</v>
      </c>
      <c r="Z9" s="67">
        <v>-0.14972952240708404</v>
      </c>
      <c r="AA9" s="67">
        <v>-0.14570809876013824</v>
      </c>
      <c r="AB9" s="67">
        <v>-0.13691917611255366</v>
      </c>
      <c r="AC9" s="67">
        <v>-0.15042713290688248</v>
      </c>
      <c r="AD9" s="91">
        <v>-0.11580682131881645</v>
      </c>
      <c r="AE9" s="91"/>
      <c r="AF9" s="40"/>
      <c r="AG9" s="38"/>
    </row>
    <row r="10" spans="2:35" s="136" customFormat="1" x14ac:dyDescent="0.3">
      <c r="B10" s="41" t="s">
        <v>146</v>
      </c>
      <c r="C10" s="67">
        <v>0</v>
      </c>
      <c r="D10" s="67">
        <v>-0.27067615795115962</v>
      </c>
      <c r="E10" s="67">
        <v>-0.33796736692642426</v>
      </c>
      <c r="F10" s="67">
        <v>-0.52974850122888806</v>
      </c>
      <c r="G10" s="67">
        <v>-0.6974884492018758</v>
      </c>
      <c r="H10" s="67">
        <v>-0.53124837058465002</v>
      </c>
      <c r="I10" s="67">
        <v>-0.65756286285075705</v>
      </c>
      <c r="J10" s="67">
        <v>-0.80094265557251099</v>
      </c>
      <c r="K10" s="67">
        <v>-0.75614586818037899</v>
      </c>
      <c r="L10" s="67">
        <v>-0.76918158837958317</v>
      </c>
      <c r="M10" s="67">
        <v>-0.91361458042302912</v>
      </c>
      <c r="N10" s="67">
        <v>-1.0475402233083837</v>
      </c>
      <c r="O10" s="67">
        <v>-1.2672725107810587</v>
      </c>
      <c r="P10" s="67">
        <v>-1.5042395925370331</v>
      </c>
      <c r="Q10" s="67">
        <v>-1.6522409513042526</v>
      </c>
      <c r="R10" s="67">
        <v>-1.7310688774297125</v>
      </c>
      <c r="S10" s="67">
        <v>-1.7711168751099589</v>
      </c>
      <c r="T10" s="67">
        <v>-1.7966805176723666</v>
      </c>
      <c r="U10" s="67">
        <v>-1.7990934779868897</v>
      </c>
      <c r="V10" s="67">
        <v>-1.8014040464182335</v>
      </c>
      <c r="W10" s="67">
        <v>-1.7771999253546773</v>
      </c>
      <c r="X10" s="67">
        <v>-1.7903654271605212</v>
      </c>
      <c r="Y10" s="67">
        <v>-1.7611250164098542</v>
      </c>
      <c r="Z10" s="67">
        <v>-1.7537001350784804</v>
      </c>
      <c r="AA10" s="67">
        <v>-1.7453690349351487</v>
      </c>
      <c r="AB10" s="67">
        <v>-1.7516821326649206</v>
      </c>
      <c r="AC10" s="67">
        <v>-1.754102719550104</v>
      </c>
      <c r="AD10" s="91">
        <v>-1.3079240682819875</v>
      </c>
      <c r="AE10" s="91"/>
      <c r="AF10" s="40"/>
      <c r="AG10" s="38"/>
    </row>
    <row r="11" spans="2:35" s="136" customFormat="1" x14ac:dyDescent="0.3">
      <c r="B11" s="41" t="s">
        <v>147</v>
      </c>
      <c r="C11" s="67">
        <v>0</v>
      </c>
      <c r="D11" s="67">
        <v>0</v>
      </c>
      <c r="E11" s="67">
        <v>0</v>
      </c>
      <c r="F11" s="67">
        <v>0</v>
      </c>
      <c r="G11" s="67">
        <v>0</v>
      </c>
      <c r="H11" s="67">
        <v>0</v>
      </c>
      <c r="I11" s="67">
        <v>0</v>
      </c>
      <c r="J11" s="67">
        <v>0</v>
      </c>
      <c r="K11" s="67">
        <v>0</v>
      </c>
      <c r="L11" s="67">
        <v>0</v>
      </c>
      <c r="M11" s="67">
        <v>0</v>
      </c>
      <c r="N11" s="67">
        <v>0</v>
      </c>
      <c r="O11" s="67">
        <v>0</v>
      </c>
      <c r="P11" s="67">
        <v>0</v>
      </c>
      <c r="Q11" s="67">
        <v>0</v>
      </c>
      <c r="R11" s="67">
        <v>0</v>
      </c>
      <c r="S11" s="67">
        <v>0</v>
      </c>
      <c r="T11" s="67">
        <v>0</v>
      </c>
      <c r="U11" s="67">
        <v>0</v>
      </c>
      <c r="V11" s="67">
        <v>0</v>
      </c>
      <c r="W11" s="67">
        <v>0</v>
      </c>
      <c r="X11" s="67">
        <v>0</v>
      </c>
      <c r="Y11" s="67">
        <v>0</v>
      </c>
      <c r="Z11" s="67">
        <v>0</v>
      </c>
      <c r="AA11" s="67">
        <v>0</v>
      </c>
      <c r="AB11" s="67">
        <v>0</v>
      </c>
      <c r="AC11" s="67">
        <v>0</v>
      </c>
      <c r="AD11" s="91">
        <v>0</v>
      </c>
      <c r="AE11" s="91"/>
      <c r="AF11" s="40"/>
      <c r="AG11" s="38"/>
      <c r="AI11" s="137"/>
    </row>
    <row r="12" spans="2:35" s="136" customFormat="1" x14ac:dyDescent="0.3">
      <c r="B12" s="41" t="s">
        <v>136</v>
      </c>
      <c r="C12" s="67">
        <v>-0.94129579614192405</v>
      </c>
      <c r="D12" s="67">
        <v>-0.74034827814210824</v>
      </c>
      <c r="E12" s="67">
        <v>-1.3856779837355848</v>
      </c>
      <c r="F12" s="67">
        <v>-1.3727310175464591</v>
      </c>
      <c r="G12" s="67">
        <v>-1.7634849569015578</v>
      </c>
      <c r="H12" s="67">
        <v>-1.058063034158667</v>
      </c>
      <c r="I12" s="67">
        <v>-1.0623489575601328</v>
      </c>
      <c r="J12" s="67">
        <v>-2.0122357635436541</v>
      </c>
      <c r="K12" s="67">
        <v>-1.0557084776640899</v>
      </c>
      <c r="L12" s="67">
        <v>-0.76364724351086588</v>
      </c>
      <c r="M12" s="67">
        <v>-0.83536979324204086</v>
      </c>
      <c r="N12" s="67">
        <v>-0.85417147743851829</v>
      </c>
      <c r="O12" s="67">
        <v>-0.8447029144764282</v>
      </c>
      <c r="P12" s="67">
        <v>-0.80927302872801032</v>
      </c>
      <c r="Q12" s="67">
        <v>-0.74696614125870686</v>
      </c>
      <c r="R12" s="67">
        <v>-0.85810767648773911</v>
      </c>
      <c r="S12" s="67">
        <v>-0.80711236858690161</v>
      </c>
      <c r="T12" s="67">
        <v>-0.71466692616869076</v>
      </c>
      <c r="U12" s="67">
        <v>-0.77091375263468298</v>
      </c>
      <c r="V12" s="67">
        <v>-0.75853305135718352</v>
      </c>
      <c r="W12" s="67">
        <v>-0.75142553646805732</v>
      </c>
      <c r="X12" s="67">
        <v>-0.77139335512183804</v>
      </c>
      <c r="Y12" s="67">
        <v>-0.79764194737428107</v>
      </c>
      <c r="Z12" s="67">
        <v>-0.77027332728853037</v>
      </c>
      <c r="AA12" s="67">
        <v>-0.77133118785477128</v>
      </c>
      <c r="AB12" s="67">
        <v>-0.82439604851022685</v>
      </c>
      <c r="AC12" s="67">
        <v>-0.81187388849618747</v>
      </c>
      <c r="AD12" s="91">
        <v>-0.95888199424455223</v>
      </c>
      <c r="AE12" s="91"/>
      <c r="AF12" s="40"/>
      <c r="AG12" s="38"/>
    </row>
    <row r="13" spans="2:35" s="136" customFormat="1" x14ac:dyDescent="0.3">
      <c r="B13" s="135" t="s">
        <v>148</v>
      </c>
      <c r="C13" s="67">
        <v>0</v>
      </c>
      <c r="D13" s="67">
        <v>-1.6194161847785819E-2</v>
      </c>
      <c r="E13" s="67">
        <v>-1.8048671802891891E-2</v>
      </c>
      <c r="F13" s="67">
        <v>-2.650780278586385E-2</v>
      </c>
      <c r="G13" s="67">
        <v>-3.1103742883829319E-2</v>
      </c>
      <c r="H13" s="67">
        <v>-3.9034804726460676E-2</v>
      </c>
      <c r="I13" s="67">
        <v>-2.8666741189593673E-2</v>
      </c>
      <c r="J13" s="67">
        <v>-2.8672892010310112E-2</v>
      </c>
      <c r="K13" s="67">
        <v>-4.3768634345201833E-2</v>
      </c>
      <c r="L13" s="67">
        <v>-3.3574096763471457E-2</v>
      </c>
      <c r="M13" s="67">
        <v>-2.7157173047413281E-2</v>
      </c>
      <c r="N13" s="67">
        <v>-2.9547446130205535E-2</v>
      </c>
      <c r="O13" s="67">
        <v>-3.2189849551959547E-2</v>
      </c>
      <c r="P13" s="67">
        <v>-3.5635280869852855E-2</v>
      </c>
      <c r="Q13" s="67">
        <v>-3.8978744603186129E-2</v>
      </c>
      <c r="R13" s="67">
        <v>-4.0431365291820849E-2</v>
      </c>
      <c r="S13" s="67">
        <v>-4.3056464486057114E-2</v>
      </c>
      <c r="T13" s="67">
        <v>-4.3484669184187502E-2</v>
      </c>
      <c r="U13" s="67">
        <v>-4.256766071003526E-2</v>
      </c>
      <c r="V13" s="67">
        <v>-4.3164762600017371E-2</v>
      </c>
      <c r="W13" s="67">
        <v>-4.3287203046774407E-2</v>
      </c>
      <c r="X13" s="67">
        <v>-4.2841399351876523E-2</v>
      </c>
      <c r="Y13" s="67">
        <v>-4.3337944384128392E-2</v>
      </c>
      <c r="Z13" s="67">
        <v>-4.3331969162767756E-2</v>
      </c>
      <c r="AA13" s="67">
        <v>-4.2978136869695302E-2</v>
      </c>
      <c r="AB13" s="67">
        <v>-4.2796861501761575E-2</v>
      </c>
      <c r="AC13" s="67">
        <v>-4.3632113037995947E-2</v>
      </c>
      <c r="AD13" s="91">
        <v>-3.7111857213494318E-2</v>
      </c>
      <c r="AE13" s="91"/>
      <c r="AF13" s="40"/>
      <c r="AG13" s="38"/>
    </row>
    <row r="14" spans="2:35" s="136" customFormat="1" x14ac:dyDescent="0.3">
      <c r="B14" s="41" t="s">
        <v>149</v>
      </c>
      <c r="C14" s="67">
        <v>-8.058437265388553E-3</v>
      </c>
      <c r="D14" s="67">
        <v>-8.5101456333510662E-3</v>
      </c>
      <c r="E14" s="67">
        <v>-8.8836924735975903E-3</v>
      </c>
      <c r="F14" s="67">
        <v>-9.3987716845277975E-3</v>
      </c>
      <c r="G14" s="67">
        <v>-9.824829836828532E-3</v>
      </c>
      <c r="H14" s="67">
        <v>-1.0414010405000623E-2</v>
      </c>
      <c r="I14" s="67">
        <v>-1.0827259323446267E-2</v>
      </c>
      <c r="J14" s="67">
        <v>-1.1216731902622193E-2</v>
      </c>
      <c r="K14" s="67">
        <v>-1.1944808385079761E-2</v>
      </c>
      <c r="L14" s="67">
        <v>-1.2380867273919759E-2</v>
      </c>
      <c r="M14" s="67">
        <v>-1.2861651309724966E-2</v>
      </c>
      <c r="N14" s="67">
        <v>-1.3402421740049041E-2</v>
      </c>
      <c r="O14" s="67">
        <v>-1.3949670161048203E-2</v>
      </c>
      <c r="P14" s="67">
        <v>-1.4506508759160664E-2</v>
      </c>
      <c r="Q14" s="67">
        <v>-1.5073541559513039E-2</v>
      </c>
      <c r="R14" s="67">
        <v>-1.5618968082547679E-2</v>
      </c>
      <c r="S14" s="67">
        <v>-1.6226209898276379E-2</v>
      </c>
      <c r="T14" s="67">
        <v>-1.6824800082553396E-2</v>
      </c>
      <c r="U14" s="67">
        <v>-1.740037689359606E-2</v>
      </c>
      <c r="V14" s="67">
        <v>-1.8022718806784153E-2</v>
      </c>
      <c r="W14" s="67">
        <v>-1.8641606813520867E-2</v>
      </c>
      <c r="X14" s="67">
        <v>-1.9265817268164058E-2</v>
      </c>
      <c r="Y14" s="67">
        <v>-1.990324932071777E-2</v>
      </c>
      <c r="Z14" s="67">
        <v>-2.0562415007060766E-2</v>
      </c>
      <c r="AA14" s="67">
        <v>-2.1214502972440475E-2</v>
      </c>
      <c r="AB14" s="67">
        <v>-2.1870521865403628E-2</v>
      </c>
      <c r="AC14" s="67">
        <v>-2.2561832157667022E-2</v>
      </c>
      <c r="AD14" s="91">
        <v>-1.5311911359330029E-2</v>
      </c>
      <c r="AE14" s="91"/>
      <c r="AF14" s="40"/>
      <c r="AG14" s="38"/>
    </row>
    <row r="15" spans="2:35" s="136" customFormat="1" x14ac:dyDescent="0.3">
      <c r="B15" s="41" t="s">
        <v>150</v>
      </c>
      <c r="C15" s="67">
        <v>-4.1889053749416857E-2</v>
      </c>
      <c r="D15" s="67">
        <v>-4.0664684924972216E-2</v>
      </c>
      <c r="E15" s="67">
        <v>-3.9255163979436007E-2</v>
      </c>
      <c r="F15" s="67">
        <v>-3.8348453892381583E-2</v>
      </c>
      <c r="G15" s="67">
        <v>-3.7094538444001408E-2</v>
      </c>
      <c r="H15" s="67">
        <v>-3.6530698369803834E-2</v>
      </c>
      <c r="I15" s="67">
        <v>-3.5334289468043144E-2</v>
      </c>
      <c r="J15" s="67">
        <v>-3.4469992973145305E-2</v>
      </c>
      <c r="K15" s="67">
        <v>-3.4617916714393786E-2</v>
      </c>
      <c r="L15" s="67">
        <v>-3.3881033692082244E-2</v>
      </c>
      <c r="M15" s="67">
        <v>-3.327400640266228E-2</v>
      </c>
      <c r="N15" s="67">
        <v>-3.282384957324077E-2</v>
      </c>
      <c r="O15" s="67">
        <v>-3.2390621196087141E-2</v>
      </c>
      <c r="P15" s="67">
        <v>-3.196381173977899E-2</v>
      </c>
      <c r="Q15" s="67">
        <v>-3.1573084506368795E-2</v>
      </c>
      <c r="R15" s="67">
        <v>-3.1149147595137962E-2</v>
      </c>
      <c r="S15" s="67">
        <v>-3.0858928098824661E-2</v>
      </c>
      <c r="T15" s="67">
        <v>-3.0565993487353643E-2</v>
      </c>
      <c r="U15" s="67">
        <v>-3.0229808042217466E-2</v>
      </c>
      <c r="V15" s="67">
        <v>-2.9985285411826199E-2</v>
      </c>
      <c r="W15" s="67">
        <v>-2.973821547451698E-2</v>
      </c>
      <c r="X15" s="67">
        <v>-2.9503572533815223E-2</v>
      </c>
      <c r="Y15" s="67">
        <v>-2.9284132529985116E-2</v>
      </c>
      <c r="Z15" s="67">
        <v>-2.9077405378951222E-2</v>
      </c>
      <c r="AA15" s="67">
        <v>-2.8848793091445574E-2</v>
      </c>
      <c r="AB15" s="67">
        <v>-2.8612443520524573E-2</v>
      </c>
      <c r="AC15" s="67">
        <v>-2.8403146250212879E-2</v>
      </c>
      <c r="AD15" s="91">
        <v>-3.2312573294649469E-2</v>
      </c>
      <c r="AE15" s="91"/>
      <c r="AF15" s="40"/>
      <c r="AG15" s="38"/>
    </row>
    <row r="16" spans="2:35" s="136" customFormat="1" x14ac:dyDescent="0.3">
      <c r="B16" s="41" t="s">
        <v>44</v>
      </c>
      <c r="C16" s="67">
        <v>0</v>
      </c>
      <c r="D16" s="67">
        <v>5.79242850126384E-4</v>
      </c>
      <c r="E16" s="67">
        <v>1.0313491723241211E-3</v>
      </c>
      <c r="F16" s="67">
        <v>1.3171710239533512E-3</v>
      </c>
      <c r="G16" s="67">
        <v>1.4540225596755369E-3</v>
      </c>
      <c r="H16" s="67">
        <v>1.5046232301907591E-3</v>
      </c>
      <c r="I16" s="67">
        <v>1.4169714631170622E-3</v>
      </c>
      <c r="J16" s="67">
        <v>2.0969221621667672E-3</v>
      </c>
      <c r="K16" s="67">
        <v>2.7701766009755988E-3</v>
      </c>
      <c r="L16" s="67">
        <v>3.3090820384429434E-3</v>
      </c>
      <c r="M16" s="67">
        <v>3.786837064013812E-3</v>
      </c>
      <c r="N16" s="67">
        <v>4.2188386069059369E-3</v>
      </c>
      <c r="O16" s="67">
        <v>4.5967205473288943E-3</v>
      </c>
      <c r="P16" s="67">
        <v>4.9170609002704476E-3</v>
      </c>
      <c r="Q16" s="67">
        <v>5.1961105822480253E-3</v>
      </c>
      <c r="R16" s="67">
        <v>5.4242935206980482E-3</v>
      </c>
      <c r="S16" s="67">
        <v>5.633972367526642E-3</v>
      </c>
      <c r="T16" s="67">
        <v>6.0001198298923093E-3</v>
      </c>
      <c r="U16" s="67">
        <v>6.3172371946322295E-3</v>
      </c>
      <c r="V16" s="67">
        <v>6.620912686195515E-3</v>
      </c>
      <c r="W16" s="67">
        <v>6.8934691420417258E-3</v>
      </c>
      <c r="X16" s="67">
        <v>7.140932067411193E-3</v>
      </c>
      <c r="Y16" s="67">
        <v>7.3633742081526945E-3</v>
      </c>
      <c r="Z16" s="67">
        <v>7.5573564854392794E-3</v>
      </c>
      <c r="AA16" s="67">
        <v>7.7187761112307539E-3</v>
      </c>
      <c r="AB16" s="67">
        <v>7.8519557143177897E-3</v>
      </c>
      <c r="AC16" s="67">
        <v>7.9661201050744753E-3</v>
      </c>
      <c r="AD16" s="91">
        <v>4.8041762153690363E-3</v>
      </c>
      <c r="AE16" s="91"/>
      <c r="AF16" s="40"/>
      <c r="AG16" s="38"/>
    </row>
    <row r="17" spans="2:33" s="136" customFormat="1" x14ac:dyDescent="0.3">
      <c r="B17" s="83"/>
      <c r="C17" s="91">
        <v>-1.0752927896459132</v>
      </c>
      <c r="D17" s="91">
        <v>-1.1921755490867993</v>
      </c>
      <c r="E17" s="91">
        <v>-1.7386352979504329</v>
      </c>
      <c r="F17" s="91">
        <v>-2.0539422704194705</v>
      </c>
      <c r="G17" s="91">
        <v>-2.5372249089318801</v>
      </c>
      <c r="H17" s="91">
        <v>-1.893276080155551</v>
      </c>
      <c r="I17" s="91">
        <v>-1.8782531267062219</v>
      </c>
      <c r="J17" s="91">
        <v>-2.7907022274303532</v>
      </c>
      <c r="K17" s="91">
        <v>-2.1833997787446529</v>
      </c>
      <c r="L17" s="91">
        <v>-1.7647217731908484</v>
      </c>
      <c r="M17" s="91">
        <v>-1.9095068196027452</v>
      </c>
      <c r="N17" s="91">
        <v>-2.0785864496370765</v>
      </c>
      <c r="O17" s="91">
        <v>-2.3004437468836429</v>
      </c>
      <c r="P17" s="91">
        <v>-2.5142928965155456</v>
      </c>
      <c r="Q17" s="91">
        <v>-2.6125430005427646</v>
      </c>
      <c r="R17" s="91">
        <v>-2.7740025571642568</v>
      </c>
      <c r="S17" s="91">
        <v>-2.8005239531717239</v>
      </c>
      <c r="T17" s="91">
        <v>-2.7451998224188343</v>
      </c>
      <c r="U17" s="91">
        <v>-2.7771826526925172</v>
      </c>
      <c r="V17" s="91">
        <v>-2.7837146606520888</v>
      </c>
      <c r="W17" s="91">
        <v>-2.7538331014070576</v>
      </c>
      <c r="X17" s="91">
        <v>-2.7835310335985932</v>
      </c>
      <c r="Y17" s="91">
        <v>-2.7818017426553783</v>
      </c>
      <c r="Z17" s="91">
        <v>-2.7591174178374351</v>
      </c>
      <c r="AA17" s="91">
        <v>-2.7477309783724087</v>
      </c>
      <c r="AB17" s="91">
        <v>-2.7984252284610731</v>
      </c>
      <c r="AC17" s="91">
        <v>-2.8030347122939752</v>
      </c>
      <c r="AD17" s="91">
        <v>-2.4625450494974608</v>
      </c>
      <c r="AE17" s="91"/>
      <c r="AF17" s="40"/>
      <c r="AG17" s="38"/>
    </row>
    <row r="18" spans="2:33" s="136" customFormat="1" x14ac:dyDescent="0.3">
      <c r="B18" s="44"/>
      <c r="C18" s="80"/>
      <c r="D18" s="80"/>
      <c r="E18" s="80"/>
      <c r="F18" s="92"/>
      <c r="G18" s="80"/>
      <c r="H18" s="91"/>
      <c r="I18" s="80"/>
      <c r="J18" s="83"/>
      <c r="K18" s="80"/>
      <c r="L18" s="80"/>
      <c r="M18" s="80"/>
      <c r="N18" s="80"/>
      <c r="O18" s="80"/>
      <c r="P18" s="80"/>
      <c r="Q18" s="82"/>
      <c r="R18" s="82"/>
      <c r="S18" s="83"/>
      <c r="T18" s="80"/>
      <c r="U18" s="80"/>
      <c r="V18" s="80"/>
      <c r="W18" s="80"/>
      <c r="X18" s="80"/>
      <c r="Y18" s="80"/>
      <c r="Z18" s="86"/>
      <c r="AA18" s="80"/>
      <c r="AB18" s="82"/>
      <c r="AC18" s="91"/>
      <c r="AD18" s="91"/>
      <c r="AE18" s="91"/>
      <c r="AF18" s="40"/>
      <c r="AG18" s="38"/>
    </row>
    <row r="19" spans="2:33" s="136" customFormat="1" x14ac:dyDescent="0.3">
      <c r="B19" s="44" t="s">
        <v>163</v>
      </c>
      <c r="C19" s="94"/>
      <c r="D19" s="80"/>
      <c r="E19" s="80"/>
      <c r="F19" s="92"/>
      <c r="G19" s="80"/>
      <c r="H19" s="91"/>
      <c r="I19" s="80"/>
      <c r="J19" s="83"/>
      <c r="K19" s="80"/>
      <c r="L19" s="80"/>
      <c r="M19" s="80"/>
      <c r="N19" s="80"/>
      <c r="O19" s="80"/>
      <c r="P19" s="80"/>
      <c r="Q19" s="82"/>
      <c r="R19" s="82"/>
      <c r="S19" s="83"/>
      <c r="T19" s="80"/>
      <c r="U19" s="80"/>
      <c r="V19" s="80"/>
      <c r="W19" s="80"/>
      <c r="X19" s="80"/>
      <c r="Y19" s="80"/>
      <c r="Z19" s="86"/>
      <c r="AA19" s="80"/>
      <c r="AB19" s="82"/>
      <c r="AC19" s="94"/>
      <c r="AD19" s="94"/>
      <c r="AE19" s="91"/>
      <c r="AF19" s="40"/>
      <c r="AG19" s="38"/>
    </row>
    <row r="20" spans="2:33" s="136" customFormat="1" x14ac:dyDescent="0.3">
      <c r="B20" s="41" t="s">
        <v>145</v>
      </c>
      <c r="C20" s="67">
        <v>-0.73877198589859283</v>
      </c>
      <c r="D20" s="67">
        <v>-0.74535605155097917</v>
      </c>
      <c r="E20" s="67">
        <v>-0.75296898043549743</v>
      </c>
      <c r="F20" s="67">
        <v>-0.76130087698101068</v>
      </c>
      <c r="G20" s="67">
        <v>-0.79355222102080969</v>
      </c>
      <c r="H20" s="67">
        <v>-0.80513543019199574</v>
      </c>
      <c r="I20" s="67">
        <v>-0.83251838368266051</v>
      </c>
      <c r="J20" s="67">
        <v>-0.87618930476160684</v>
      </c>
      <c r="K20" s="67">
        <v>-0.8996473609923118</v>
      </c>
      <c r="L20" s="67">
        <v>-0.95659790151553559</v>
      </c>
      <c r="M20" s="67">
        <v>-0.97100680834609976</v>
      </c>
      <c r="N20" s="67">
        <v>-1.0162145529610593</v>
      </c>
      <c r="O20" s="67">
        <v>-1.0411378986952367</v>
      </c>
      <c r="P20" s="67">
        <v>-1.0918670969850626</v>
      </c>
      <c r="Q20" s="67">
        <v>-1.1329635340865354</v>
      </c>
      <c r="R20" s="67">
        <v>-1.1513147230641496</v>
      </c>
      <c r="S20" s="67">
        <v>-1.2121565954266673</v>
      </c>
      <c r="T20" s="67">
        <v>-1.2590731676568974</v>
      </c>
      <c r="U20" s="67">
        <v>-1.2742249621286332</v>
      </c>
      <c r="V20" s="67">
        <v>-1.3378299869329882</v>
      </c>
      <c r="W20" s="67">
        <v>-1.3627738898027579</v>
      </c>
      <c r="X20" s="67">
        <v>-1.4149934919011986</v>
      </c>
      <c r="Y20" s="67">
        <v>-1.4505452948919533</v>
      </c>
      <c r="Z20" s="67">
        <v>-1.4880884041985489</v>
      </c>
      <c r="AA20" s="67">
        <v>-1.5339280141810594</v>
      </c>
      <c r="AB20" s="67">
        <v>-1.5679243264988447</v>
      </c>
      <c r="AC20" s="67">
        <v>-1.6239274979022467</v>
      </c>
      <c r="AD20" s="91">
        <v>-1.1443152282096545</v>
      </c>
      <c r="AE20" s="91"/>
      <c r="AF20" s="130"/>
      <c r="AG20" s="38"/>
    </row>
    <row r="21" spans="2:33" s="136" customFormat="1" x14ac:dyDescent="0.3">
      <c r="B21" s="41" t="s">
        <v>146</v>
      </c>
      <c r="C21" s="67">
        <v>0</v>
      </c>
      <c r="D21" s="67">
        <v>-0.27679849963602621</v>
      </c>
      <c r="E21" s="67">
        <v>-0.25976001216729427</v>
      </c>
      <c r="F21" s="67">
        <v>-0.36840273054585637</v>
      </c>
      <c r="G21" s="67">
        <v>-0.46871437434527907</v>
      </c>
      <c r="H21" s="67">
        <v>-0.33241098654485235</v>
      </c>
      <c r="I21" s="67">
        <v>0.12841244646682171</v>
      </c>
      <c r="J21" s="67">
        <v>4.8608297444944881E-2</v>
      </c>
      <c r="K21" s="67">
        <v>-4.6582283276969783E-2</v>
      </c>
      <c r="L21" s="67">
        <v>-0.11091810145033509</v>
      </c>
      <c r="M21" s="67">
        <v>-0.18118779787569705</v>
      </c>
      <c r="N21" s="67">
        <v>-0.26018641828215738</v>
      </c>
      <c r="O21" s="67">
        <v>-0.41822517216334232</v>
      </c>
      <c r="P21" s="67">
        <v>-0.64714784739821729</v>
      </c>
      <c r="Q21" s="67">
        <v>-0.79309335601414421</v>
      </c>
      <c r="R21" s="67">
        <v>-0.90134121496054642</v>
      </c>
      <c r="S21" s="67">
        <v>-0.96562062448723918</v>
      </c>
      <c r="T21" s="67">
        <v>-1.0032174111206318</v>
      </c>
      <c r="U21" s="67">
        <v>-1.0386797759192417</v>
      </c>
      <c r="V21" s="67">
        <v>-1.0583235282561447</v>
      </c>
      <c r="W21" s="67">
        <v>-1.0512827788634997</v>
      </c>
      <c r="X21" s="67">
        <v>-1.0845346019330853</v>
      </c>
      <c r="Y21" s="67">
        <v>-1.0684015283275725</v>
      </c>
      <c r="Z21" s="67">
        <v>-1.0669931950596152</v>
      </c>
      <c r="AA21" s="67">
        <v>-1.0569094727212989</v>
      </c>
      <c r="AB21" s="67">
        <v>-1.075892744555623</v>
      </c>
      <c r="AC21" s="67">
        <v>-1.1408415231490074</v>
      </c>
      <c r="AD21" s="91">
        <v>-0.64886586942023539</v>
      </c>
      <c r="AE21" s="91"/>
      <c r="AF21" s="40"/>
      <c r="AG21" s="38"/>
    </row>
    <row r="22" spans="2:33" s="136" customFormat="1" x14ac:dyDescent="0.3">
      <c r="B22" s="41" t="s">
        <v>147</v>
      </c>
      <c r="C22" s="67">
        <v>0</v>
      </c>
      <c r="D22" s="67">
        <v>0</v>
      </c>
      <c r="E22" s="67">
        <v>0</v>
      </c>
      <c r="F22" s="67">
        <v>0</v>
      </c>
      <c r="G22" s="67">
        <v>0</v>
      </c>
      <c r="H22" s="67">
        <v>0</v>
      </c>
      <c r="I22" s="67">
        <v>0</v>
      </c>
      <c r="J22" s="67">
        <v>0</v>
      </c>
      <c r="K22" s="67">
        <v>-0.32039983645988623</v>
      </c>
      <c r="L22" s="67">
        <v>-0.3109426695958013</v>
      </c>
      <c r="M22" s="67">
        <v>-0.30122634580305918</v>
      </c>
      <c r="N22" s="67">
        <v>-0.29240103963218561</v>
      </c>
      <c r="O22" s="67">
        <v>-0.28372883513478708</v>
      </c>
      <c r="P22" s="67">
        <v>-0.60076384392699356</v>
      </c>
      <c r="Q22" s="67">
        <v>-0.58394594119676035</v>
      </c>
      <c r="R22" s="67">
        <v>-0.56737361386599128</v>
      </c>
      <c r="S22" s="67">
        <v>-0.55280849554142075</v>
      </c>
      <c r="T22" s="67">
        <v>-0.53873617425579468</v>
      </c>
      <c r="U22" s="67">
        <v>-0.78910490702459934</v>
      </c>
      <c r="V22" s="67">
        <v>-0.77044840795804959</v>
      </c>
      <c r="W22" s="67">
        <v>-0.75128433490408619</v>
      </c>
      <c r="X22" s="67">
        <v>-0.73404342545868984</v>
      </c>
      <c r="Y22" s="67">
        <v>-0.71688250209282167</v>
      </c>
      <c r="Z22" s="67">
        <v>-0.90731663162072795</v>
      </c>
      <c r="AA22" s="67">
        <v>-0.88668110062229843</v>
      </c>
      <c r="AB22" s="67">
        <v>-0.86613783696397628</v>
      </c>
      <c r="AC22" s="67">
        <v>-0.84695626527812595</v>
      </c>
      <c r="AD22" s="91">
        <v>-0.46484728829344218</v>
      </c>
      <c r="AE22" s="91"/>
      <c r="AF22" s="40"/>
      <c r="AG22" s="38"/>
    </row>
    <row r="23" spans="2:33" s="136" customFormat="1" x14ac:dyDescent="0.3">
      <c r="B23" s="41" t="s">
        <v>136</v>
      </c>
      <c r="C23" s="67">
        <v>-0.23825391908186611</v>
      </c>
      <c r="D23" s="67">
        <v>-0.25259652929421206</v>
      </c>
      <c r="E23" s="67">
        <v>-0.2253499818405203</v>
      </c>
      <c r="F23" s="67">
        <v>-0.26142518760273714</v>
      </c>
      <c r="G23" s="67">
        <v>-0.25565413853018543</v>
      </c>
      <c r="H23" s="67">
        <v>-0.32666039616625231</v>
      </c>
      <c r="I23" s="67">
        <v>-0.40372815395883899</v>
      </c>
      <c r="J23" s="67">
        <v>-0.41698749778362232</v>
      </c>
      <c r="K23" s="67">
        <v>-0.4715839161925961</v>
      </c>
      <c r="L23" s="67">
        <v>-0.40893138435888982</v>
      </c>
      <c r="M23" s="67">
        <v>-0.44482457316748153</v>
      </c>
      <c r="N23" s="67">
        <v>-0.43295511199671277</v>
      </c>
      <c r="O23" s="67">
        <v>-0.47700003663218382</v>
      </c>
      <c r="P23" s="67">
        <v>-0.45277643697202147</v>
      </c>
      <c r="Q23" s="67">
        <v>-0.41386861098570937</v>
      </c>
      <c r="R23" s="67">
        <v>-0.47440191681850652</v>
      </c>
      <c r="S23" s="67">
        <v>-0.42834469363876565</v>
      </c>
      <c r="T23" s="67">
        <v>-0.34833191692646592</v>
      </c>
      <c r="U23" s="67">
        <v>-0.39372700897647039</v>
      </c>
      <c r="V23" s="67">
        <v>-0.3275710270738279</v>
      </c>
      <c r="W23" s="67">
        <v>-0.34147272302350745</v>
      </c>
      <c r="X23" s="67">
        <v>-0.30412665004093953</v>
      </c>
      <c r="Y23" s="67">
        <v>-0.29880562129291421</v>
      </c>
      <c r="Z23" s="67">
        <v>-0.31785132406451794</v>
      </c>
      <c r="AA23" s="67">
        <v>-0.32106031778108463</v>
      </c>
      <c r="AB23" s="67">
        <v>-0.36870302205095951</v>
      </c>
      <c r="AC23" s="67">
        <v>-0.35515722782295972</v>
      </c>
      <c r="AD23" s="91">
        <v>-0.37085195502794682</v>
      </c>
      <c r="AE23" s="91"/>
      <c r="AF23" s="40"/>
      <c r="AG23" s="38"/>
    </row>
    <row r="24" spans="2:33" s="136" customFormat="1" x14ac:dyDescent="0.3">
      <c r="B24" s="135" t="s">
        <v>148</v>
      </c>
      <c r="C24" s="67">
        <v>0</v>
      </c>
      <c r="D24" s="67">
        <v>-1.9033474355732126E-2</v>
      </c>
      <c r="E24" s="67">
        <v>-2.1586440044688359E-2</v>
      </c>
      <c r="F24" s="67">
        <v>-2.0713390943269964E-2</v>
      </c>
      <c r="G24" s="67">
        <v>-2.3181670566889509E-2</v>
      </c>
      <c r="H24" s="67">
        <v>-2.5290804401656798E-2</v>
      </c>
      <c r="I24" s="67">
        <v>-2.4575882769293161E-2</v>
      </c>
      <c r="J24" s="67">
        <v>-1.9417116188535612E-2</v>
      </c>
      <c r="K24" s="67">
        <v>-2.167843412378094E-2</v>
      </c>
      <c r="L24" s="67">
        <v>-2.9550972660442001E-2</v>
      </c>
      <c r="M24" s="67">
        <v>-3.0429413709553477E-2</v>
      </c>
      <c r="N24" s="67">
        <v>-3.2324632997254098E-2</v>
      </c>
      <c r="O24" s="67">
        <v>-3.4084365193722245E-2</v>
      </c>
      <c r="P24" s="67">
        <v>-3.7669832915978085E-2</v>
      </c>
      <c r="Q24" s="67">
        <v>-4.6824821378726317E-2</v>
      </c>
      <c r="R24" s="67">
        <v>-4.902069152222515E-2</v>
      </c>
      <c r="S24" s="67">
        <v>-5.1956253829414732E-2</v>
      </c>
      <c r="T24" s="67">
        <v>-5.3183645363802316E-2</v>
      </c>
      <c r="U24" s="67">
        <v>-5.3144965633691928E-2</v>
      </c>
      <c r="V24" s="67">
        <v>-5.8882107238531399E-2</v>
      </c>
      <c r="W24" s="67">
        <v>-5.9002744584605131E-2</v>
      </c>
      <c r="X24" s="67">
        <v>-5.9464746234777002E-2</v>
      </c>
      <c r="Y24" s="67">
        <v>-6.0130515087108496E-2</v>
      </c>
      <c r="Z24" s="67">
        <v>-6.0259838925546587E-2</v>
      </c>
      <c r="AA24" s="67">
        <v>-6.4347713765810138E-2</v>
      </c>
      <c r="AB24" s="67">
        <v>-6.4812336430064482E-2</v>
      </c>
      <c r="AC24" s="67">
        <v>-6.6323945648529364E-2</v>
      </c>
      <c r="AD24" s="91">
        <v>-4.2714291286315896E-2</v>
      </c>
      <c r="AE24" s="91"/>
      <c r="AF24" s="40"/>
      <c r="AG24" s="38"/>
    </row>
    <row r="25" spans="2:33" s="136" customFormat="1" x14ac:dyDescent="0.3">
      <c r="B25" s="41" t="s">
        <v>149</v>
      </c>
      <c r="C25" s="67">
        <v>-8.0584372653885548E-3</v>
      </c>
      <c r="D25" s="67">
        <v>-9.3313987364391036E-3</v>
      </c>
      <c r="E25" s="67">
        <v>-1.0682486256102946E-2</v>
      </c>
      <c r="F25" s="67">
        <v>-1.2093806135922383E-2</v>
      </c>
      <c r="G25" s="67">
        <v>-1.3588725109189881E-2</v>
      </c>
      <c r="H25" s="67">
        <v>-1.5138722178043885E-2</v>
      </c>
      <c r="I25" s="67">
        <v>-1.6769039781839155E-2</v>
      </c>
      <c r="J25" s="67">
        <v>-1.8484202650634711E-2</v>
      </c>
      <c r="K25" s="67">
        <v>-2.0251436645654087E-2</v>
      </c>
      <c r="L25" s="67">
        <v>-2.2123643914118321E-2</v>
      </c>
      <c r="M25" s="67">
        <v>-2.4020404168498516E-2</v>
      </c>
      <c r="N25" s="67">
        <v>-2.6022555605960358E-2</v>
      </c>
      <c r="O25" s="67">
        <v>-2.8069163048866211E-2</v>
      </c>
      <c r="P25" s="67">
        <v>-3.0222169795541598E-2</v>
      </c>
      <c r="Q25" s="67">
        <v>-3.2432779522719224E-2</v>
      </c>
      <c r="R25" s="67">
        <v>-3.4676044923035776E-2</v>
      </c>
      <c r="S25" s="67">
        <v>-3.7062054827842104E-2</v>
      </c>
      <c r="T25" s="67">
        <v>-3.9496679886467087E-2</v>
      </c>
      <c r="U25" s="67">
        <v>-4.1937880078804883E-2</v>
      </c>
      <c r="V25" s="67">
        <v>-4.4549088133867792E-2</v>
      </c>
      <c r="W25" s="67">
        <v>-4.7147853991032045E-2</v>
      </c>
      <c r="X25" s="67">
        <v>-4.9878966685067777E-2</v>
      </c>
      <c r="Y25" s="67">
        <v>-5.2640834861975364E-2</v>
      </c>
      <c r="Z25" s="67">
        <v>-5.5476388386953866E-2</v>
      </c>
      <c r="AA25" s="67">
        <v>-5.8405305237005843E-2</v>
      </c>
      <c r="AB25" s="67">
        <v>-6.1369681324660585E-2</v>
      </c>
      <c r="AC25" s="67">
        <v>-6.447059825049721E-2</v>
      </c>
      <c r="AD25" s="91">
        <v>-3.4280420456012067E-2</v>
      </c>
      <c r="AE25" s="91"/>
      <c r="AF25" s="40"/>
      <c r="AG25" s="38"/>
    </row>
    <row r="26" spans="2:33" s="136" customFormat="1" ht="16" customHeight="1" x14ac:dyDescent="0.3">
      <c r="B26" s="41" t="s">
        <v>150</v>
      </c>
      <c r="C26" s="67">
        <v>-4.3249742244978531E-2</v>
      </c>
      <c r="D26" s="67">
        <v>-4.1931681237036132E-2</v>
      </c>
      <c r="E26" s="67">
        <v>-4.0869998766542605E-2</v>
      </c>
      <c r="F26" s="67">
        <v>-3.9682743684998641E-2</v>
      </c>
      <c r="G26" s="67">
        <v>-3.8603899384075345E-2</v>
      </c>
      <c r="H26" s="67">
        <v>-3.761678530977948E-2</v>
      </c>
      <c r="I26" s="67">
        <v>-3.6686651498216344E-2</v>
      </c>
      <c r="J26" s="67">
        <v>-3.6201647946617663E-2</v>
      </c>
      <c r="K26" s="67">
        <v>-3.5700870817542571E-2</v>
      </c>
      <c r="L26" s="67">
        <v>-3.5271247944533686E-2</v>
      </c>
      <c r="M26" s="67">
        <v>-3.4780364028018949E-2</v>
      </c>
      <c r="N26" s="67">
        <v>-3.4362771357421495E-2</v>
      </c>
      <c r="O26" s="67">
        <v>-3.393654428012801E-2</v>
      </c>
      <c r="P26" s="67">
        <v>-3.3559118059417747E-2</v>
      </c>
      <c r="Q26" s="67">
        <v>-3.3201716690913992E-2</v>
      </c>
      <c r="R26" s="67">
        <v>-3.2837884781585842E-2</v>
      </c>
      <c r="S26" s="67">
        <v>-3.2572434279187719E-2</v>
      </c>
      <c r="T26" s="67">
        <v>-3.2320585584704159E-2</v>
      </c>
      <c r="U26" s="67">
        <v>-3.2033283755359701E-2</v>
      </c>
      <c r="V26" s="67">
        <v>-3.1848730084133671E-2</v>
      </c>
      <c r="W26" s="67">
        <v>-3.1624780293098745E-2</v>
      </c>
      <c r="X26" s="67">
        <v>-3.1462375684352555E-2</v>
      </c>
      <c r="Y26" s="67">
        <v>-3.1283611858294626E-2</v>
      </c>
      <c r="Z26" s="67">
        <v>-3.1102453370931597E-2</v>
      </c>
      <c r="AA26" s="67">
        <v>-3.0935334385816065E-2</v>
      </c>
      <c r="AB26" s="67">
        <v>-3.0748810673089402E-2</v>
      </c>
      <c r="AC26" s="67">
        <v>-3.0587516800256828E-2</v>
      </c>
      <c r="AD26" s="91">
        <v>-3.3993286452760701E-2</v>
      </c>
      <c r="AE26" s="91"/>
      <c r="AF26" s="40"/>
      <c r="AG26" s="38"/>
    </row>
    <row r="27" spans="2:33" s="136" customFormat="1" x14ac:dyDescent="0.3">
      <c r="B27" s="41" t="s">
        <v>44</v>
      </c>
      <c r="C27" s="67">
        <v>0</v>
      </c>
      <c r="D27" s="67">
        <v>-1.2264819515864422E-3</v>
      </c>
      <c r="E27" s="67">
        <v>-2.3941792170884347E-3</v>
      </c>
      <c r="F27" s="67">
        <v>-3.5857692960623222E-3</v>
      </c>
      <c r="G27" s="67">
        <v>-4.7776350419276364E-3</v>
      </c>
      <c r="H27" s="67">
        <v>-5.9619832069595993E-3</v>
      </c>
      <c r="I27" s="67">
        <v>-7.147898480968291E-3</v>
      </c>
      <c r="J27" s="67">
        <v>-8.1415212012560956E-3</v>
      </c>
      <c r="K27" s="67">
        <v>-9.1262199529046784E-3</v>
      </c>
      <c r="L27" s="67">
        <v>-1.0125784302221302E-2</v>
      </c>
      <c r="M27" s="67">
        <v>-1.1103603366841883E-2</v>
      </c>
      <c r="N27" s="67">
        <v>-1.2097028590591466E-2</v>
      </c>
      <c r="O27" s="67">
        <v>-1.3077855008973438E-2</v>
      </c>
      <c r="P27" s="67">
        <v>-1.4074917718260664E-2</v>
      </c>
      <c r="Q27" s="67">
        <v>-1.506578419571717E-2</v>
      </c>
      <c r="R27" s="67">
        <v>-1.6038862528752595E-2</v>
      </c>
      <c r="S27" s="67">
        <v>-1.7045245453549296E-2</v>
      </c>
      <c r="T27" s="67">
        <v>-1.784307258714115E-2</v>
      </c>
      <c r="U27" s="67">
        <v>-1.8612351167063158E-2</v>
      </c>
      <c r="V27" s="67">
        <v>-1.9425753112039014E-2</v>
      </c>
      <c r="W27" s="67">
        <v>-2.0202851662961346E-2</v>
      </c>
      <c r="X27" s="67">
        <v>-2.1006644945082243E-2</v>
      </c>
      <c r="Y27" s="67">
        <v>-2.1793654201676404E-2</v>
      </c>
      <c r="Z27" s="67">
        <v>-2.2582374747891203E-2</v>
      </c>
      <c r="AA27" s="67">
        <v>-2.3380420262432172E-2</v>
      </c>
      <c r="AB27" s="67">
        <v>-2.4164846580683977E-2</v>
      </c>
      <c r="AC27" s="67">
        <v>-2.4975427445924913E-2</v>
      </c>
      <c r="AD27" s="91">
        <v>-1.4550067370998818E-2</v>
      </c>
      <c r="AE27" s="91"/>
      <c r="AF27" s="40"/>
      <c r="AG27" s="38"/>
    </row>
    <row r="28" spans="2:33" s="136" customFormat="1" x14ac:dyDescent="0.3">
      <c r="B28" s="83"/>
      <c r="C28" s="91">
        <v>-1.028334084490826</v>
      </c>
      <c r="D28" s="91">
        <v>-1.3462741167620111</v>
      </c>
      <c r="E28" s="91">
        <v>-1.3136120787277343</v>
      </c>
      <c r="F28" s="91">
        <v>-1.4672045051898577</v>
      </c>
      <c r="G28" s="91">
        <v>-1.5980726639983567</v>
      </c>
      <c r="H28" s="91">
        <v>-1.5482151079995401</v>
      </c>
      <c r="I28" s="91">
        <v>-1.1930135637049948</v>
      </c>
      <c r="J28" s="91">
        <v>-1.3268129930873285</v>
      </c>
      <c r="K28" s="91">
        <v>-1.8249703584616463</v>
      </c>
      <c r="L28" s="91">
        <v>-1.8844617057418769</v>
      </c>
      <c r="M28" s="91">
        <v>-1.9985793104652507</v>
      </c>
      <c r="N28" s="91">
        <v>-2.1065641114233427</v>
      </c>
      <c r="O28" s="91">
        <v>-2.32925987015724</v>
      </c>
      <c r="P28" s="91">
        <v>-2.9080812637714932</v>
      </c>
      <c r="Q28" s="91">
        <v>-3.0513965440712263</v>
      </c>
      <c r="R28" s="91">
        <v>-3.2270049524647928</v>
      </c>
      <c r="S28" s="91">
        <v>-3.2975663974840872</v>
      </c>
      <c r="T28" s="91">
        <v>-3.2922026533819042</v>
      </c>
      <c r="U28" s="91">
        <v>-3.6414651346838642</v>
      </c>
      <c r="V28" s="91">
        <v>-3.6488786287895825</v>
      </c>
      <c r="W28" s="91">
        <v>-3.6647919571255487</v>
      </c>
      <c r="X28" s="91">
        <v>-3.6995109028831923</v>
      </c>
      <c r="Y28" s="91">
        <v>-3.7004835626143167</v>
      </c>
      <c r="Z28" s="91">
        <v>-3.9496706103747337</v>
      </c>
      <c r="AA28" s="91">
        <v>-3.9756476789568054</v>
      </c>
      <c r="AB28" s="91">
        <v>-4.0597536050779013</v>
      </c>
      <c r="AC28" s="91">
        <v>-4.1532400022975482</v>
      </c>
      <c r="AD28" s="91">
        <v>-2.7544184065173662</v>
      </c>
      <c r="AE28" s="91"/>
      <c r="AF28" s="40"/>
      <c r="AG28" s="38"/>
    </row>
    <row r="29" spans="2:33" s="136" customFormat="1" x14ac:dyDescent="0.3">
      <c r="B29" s="49" t="s">
        <v>223</v>
      </c>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75"/>
      <c r="AE29" s="75"/>
      <c r="AF29" s="40"/>
      <c r="AG29" s="38"/>
    </row>
    <row r="30" spans="2:33" s="136" customFormat="1" ht="12.05" customHeight="1" x14ac:dyDescent="0.3">
      <c r="B30" s="83"/>
      <c r="C30" s="80"/>
      <c r="D30" s="80"/>
      <c r="E30" s="80"/>
      <c r="F30" s="92"/>
      <c r="G30" s="80"/>
      <c r="H30" s="91"/>
      <c r="I30" s="28"/>
      <c r="J30" s="28"/>
      <c r="K30" s="28"/>
      <c r="L30" s="80"/>
      <c r="M30" s="83"/>
      <c r="N30" s="80"/>
      <c r="O30" s="80"/>
      <c r="P30" s="82"/>
      <c r="Q30" s="28"/>
      <c r="R30" s="28"/>
      <c r="S30" s="28"/>
      <c r="T30" s="28"/>
      <c r="U30" s="80"/>
      <c r="V30" s="80"/>
      <c r="W30" s="80"/>
      <c r="X30" s="82"/>
      <c r="Y30" s="82"/>
      <c r="Z30" s="83"/>
      <c r="AA30" s="80"/>
      <c r="AB30" s="80"/>
      <c r="AC30" s="82"/>
      <c r="AD30" s="40"/>
      <c r="AE30" s="40"/>
      <c r="AF30" s="40"/>
      <c r="AG30" s="38"/>
    </row>
    <row r="31" spans="2:33" s="136" customFormat="1" x14ac:dyDescent="0.3">
      <c r="B31" s="83"/>
      <c r="C31" s="80"/>
      <c r="D31" s="80"/>
      <c r="E31" s="80"/>
      <c r="F31" s="92"/>
      <c r="G31" s="80"/>
      <c r="H31" s="91"/>
      <c r="I31" s="28"/>
      <c r="J31" s="28"/>
      <c r="K31" s="28"/>
      <c r="L31" s="80"/>
      <c r="M31" s="83"/>
      <c r="N31" s="80"/>
      <c r="O31" s="80"/>
      <c r="P31" s="82"/>
      <c r="Q31" s="28"/>
      <c r="R31" s="28"/>
      <c r="S31" s="28"/>
      <c r="T31" s="28"/>
      <c r="U31" s="80"/>
      <c r="V31" s="80"/>
      <c r="W31" s="80"/>
      <c r="X31" s="82"/>
      <c r="Y31" s="82"/>
      <c r="Z31" s="83"/>
      <c r="AA31" s="80"/>
      <c r="AB31" s="80"/>
      <c r="AC31" s="82"/>
      <c r="AD31" s="40"/>
      <c r="AE31" s="40"/>
      <c r="AF31" s="40"/>
      <c r="AG31" s="38"/>
    </row>
    <row r="32" spans="2:33" s="136" customFormat="1" x14ac:dyDescent="0.3">
      <c r="B32" s="41"/>
      <c r="C32" s="47"/>
      <c r="D32" s="47"/>
      <c r="E32" s="47"/>
      <c r="F32" s="72"/>
      <c r="G32" s="47"/>
      <c r="H32" s="67"/>
      <c r="I32" s="28"/>
      <c r="J32" s="28"/>
      <c r="K32" s="28"/>
      <c r="L32" s="47"/>
      <c r="M32" s="41"/>
      <c r="N32" s="47"/>
      <c r="O32" s="47"/>
      <c r="P32" s="41"/>
      <c r="Q32" s="28"/>
      <c r="R32" s="28"/>
      <c r="S32" s="28"/>
      <c r="T32" s="28"/>
      <c r="U32" s="47"/>
      <c r="V32" s="47"/>
      <c r="W32" s="47"/>
      <c r="X32" s="28"/>
      <c r="Y32" s="28"/>
      <c r="Z32" s="41"/>
      <c r="AA32" s="47"/>
      <c r="AB32" s="47"/>
      <c r="AC32" s="28"/>
      <c r="AD32" s="40"/>
      <c r="AE32" s="40"/>
      <c r="AF32" s="40"/>
      <c r="AG32" s="38"/>
    </row>
    <row r="33" spans="2:33" s="136" customFormat="1" x14ac:dyDescent="0.3">
      <c r="B33" s="41"/>
      <c r="C33" s="47"/>
      <c r="D33" s="47"/>
      <c r="E33" s="47"/>
      <c r="F33" s="72"/>
      <c r="G33" s="47"/>
      <c r="H33" s="67"/>
      <c r="I33" s="28"/>
      <c r="J33" s="28"/>
      <c r="K33" s="28"/>
      <c r="L33" s="47"/>
      <c r="M33" s="41"/>
      <c r="N33" s="47"/>
      <c r="O33" s="47"/>
      <c r="P33" s="28"/>
      <c r="Q33" s="28"/>
      <c r="R33" s="28"/>
      <c r="S33" s="28"/>
      <c r="T33" s="28"/>
      <c r="U33" s="47"/>
      <c r="V33" s="47"/>
      <c r="W33" s="47"/>
      <c r="X33" s="28"/>
      <c r="Y33" s="28"/>
      <c r="Z33" s="41"/>
      <c r="AA33" s="47"/>
      <c r="AB33" s="47"/>
      <c r="AC33" s="28"/>
      <c r="AD33" s="40"/>
      <c r="AE33" s="40"/>
      <c r="AF33" s="40"/>
      <c r="AG33" s="38"/>
    </row>
    <row r="34" spans="2:33" s="136" customFormat="1" ht="12.05" customHeight="1" x14ac:dyDescent="0.3">
      <c r="B34" s="41"/>
      <c r="C34" s="47"/>
      <c r="D34" s="47"/>
      <c r="E34" s="47"/>
      <c r="F34" s="72"/>
      <c r="G34" s="47"/>
      <c r="H34" s="67"/>
      <c r="I34" s="28"/>
      <c r="J34" s="28"/>
      <c r="K34" s="28"/>
      <c r="L34" s="47"/>
      <c r="M34" s="41"/>
      <c r="N34" s="47"/>
      <c r="O34" s="47"/>
      <c r="P34" s="28"/>
      <c r="Q34" s="28"/>
      <c r="R34" s="28"/>
      <c r="S34" s="28"/>
      <c r="T34" s="28"/>
      <c r="U34" s="47"/>
      <c r="V34" s="47"/>
      <c r="W34" s="47"/>
      <c r="X34" s="28"/>
      <c r="Y34" s="28"/>
      <c r="Z34" s="41"/>
      <c r="AA34" s="47"/>
      <c r="AB34" s="47"/>
      <c r="AC34" s="28"/>
      <c r="AD34" s="40"/>
      <c r="AE34" s="40"/>
      <c r="AF34" s="40"/>
      <c r="AG34" s="38"/>
    </row>
    <row r="35" spans="2:33" s="136" customFormat="1" x14ac:dyDescent="0.3">
      <c r="B35" s="41"/>
      <c r="C35" s="47"/>
      <c r="D35" s="47"/>
      <c r="E35" s="47"/>
      <c r="F35" s="72"/>
      <c r="G35" s="47"/>
      <c r="H35" s="67"/>
      <c r="I35" s="28"/>
      <c r="J35" s="28"/>
      <c r="K35" s="28"/>
      <c r="L35" s="47"/>
      <c r="M35" s="41"/>
      <c r="N35" s="47"/>
      <c r="O35" s="47"/>
      <c r="P35" s="28"/>
      <c r="Q35" s="28"/>
      <c r="R35" s="28"/>
      <c r="S35" s="28"/>
      <c r="T35" s="28"/>
      <c r="U35" s="47"/>
      <c r="V35" s="47"/>
      <c r="W35" s="47"/>
      <c r="X35" s="28"/>
      <c r="Y35" s="28"/>
      <c r="Z35" s="41"/>
      <c r="AA35" s="47"/>
      <c r="AB35" s="47"/>
      <c r="AC35" s="28"/>
      <c r="AD35" s="40"/>
      <c r="AE35" s="40"/>
      <c r="AF35" s="40"/>
      <c r="AG35" s="38"/>
    </row>
    <row r="36" spans="2:33" s="136" customFormat="1" x14ac:dyDescent="0.3">
      <c r="B36" s="41"/>
      <c r="C36" s="41"/>
      <c r="D36" s="28"/>
      <c r="E36" s="41"/>
      <c r="F36" s="28"/>
      <c r="G36" s="28"/>
      <c r="H36" s="28"/>
      <c r="I36" s="28"/>
      <c r="J36" s="28"/>
      <c r="K36" s="28"/>
      <c r="L36" s="28"/>
      <c r="M36" s="41"/>
      <c r="N36" s="139"/>
      <c r="O36" s="28"/>
      <c r="P36" s="28"/>
      <c r="Q36" s="28"/>
      <c r="R36" s="28"/>
      <c r="S36" s="28"/>
      <c r="T36" s="28"/>
      <c r="U36" s="47"/>
      <c r="V36" s="28"/>
      <c r="W36" s="28"/>
      <c r="X36" s="28"/>
      <c r="Y36" s="28"/>
      <c r="Z36" s="28"/>
      <c r="AA36" s="28"/>
      <c r="AB36" s="28"/>
      <c r="AC36" s="28"/>
      <c r="AD36" s="40"/>
      <c r="AE36" s="40"/>
      <c r="AF36" s="40"/>
      <c r="AG36" s="38"/>
    </row>
    <row r="37" spans="2:33" s="136" customFormat="1" x14ac:dyDescent="0.3">
      <c r="B37" s="49"/>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40"/>
      <c r="AE37" s="40"/>
      <c r="AF37" s="40"/>
      <c r="AG37" s="38"/>
    </row>
    <row r="38" spans="2:33" s="136" customFormat="1" x14ac:dyDescent="0.3">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40"/>
      <c r="AE38" s="40"/>
      <c r="AF38" s="40"/>
      <c r="AG38" s="38"/>
    </row>
    <row r="39" spans="2:33" s="136" customFormat="1" x14ac:dyDescent="0.3">
      <c r="B39" s="49"/>
      <c r="C39" s="40"/>
      <c r="D39" s="40"/>
      <c r="E39" s="40"/>
      <c r="F39" s="40"/>
      <c r="G39" s="40"/>
      <c r="H39" s="40"/>
      <c r="I39" s="28"/>
      <c r="J39" s="28"/>
      <c r="K39" s="28"/>
      <c r="L39" s="40"/>
      <c r="M39" s="28"/>
      <c r="N39" s="28"/>
      <c r="O39" s="28"/>
      <c r="P39" s="49"/>
      <c r="Q39" s="28"/>
      <c r="R39" s="28"/>
      <c r="S39" s="28"/>
      <c r="T39" s="28"/>
      <c r="U39" s="40"/>
      <c r="V39" s="40"/>
      <c r="W39" s="40"/>
      <c r="X39" s="40"/>
      <c r="Y39" s="40"/>
      <c r="Z39" s="40"/>
      <c r="AA39" s="40"/>
      <c r="AB39" s="28"/>
      <c r="AC39" s="28"/>
      <c r="AD39" s="40"/>
      <c r="AE39" s="40"/>
      <c r="AF39" s="40"/>
      <c r="AG39" s="38"/>
    </row>
    <row r="40" spans="2:33" s="136" customFormat="1" x14ac:dyDescent="0.3">
      <c r="B40" s="69"/>
      <c r="C40" s="69"/>
      <c r="D40" s="69"/>
      <c r="E40" s="69"/>
      <c r="F40" s="69"/>
      <c r="G40" s="69"/>
      <c r="H40" s="69"/>
      <c r="I40" s="28"/>
      <c r="J40" s="28"/>
      <c r="K40" s="28"/>
      <c r="L40" s="69"/>
      <c r="M40" s="28"/>
      <c r="N40" s="28"/>
      <c r="O40" s="28"/>
      <c r="P40" s="69"/>
      <c r="Q40" s="28"/>
      <c r="R40" s="28"/>
      <c r="S40" s="28"/>
      <c r="T40" s="28"/>
      <c r="U40" s="69"/>
      <c r="V40" s="69"/>
      <c r="W40" s="69"/>
      <c r="X40" s="69"/>
      <c r="Y40" s="69"/>
      <c r="Z40" s="69"/>
      <c r="AA40" s="69"/>
      <c r="AB40" s="28"/>
      <c r="AC40" s="28"/>
      <c r="AD40" s="40"/>
      <c r="AE40" s="40"/>
      <c r="AF40" s="40"/>
      <c r="AG40" s="38"/>
    </row>
    <row r="41" spans="2:33" s="136" customFormat="1" x14ac:dyDescent="0.3">
      <c r="B41" s="69"/>
      <c r="C41" s="69"/>
      <c r="D41" s="69"/>
      <c r="E41" s="69"/>
      <c r="F41" s="69"/>
      <c r="G41" s="69"/>
      <c r="H41" s="69"/>
      <c r="I41" s="28"/>
      <c r="J41" s="28"/>
      <c r="K41" s="28"/>
      <c r="L41" s="69"/>
      <c r="M41" s="28"/>
      <c r="N41" s="28"/>
      <c r="O41" s="28"/>
      <c r="P41" s="69"/>
      <c r="Q41" s="28"/>
      <c r="R41" s="28"/>
      <c r="S41" s="28"/>
      <c r="T41" s="28"/>
      <c r="U41" s="69"/>
      <c r="V41" s="69"/>
      <c r="W41" s="69"/>
      <c r="X41" s="69"/>
      <c r="Y41" s="69"/>
      <c r="Z41" s="69"/>
      <c r="AA41" s="69"/>
      <c r="AB41" s="28"/>
      <c r="AC41" s="28"/>
      <c r="AD41" s="40"/>
      <c r="AE41" s="40"/>
      <c r="AF41" s="40"/>
      <c r="AG41" s="38"/>
    </row>
    <row r="42" spans="2:33" s="136" customFormat="1" x14ac:dyDescent="0.3">
      <c r="B42" s="28"/>
      <c r="C42" s="28"/>
      <c r="D42" s="28"/>
      <c r="E42" s="28"/>
      <c r="F42" s="41"/>
      <c r="G42" s="47"/>
      <c r="H42" s="47"/>
      <c r="I42" s="28"/>
      <c r="J42" s="28"/>
      <c r="K42" s="28"/>
      <c r="L42" s="41"/>
      <c r="M42" s="41"/>
      <c r="N42" s="41"/>
      <c r="O42" s="41"/>
      <c r="P42" s="41"/>
      <c r="Q42" s="28"/>
      <c r="R42" s="28"/>
      <c r="S42" s="28"/>
      <c r="T42" s="28"/>
      <c r="U42" s="28"/>
      <c r="V42" s="28"/>
      <c r="W42" s="28"/>
      <c r="X42" s="28"/>
      <c r="Y42" s="28"/>
      <c r="Z42" s="28"/>
      <c r="AA42" s="28"/>
      <c r="AB42" s="28"/>
      <c r="AC42" s="28"/>
      <c r="AD42" s="40"/>
      <c r="AE42" s="40"/>
      <c r="AF42" s="40"/>
      <c r="AG42" s="38"/>
    </row>
    <row r="43" spans="2:33" s="136" customFormat="1" x14ac:dyDescent="0.3">
      <c r="B43" s="28"/>
      <c r="C43" s="28"/>
      <c r="D43" s="28"/>
      <c r="E43" s="28"/>
      <c r="F43" s="41"/>
      <c r="G43" s="47"/>
      <c r="H43" s="47"/>
      <c r="I43" s="28"/>
      <c r="J43" s="28"/>
      <c r="K43" s="28"/>
      <c r="L43" s="41"/>
      <c r="M43" s="41"/>
      <c r="N43" s="41"/>
      <c r="O43" s="41"/>
      <c r="P43" s="41"/>
      <c r="Q43" s="28"/>
      <c r="R43" s="28"/>
      <c r="S43" s="28"/>
      <c r="T43" s="28"/>
      <c r="U43" s="28"/>
      <c r="V43" s="28"/>
      <c r="W43" s="28"/>
      <c r="X43" s="28"/>
      <c r="Y43" s="28"/>
      <c r="Z43" s="28"/>
      <c r="AA43" s="28"/>
      <c r="AB43" s="28"/>
      <c r="AC43" s="28"/>
      <c r="AD43" s="40"/>
      <c r="AE43" s="40"/>
      <c r="AF43" s="40"/>
      <c r="AG43" s="38"/>
    </row>
    <row r="44" spans="2:33" s="136" customFormat="1" x14ac:dyDescent="0.3">
      <c r="B44" s="44"/>
      <c r="C44" s="28"/>
      <c r="D44" s="28"/>
      <c r="E44" s="28"/>
      <c r="F44" s="41"/>
      <c r="G44" s="47"/>
      <c r="H44" s="47"/>
      <c r="I44" s="28"/>
      <c r="J44" s="28"/>
      <c r="K44" s="28"/>
      <c r="L44" s="41"/>
      <c r="M44" s="41"/>
      <c r="N44" s="41"/>
      <c r="O44" s="41"/>
      <c r="P44" s="44"/>
      <c r="Q44" s="28"/>
      <c r="R44" s="28"/>
      <c r="S44" s="28"/>
      <c r="T44" s="28"/>
      <c r="U44" s="41"/>
      <c r="V44" s="41"/>
      <c r="W44" s="41"/>
      <c r="X44" s="28"/>
      <c r="Y44" s="28"/>
      <c r="Z44" s="28"/>
      <c r="AA44" s="28"/>
      <c r="AB44" s="28"/>
      <c r="AC44" s="28"/>
      <c r="AD44" s="40"/>
      <c r="AE44" s="40"/>
      <c r="AF44" s="40"/>
      <c r="AG44" s="38"/>
    </row>
    <row r="45" spans="2:33" s="136" customFormat="1" x14ac:dyDescent="0.3">
      <c r="B45" s="51"/>
      <c r="C45" s="45"/>
      <c r="D45" s="41"/>
      <c r="E45" s="41"/>
      <c r="F45" s="41"/>
      <c r="G45" s="45"/>
      <c r="H45" s="45"/>
      <c r="I45" s="28"/>
      <c r="J45" s="28"/>
      <c r="K45" s="28"/>
      <c r="L45" s="45"/>
      <c r="M45" s="52"/>
      <c r="N45" s="45"/>
      <c r="O45" s="45"/>
      <c r="P45" s="28"/>
      <c r="Q45" s="28"/>
      <c r="R45" s="28"/>
      <c r="S45" s="28"/>
      <c r="T45" s="28"/>
      <c r="U45" s="28"/>
      <c r="V45" s="28"/>
      <c r="W45" s="28"/>
      <c r="X45" s="28"/>
      <c r="Y45" s="28"/>
      <c r="Z45" s="28"/>
      <c r="AA45" s="28"/>
      <c r="AB45" s="28"/>
      <c r="AC45" s="28"/>
      <c r="AD45" s="40"/>
      <c r="AE45" s="40"/>
      <c r="AF45" s="40"/>
      <c r="AG45" s="38"/>
    </row>
    <row r="46" spans="2:33" s="136" customFormat="1" x14ac:dyDescent="0.3">
      <c r="B46" s="51"/>
      <c r="C46" s="45"/>
      <c r="D46" s="151" t="s">
        <v>212</v>
      </c>
      <c r="E46" s="45"/>
      <c r="F46" s="45"/>
      <c r="G46" s="53"/>
      <c r="H46" s="54"/>
      <c r="I46" s="28"/>
      <c r="J46" s="28"/>
      <c r="K46" s="28"/>
      <c r="L46" s="151" t="s">
        <v>213</v>
      </c>
      <c r="M46" s="52"/>
      <c r="N46" s="45"/>
      <c r="O46" s="45"/>
      <c r="P46" s="40"/>
      <c r="Q46" s="28"/>
      <c r="R46" s="28"/>
      <c r="S46" s="28"/>
      <c r="T46" s="28"/>
      <c r="U46" s="153" t="s">
        <v>214</v>
      </c>
      <c r="V46" s="141"/>
      <c r="W46" s="141"/>
      <c r="X46" s="144"/>
      <c r="Y46" s="28"/>
      <c r="Z46" s="28"/>
      <c r="AA46" s="28"/>
      <c r="AB46" s="28"/>
      <c r="AC46" s="28"/>
      <c r="AD46" s="40"/>
      <c r="AE46" s="40"/>
      <c r="AF46" s="40"/>
      <c r="AG46" s="38"/>
    </row>
    <row r="47" spans="2:33" s="136" customFormat="1" ht="15.65" customHeight="1" x14ac:dyDescent="0.3">
      <c r="B47" s="28"/>
      <c r="C47" s="28"/>
      <c r="D47" s="28"/>
      <c r="E47" s="28"/>
      <c r="F47" s="41"/>
      <c r="G47" s="47"/>
      <c r="H47" s="47"/>
      <c r="I47" s="28"/>
      <c r="J47" s="28"/>
      <c r="K47" s="28"/>
      <c r="L47" s="152"/>
      <c r="M47" s="41"/>
      <c r="N47" s="41"/>
      <c r="O47" s="41"/>
      <c r="P47" s="41"/>
      <c r="Q47" s="28"/>
      <c r="R47" s="28"/>
      <c r="S47" s="28"/>
      <c r="T47" s="28"/>
      <c r="U47" s="28"/>
      <c r="V47" s="28"/>
      <c r="W47" s="28"/>
      <c r="X47" s="28"/>
      <c r="Y47" s="28"/>
      <c r="Z47" s="28"/>
      <c r="AA47" s="28"/>
      <c r="AB47" s="28"/>
      <c r="AC47" s="28"/>
      <c r="AD47" s="40"/>
      <c r="AE47" s="40"/>
      <c r="AF47" s="40"/>
      <c r="AG47" s="38"/>
    </row>
    <row r="48" spans="2:33" s="136" customFormat="1" ht="15.65" customHeight="1" x14ac:dyDescent="0.3">
      <c r="B48" s="28"/>
      <c r="C48" s="28"/>
      <c r="D48" s="28"/>
      <c r="E48" s="28"/>
      <c r="F48" s="41"/>
      <c r="G48" s="47"/>
      <c r="H48" s="47"/>
      <c r="I48" s="41"/>
      <c r="J48" s="41"/>
      <c r="K48" s="41"/>
      <c r="L48" s="41"/>
      <c r="M48" s="41"/>
      <c r="N48" s="28"/>
      <c r="O48" s="28"/>
      <c r="P48" s="28"/>
      <c r="Q48" s="28"/>
      <c r="R48" s="28"/>
      <c r="S48" s="28"/>
      <c r="T48" s="28"/>
      <c r="U48" s="28"/>
      <c r="V48" s="28"/>
      <c r="W48" s="28"/>
      <c r="X48" s="28"/>
      <c r="Y48" s="28"/>
      <c r="Z48" s="28"/>
      <c r="AA48" s="28"/>
      <c r="AB48" s="28"/>
      <c r="AC48" s="28"/>
      <c r="AD48" s="40"/>
      <c r="AE48" s="40"/>
      <c r="AF48" s="40"/>
      <c r="AG48" s="38"/>
    </row>
    <row r="49" spans="2:33" s="136" customFormat="1" ht="15.65" customHeight="1" x14ac:dyDescent="0.3">
      <c r="B49" s="70" t="s">
        <v>206</v>
      </c>
      <c r="C49" s="28"/>
      <c r="D49" s="28"/>
      <c r="E49" s="28"/>
      <c r="F49" s="41"/>
      <c r="G49" s="47"/>
      <c r="H49" s="47"/>
      <c r="I49" s="41"/>
      <c r="J49" s="41"/>
      <c r="K49" s="41"/>
      <c r="L49" s="41"/>
      <c r="M49" s="44"/>
      <c r="N49" s="41"/>
      <c r="O49" s="41"/>
      <c r="P49" s="41"/>
      <c r="Q49" s="28"/>
      <c r="R49" s="28"/>
      <c r="S49" s="28"/>
      <c r="T49" s="28"/>
      <c r="U49" s="28"/>
      <c r="V49" s="28"/>
      <c r="W49" s="28"/>
      <c r="X49" s="28"/>
      <c r="Y49" s="28"/>
      <c r="Z49" s="28"/>
      <c r="AA49" s="28"/>
      <c r="AB49" s="28"/>
      <c r="AC49" s="28"/>
      <c r="AD49" s="40"/>
      <c r="AE49" s="40"/>
      <c r="AF49" s="40"/>
      <c r="AG49" s="38"/>
    </row>
    <row r="50" spans="2:33" s="136" customFormat="1" ht="15.65" customHeight="1" x14ac:dyDescent="0.3">
      <c r="B50" s="83"/>
      <c r="C50" s="132">
        <v>2024</v>
      </c>
      <c r="D50" s="91"/>
      <c r="E50" s="91"/>
      <c r="F50" s="91"/>
      <c r="G50" s="91"/>
      <c r="H50" s="91"/>
      <c r="I50" s="91"/>
      <c r="J50" s="91"/>
      <c r="K50" s="91"/>
      <c r="L50" s="91"/>
      <c r="M50" s="91"/>
      <c r="N50" s="91"/>
      <c r="O50" s="91"/>
      <c r="P50" s="91"/>
      <c r="Q50" s="93"/>
      <c r="R50" s="93"/>
      <c r="S50" s="91"/>
      <c r="T50" s="91"/>
      <c r="U50" s="91"/>
      <c r="V50" s="91"/>
      <c r="W50" s="91"/>
      <c r="X50" s="91"/>
      <c r="Y50" s="91"/>
      <c r="Z50" s="93"/>
      <c r="AA50" s="91"/>
      <c r="AB50" s="93"/>
      <c r="AC50" s="133">
        <v>2050</v>
      </c>
      <c r="AD50" s="94" t="s">
        <v>164</v>
      </c>
      <c r="AE50" s="94" t="s">
        <v>168</v>
      </c>
      <c r="AF50" s="40"/>
    </row>
    <row r="51" spans="2:33" s="136" customFormat="1" ht="15.65" customHeight="1" x14ac:dyDescent="0.3">
      <c r="B51" s="44" t="s">
        <v>225</v>
      </c>
      <c r="C51" s="67">
        <v>-0.36475516001279079</v>
      </c>
      <c r="D51" s="67">
        <v>-0.65077846522132921</v>
      </c>
      <c r="E51" s="67">
        <v>-0.62300569767330183</v>
      </c>
      <c r="F51" s="67">
        <v>-0.75619337304207379</v>
      </c>
      <c r="G51" s="67">
        <v>-0.8635327677634248</v>
      </c>
      <c r="H51" s="67">
        <v>-0.79476437037912551</v>
      </c>
      <c r="I51" s="67">
        <v>-0.43005678191860092</v>
      </c>
      <c r="J51" s="67">
        <v>-0.53478955920443261</v>
      </c>
      <c r="K51" s="67">
        <v>-0.98894309682860093</v>
      </c>
      <c r="L51" s="67">
        <v>-1.0188972999150436</v>
      </c>
      <c r="M51" s="67">
        <v>-1.101852216658576</v>
      </c>
      <c r="N51" s="67">
        <v>-1.1765648723228626</v>
      </c>
      <c r="O51" s="67">
        <v>-1.3608743846821263</v>
      </c>
      <c r="P51" s="67">
        <v>-1.8821165784066307</v>
      </c>
      <c r="Q51" s="75">
        <v>-1.98705990089535</v>
      </c>
      <c r="R51" s="75">
        <v>-2.123114309911152</v>
      </c>
      <c r="S51" s="67">
        <v>-2.1565061059510167</v>
      </c>
      <c r="T51" s="67">
        <v>-2.1181490368272167</v>
      </c>
      <c r="U51" s="67">
        <v>-2.41594721690368</v>
      </c>
      <c r="V51" s="67">
        <v>-2.3876879171517214</v>
      </c>
      <c r="W51" s="67">
        <v>-2.3693569290268641</v>
      </c>
      <c r="X51" s="67">
        <v>-2.3667862479146011</v>
      </c>
      <c r="Y51" s="67">
        <v>-2.3332881879491199</v>
      </c>
      <c r="Z51" s="75">
        <v>-2.5315439926831642</v>
      </c>
      <c r="AA51" s="67">
        <v>-2.5202702855744787</v>
      </c>
      <c r="AB51" s="75">
        <v>-2.5634999536459429</v>
      </c>
      <c r="AC51" s="75">
        <v>-2.6136025486776644</v>
      </c>
      <c r="AD51" s="91">
        <v>-1.6807361452762706</v>
      </c>
      <c r="AE51" s="91">
        <v>-42.018403631906764</v>
      </c>
      <c r="AF51" s="131"/>
    </row>
    <row r="52" spans="2:33" s="136" customFormat="1" ht="15.65" customHeight="1" x14ac:dyDescent="0.3">
      <c r="B52" s="44" t="s">
        <v>226</v>
      </c>
      <c r="C52" s="67">
        <v>-1.028334084490826</v>
      </c>
      <c r="D52" s="67">
        <v>-1.3462741167620111</v>
      </c>
      <c r="E52" s="67">
        <v>-1.3136120787277343</v>
      </c>
      <c r="F52" s="67">
        <v>-1.4672045051898575</v>
      </c>
      <c r="G52" s="67">
        <v>-1.5980726639983565</v>
      </c>
      <c r="H52" s="67">
        <v>-1.5482151079995403</v>
      </c>
      <c r="I52" s="67">
        <v>-1.1930135637049948</v>
      </c>
      <c r="J52" s="67">
        <v>-1.3268129930873285</v>
      </c>
      <c r="K52" s="67">
        <v>-1.8249703584616461</v>
      </c>
      <c r="L52" s="67">
        <v>-1.8844617057418771</v>
      </c>
      <c r="M52" s="67">
        <v>-1.9985793104652503</v>
      </c>
      <c r="N52" s="67">
        <v>-2.1065641114233427</v>
      </c>
      <c r="O52" s="67">
        <v>-2.32925987015724</v>
      </c>
      <c r="P52" s="67">
        <v>-2.9080812637714928</v>
      </c>
      <c r="Q52" s="67">
        <v>-3.0513965440712263</v>
      </c>
      <c r="R52" s="67">
        <v>-3.2270049524647932</v>
      </c>
      <c r="S52" s="67">
        <v>-3.2975663974840872</v>
      </c>
      <c r="T52" s="67">
        <v>-3.2922026533819042</v>
      </c>
      <c r="U52" s="67">
        <v>-3.6414651346838642</v>
      </c>
      <c r="V52" s="67">
        <v>-3.6488786287895825</v>
      </c>
      <c r="W52" s="67">
        <v>-3.6647919571255483</v>
      </c>
      <c r="X52" s="67">
        <v>-3.6995109028831927</v>
      </c>
      <c r="Y52" s="67">
        <v>-3.7004835626143162</v>
      </c>
      <c r="Z52" s="67">
        <v>-3.9496706103747332</v>
      </c>
      <c r="AA52" s="67">
        <v>-3.9756476789568058</v>
      </c>
      <c r="AB52" s="67">
        <v>-4.0597536050779013</v>
      </c>
      <c r="AC52" s="67">
        <v>-4.1532400022975473</v>
      </c>
      <c r="AD52" s="91">
        <v>-2.7544184065173662</v>
      </c>
      <c r="AE52" s="91">
        <v>-68.86046016293416</v>
      </c>
      <c r="AF52" s="131"/>
    </row>
    <row r="53" spans="2:33" s="136" customFormat="1" ht="15.65" customHeight="1" x14ac:dyDescent="0.3">
      <c r="B53" s="44" t="s">
        <v>222</v>
      </c>
      <c r="C53" s="67">
        <v>-1.0752927896459132</v>
      </c>
      <c r="D53" s="67">
        <v>-1.1921755490867991</v>
      </c>
      <c r="E53" s="67">
        <v>-1.7386352979504329</v>
      </c>
      <c r="F53" s="67">
        <v>-2.053942270419471</v>
      </c>
      <c r="G53" s="67">
        <v>-2.5372249089318801</v>
      </c>
      <c r="H53" s="67">
        <v>-1.893276080155551</v>
      </c>
      <c r="I53" s="67">
        <v>-1.8782531267062221</v>
      </c>
      <c r="J53" s="67">
        <v>-2.7907022274303537</v>
      </c>
      <c r="K53" s="67">
        <v>-2.1833997787446529</v>
      </c>
      <c r="L53" s="67">
        <v>-1.7647217731908482</v>
      </c>
      <c r="M53" s="67">
        <v>-1.9095068196027449</v>
      </c>
      <c r="N53" s="67">
        <v>-2.0785864496370765</v>
      </c>
      <c r="O53" s="67">
        <v>-2.3004437468836429</v>
      </c>
      <c r="P53" s="67">
        <v>-2.5142928965155456</v>
      </c>
      <c r="Q53" s="67">
        <v>-2.6125430005427646</v>
      </c>
      <c r="R53" s="67">
        <v>-2.7740025571642564</v>
      </c>
      <c r="S53" s="67">
        <v>-2.8005239531717239</v>
      </c>
      <c r="T53" s="67">
        <v>-2.7451998224188348</v>
      </c>
      <c r="U53" s="67">
        <v>-2.7771826526925172</v>
      </c>
      <c r="V53" s="67">
        <v>-2.7837146606520888</v>
      </c>
      <c r="W53" s="67">
        <v>-2.7538331014070581</v>
      </c>
      <c r="X53" s="67">
        <v>-2.7835310335985937</v>
      </c>
      <c r="Y53" s="67">
        <v>-2.7818017426553787</v>
      </c>
      <c r="Z53" s="67">
        <v>-2.7591174178374351</v>
      </c>
      <c r="AA53" s="67">
        <v>-2.7477309783724091</v>
      </c>
      <c r="AB53" s="67">
        <v>-2.7984252284610731</v>
      </c>
      <c r="AC53" s="47">
        <v>-2.8030347122939752</v>
      </c>
      <c r="AD53" s="91">
        <v>-2.4625450494974608</v>
      </c>
      <c r="AE53" s="91">
        <v>-61.563626237436523</v>
      </c>
      <c r="AF53" s="131"/>
    </row>
    <row r="54" spans="2:33" s="136" customFormat="1" ht="15.65" customHeight="1" x14ac:dyDescent="0.3">
      <c r="B54" s="44" t="s">
        <v>227</v>
      </c>
      <c r="C54" s="67">
        <v>-1.0752927896459132</v>
      </c>
      <c r="D54" s="67">
        <v>-0.9214993911356395</v>
      </c>
      <c r="E54" s="67">
        <v>-1.4006679310240087</v>
      </c>
      <c r="F54" s="67">
        <v>-1.5241937691905829</v>
      </c>
      <c r="G54" s="67">
        <v>-1.8397364597300043</v>
      </c>
      <c r="H54" s="67">
        <v>-1.362027709570901</v>
      </c>
      <c r="I54" s="67">
        <v>-1.2206902638554651</v>
      </c>
      <c r="J54" s="67">
        <v>-1.9897595718578427</v>
      </c>
      <c r="K54" s="67">
        <v>-1.4272539105642739</v>
      </c>
      <c r="L54" s="67">
        <v>-0.99554018481126505</v>
      </c>
      <c r="M54" s="67">
        <v>-0.99589223917971581</v>
      </c>
      <c r="N54" s="67">
        <v>-1.0310462263286928</v>
      </c>
      <c r="O54" s="67">
        <v>-1.0331712361025842</v>
      </c>
      <c r="P54" s="67">
        <v>-1.0100533039785125</v>
      </c>
      <c r="Q54" s="67">
        <v>-0.96030204923851192</v>
      </c>
      <c r="R54" s="67">
        <v>-1.0429336797345439</v>
      </c>
      <c r="S54" s="67">
        <v>-1.029407078061765</v>
      </c>
      <c r="T54" s="67">
        <v>-0.94851930474646817</v>
      </c>
      <c r="U54" s="67">
        <v>-0.97808917470562751</v>
      </c>
      <c r="V54" s="67">
        <v>-0.98231061423385535</v>
      </c>
      <c r="W54" s="67">
        <v>-0.97663317605238076</v>
      </c>
      <c r="X54" s="67">
        <v>-0.9931656064380725</v>
      </c>
      <c r="Y54" s="67">
        <v>-1.0206767262455245</v>
      </c>
      <c r="Z54" s="67">
        <v>-1.0054172827589547</v>
      </c>
      <c r="AA54" s="67">
        <v>-1.0023619434372604</v>
      </c>
      <c r="AB54" s="67">
        <v>-1.0467430957961525</v>
      </c>
      <c r="AC54" s="67">
        <v>-1.0489319927438712</v>
      </c>
      <c r="AD54" s="91">
        <v>-1.1546209812154735</v>
      </c>
      <c r="AE54" s="91">
        <v>-28.865524530386839</v>
      </c>
      <c r="AF54" s="131"/>
    </row>
    <row r="55" spans="2:33" s="136" customFormat="1" ht="15.65" customHeight="1" x14ac:dyDescent="0.3">
      <c r="B55" s="83"/>
      <c r="C55" s="91">
        <f>C52-C51</f>
        <v>-0.66357892447803524</v>
      </c>
      <c r="D55" s="91">
        <f t="shared" ref="D55:AC55" si="0">D52-D51</f>
        <v>-0.69549565154068194</v>
      </c>
      <c r="E55" s="91">
        <f t="shared" si="0"/>
        <v>-0.69060638105443251</v>
      </c>
      <c r="F55" s="91">
        <f t="shared" si="0"/>
        <v>-0.71101113214778366</v>
      </c>
      <c r="G55" s="91">
        <f t="shared" si="0"/>
        <v>-0.73453989623493166</v>
      </c>
      <c r="H55" s="91">
        <f t="shared" si="0"/>
        <v>-0.75345073762041481</v>
      </c>
      <c r="I55" s="91">
        <f t="shared" si="0"/>
        <v>-0.76295678178639381</v>
      </c>
      <c r="J55" s="91">
        <f t="shared" si="0"/>
        <v>-0.79202343388289587</v>
      </c>
      <c r="K55" s="91">
        <f t="shared" si="0"/>
        <v>-0.83602726163304519</v>
      </c>
      <c r="L55" s="91">
        <f t="shared" si="0"/>
        <v>-0.86556440582683347</v>
      </c>
      <c r="M55" s="91">
        <f t="shared" si="0"/>
        <v>-0.89672709380667426</v>
      </c>
      <c r="N55" s="91">
        <f t="shared" si="0"/>
        <v>-0.9299992391004801</v>
      </c>
      <c r="O55" s="91">
        <f t="shared" si="0"/>
        <v>-0.96838548547511372</v>
      </c>
      <c r="P55" s="91">
        <f t="shared" si="0"/>
        <v>-1.0259646853648621</v>
      </c>
      <c r="Q55" s="91">
        <f t="shared" si="0"/>
        <v>-1.0643366431758763</v>
      </c>
      <c r="R55" s="91">
        <f t="shared" si="0"/>
        <v>-1.1038906425536412</v>
      </c>
      <c r="S55" s="91">
        <f t="shared" si="0"/>
        <v>-1.1410602915330705</v>
      </c>
      <c r="T55" s="91">
        <f t="shared" si="0"/>
        <v>-1.1740536165546875</v>
      </c>
      <c r="U55" s="91">
        <f t="shared" si="0"/>
        <v>-1.2255179177801843</v>
      </c>
      <c r="V55" s="91">
        <f t="shared" si="0"/>
        <v>-1.2611907116378611</v>
      </c>
      <c r="W55" s="91">
        <f t="shared" si="0"/>
        <v>-1.2954350280986842</v>
      </c>
      <c r="X55" s="91">
        <f t="shared" si="0"/>
        <v>-1.3327246549685916</v>
      </c>
      <c r="Y55" s="91">
        <f t="shared" si="0"/>
        <v>-1.3671953746651964</v>
      </c>
      <c r="Z55" s="91">
        <f t="shared" si="0"/>
        <v>-1.418126617691569</v>
      </c>
      <c r="AA55" s="91">
        <f t="shared" si="0"/>
        <v>-1.4553773933823271</v>
      </c>
      <c r="AB55" s="91">
        <f t="shared" si="0"/>
        <v>-1.4962536514319584</v>
      </c>
      <c r="AC55" s="91">
        <f t="shared" si="0"/>
        <v>-1.5396374536198829</v>
      </c>
      <c r="AD55" s="91"/>
      <c r="AE55" s="91"/>
      <c r="AF55" s="131"/>
      <c r="AG55" s="127"/>
    </row>
    <row r="56" spans="2:33" s="136" customFormat="1" ht="15.65" customHeight="1" x14ac:dyDescent="0.3">
      <c r="B56" s="83"/>
      <c r="C56" s="91"/>
      <c r="D56" s="91"/>
      <c r="E56" s="91"/>
      <c r="F56" s="91"/>
      <c r="G56" s="91"/>
      <c r="H56" s="91"/>
      <c r="I56" s="91"/>
      <c r="J56" s="91"/>
      <c r="K56" s="91"/>
      <c r="L56" s="91"/>
      <c r="M56" s="91"/>
      <c r="N56" s="91"/>
      <c r="O56" s="91"/>
      <c r="P56" s="91"/>
      <c r="Q56" s="93"/>
      <c r="R56" s="93"/>
      <c r="S56" s="91"/>
      <c r="T56" s="91"/>
      <c r="U56" s="91"/>
      <c r="V56" s="91"/>
      <c r="W56" s="91"/>
      <c r="X56" s="91"/>
      <c r="Y56" s="91"/>
      <c r="Z56" s="93"/>
      <c r="AA56" s="91"/>
      <c r="AB56" s="93"/>
      <c r="AC56" s="93"/>
      <c r="AD56" s="94"/>
      <c r="AE56" s="94"/>
      <c r="AF56" s="40"/>
      <c r="AG56" s="38"/>
    </row>
    <row r="57" spans="2:33" s="136" customFormat="1" ht="15.65" customHeight="1" x14ac:dyDescent="0.3">
      <c r="B57" s="49" t="s">
        <v>223</v>
      </c>
      <c r="C57" s="53"/>
      <c r="D57" s="53"/>
      <c r="E57" s="53"/>
      <c r="F57" s="53"/>
      <c r="G57" s="41"/>
      <c r="H57" s="47"/>
      <c r="I57" s="56"/>
      <c r="J57" s="41"/>
      <c r="K57" s="41"/>
      <c r="L57" s="41"/>
      <c r="M57" s="43"/>
      <c r="N57" s="47"/>
      <c r="O57" s="55"/>
      <c r="P57" s="47"/>
      <c r="Q57" s="55"/>
      <c r="R57" s="28"/>
      <c r="S57" s="28"/>
      <c r="T57" s="28"/>
      <c r="U57" s="28"/>
      <c r="V57" s="28"/>
      <c r="W57" s="28"/>
      <c r="X57" s="28"/>
      <c r="Y57" s="28"/>
      <c r="Z57" s="28"/>
      <c r="AA57" s="28"/>
      <c r="AB57" s="28"/>
      <c r="AC57" s="148"/>
      <c r="AD57" s="40"/>
      <c r="AE57" s="40"/>
      <c r="AF57" s="40"/>
      <c r="AG57" s="38"/>
    </row>
    <row r="58" spans="2:33" s="136" customFormat="1" ht="43.05" customHeight="1" x14ac:dyDescent="0.3">
      <c r="B58" s="43"/>
      <c r="C58" s="53"/>
      <c r="D58" s="53"/>
      <c r="E58" s="53"/>
      <c r="F58" s="53"/>
      <c r="G58" s="41"/>
      <c r="H58" s="47"/>
      <c r="I58" s="145"/>
      <c r="J58" s="41"/>
      <c r="K58" s="41"/>
      <c r="L58" s="41"/>
      <c r="M58" s="43"/>
      <c r="N58" s="47"/>
      <c r="O58" s="55"/>
      <c r="P58" s="47"/>
      <c r="Q58" s="55"/>
      <c r="R58" s="28"/>
      <c r="S58" s="28"/>
      <c r="T58" s="28"/>
      <c r="U58" s="28"/>
      <c r="V58" s="28"/>
      <c r="W58" s="28"/>
      <c r="X58" s="28"/>
      <c r="Y58" s="28"/>
      <c r="Z58" s="28"/>
      <c r="AA58" s="28"/>
      <c r="AB58" s="28"/>
      <c r="AC58" s="148"/>
      <c r="AD58" s="40"/>
      <c r="AE58" s="40"/>
      <c r="AF58" s="40"/>
      <c r="AG58" s="38"/>
    </row>
    <row r="59" spans="2:33" s="136" customFormat="1" ht="15.65" customHeight="1" x14ac:dyDescent="0.3">
      <c r="B59" s="70" t="s">
        <v>205</v>
      </c>
      <c r="C59" s="41"/>
      <c r="D59" s="41"/>
      <c r="E59" s="41"/>
      <c r="F59" s="41"/>
      <c r="G59" s="41"/>
      <c r="H59" s="41"/>
      <c r="I59" s="41"/>
      <c r="J59" s="41"/>
      <c r="K59" s="41"/>
      <c r="L59" s="41"/>
      <c r="M59" s="43"/>
      <c r="N59" s="47"/>
      <c r="O59" s="55"/>
      <c r="P59" s="47"/>
      <c r="Q59" s="55"/>
      <c r="R59" s="28"/>
      <c r="S59" s="28"/>
      <c r="T59" s="28"/>
      <c r="U59" s="28"/>
      <c r="V59" s="28"/>
      <c r="W59" s="28"/>
      <c r="X59" s="28"/>
      <c r="Y59" s="28"/>
      <c r="Z59" s="28"/>
      <c r="AA59" s="28"/>
      <c r="AB59" s="28"/>
      <c r="AC59" s="28"/>
      <c r="AD59" s="40"/>
      <c r="AE59" s="40"/>
      <c r="AF59" s="40"/>
      <c r="AG59" s="38"/>
    </row>
    <row r="60" spans="2:33" s="136" customFormat="1" ht="15.65" customHeight="1" x14ac:dyDescent="0.3">
      <c r="B60" s="90"/>
      <c r="C60" s="105" t="s">
        <v>166</v>
      </c>
      <c r="D60" s="105"/>
      <c r="E60" s="105"/>
      <c r="F60" s="40"/>
      <c r="G60" s="90">
        <v>2050</v>
      </c>
      <c r="H60" s="40"/>
      <c r="I60" s="40"/>
      <c r="J60" s="40"/>
      <c r="K60" s="90" t="s">
        <v>167</v>
      </c>
      <c r="L60" s="40"/>
      <c r="M60" s="40"/>
      <c r="N60" s="47"/>
      <c r="O60" s="55"/>
      <c r="P60" s="47"/>
      <c r="Q60" s="55"/>
      <c r="R60" s="28"/>
      <c r="S60" s="28"/>
      <c r="T60" s="28"/>
      <c r="U60" s="28"/>
      <c r="V60" s="28"/>
      <c r="W60" s="28"/>
      <c r="X60" s="28"/>
      <c r="Y60" s="28"/>
      <c r="Z60" s="28"/>
      <c r="AA60" s="28"/>
      <c r="AB60" s="28"/>
      <c r="AC60" s="28"/>
      <c r="AD60" s="40"/>
      <c r="AE60" s="40"/>
      <c r="AF60" s="40"/>
      <c r="AG60" s="38"/>
    </row>
    <row r="61" spans="2:33" s="136" customFormat="1" ht="15.65" customHeight="1" x14ac:dyDescent="0.3">
      <c r="B61" s="44"/>
      <c r="C61" s="103" t="s">
        <v>162</v>
      </c>
      <c r="D61" s="103" t="s">
        <v>163</v>
      </c>
      <c r="E61" s="103" t="s">
        <v>177</v>
      </c>
      <c r="F61" s="46"/>
      <c r="G61" s="104" t="s">
        <v>162</v>
      </c>
      <c r="H61" s="103" t="s">
        <v>163</v>
      </c>
      <c r="I61" s="103" t="s">
        <v>177</v>
      </c>
      <c r="J61" s="46"/>
      <c r="K61" s="104" t="s">
        <v>162</v>
      </c>
      <c r="L61" s="103" t="s">
        <v>163</v>
      </c>
      <c r="M61" s="103" t="s">
        <v>177</v>
      </c>
      <c r="N61" s="47"/>
      <c r="O61" s="55"/>
      <c r="P61" s="47"/>
      <c r="Q61" s="55"/>
      <c r="R61" s="28"/>
      <c r="S61" s="28"/>
      <c r="T61" s="28"/>
      <c r="U61" s="28"/>
      <c r="V61" s="28"/>
      <c r="W61" s="28"/>
      <c r="X61" s="28"/>
      <c r="Y61" s="28"/>
      <c r="Z61" s="28"/>
      <c r="AA61" s="28"/>
      <c r="AB61" s="28"/>
      <c r="AC61" s="28"/>
      <c r="AD61" s="40"/>
      <c r="AE61" s="40"/>
      <c r="AF61" s="40"/>
      <c r="AG61" s="38"/>
    </row>
    <row r="62" spans="2:33" s="136" customFormat="1" ht="15.65" customHeight="1" x14ac:dyDescent="0.3">
      <c r="B62" s="102" t="s">
        <v>145</v>
      </c>
      <c r="C62" s="154">
        <v>-0.11580682131881645</v>
      </c>
      <c r="D62" s="154">
        <v>-1.1443152282096545</v>
      </c>
      <c r="E62" s="154">
        <v>-1.1443152282096545</v>
      </c>
      <c r="F62" s="155"/>
      <c r="G62" s="156">
        <v>-0.15042713290688248</v>
      </c>
      <c r="H62" s="155">
        <v>-1.6239274979022467</v>
      </c>
      <c r="I62" s="154">
        <v>-1.6239274979022467</v>
      </c>
      <c r="J62" s="46"/>
      <c r="K62" s="157">
        <v>-2.8951705329704112</v>
      </c>
      <c r="L62" s="67">
        <v>-28.607880705241364</v>
      </c>
      <c r="M62" s="67">
        <v>-28.607880705241364</v>
      </c>
      <c r="N62" s="41"/>
      <c r="O62" s="41"/>
      <c r="P62" s="41"/>
      <c r="Q62" s="41"/>
      <c r="R62" s="28"/>
      <c r="S62" s="28"/>
      <c r="T62" s="28"/>
      <c r="U62" s="28"/>
      <c r="V62" s="28"/>
      <c r="W62" s="28"/>
      <c r="X62" s="28"/>
      <c r="Y62" s="28"/>
      <c r="Z62" s="28"/>
      <c r="AA62" s="28"/>
      <c r="AB62" s="28"/>
      <c r="AC62" s="28"/>
      <c r="AD62" s="40"/>
      <c r="AE62" s="40"/>
      <c r="AF62" s="40"/>
      <c r="AG62" s="38"/>
    </row>
    <row r="63" spans="2:33" s="136" customFormat="1" ht="15.65" customHeight="1" x14ac:dyDescent="0.3">
      <c r="B63" s="102" t="s">
        <v>146</v>
      </c>
      <c r="C63" s="154">
        <v>-1.3079240682819875</v>
      </c>
      <c r="D63" s="154">
        <v>-0.64886586942023539</v>
      </c>
      <c r="E63" s="154">
        <v>-1.3079240682819875</v>
      </c>
      <c r="F63" s="154"/>
      <c r="G63" s="156">
        <v>-1.754102719550104</v>
      </c>
      <c r="H63" s="155">
        <v>-1.1408415231490074</v>
      </c>
      <c r="I63" s="154">
        <v>-1.754102719550104</v>
      </c>
      <c r="J63" s="41"/>
      <c r="K63" s="157">
        <v>-32.698101707049688</v>
      </c>
      <c r="L63" s="67">
        <v>-16.221646735505885</v>
      </c>
      <c r="M63" s="67">
        <v>-32.698101707049688</v>
      </c>
      <c r="N63" s="41"/>
      <c r="O63" s="41"/>
      <c r="P63" s="47"/>
      <c r="Q63" s="47"/>
      <c r="R63" s="28"/>
      <c r="S63" s="28"/>
      <c r="T63" s="28"/>
      <c r="U63" s="28"/>
      <c r="V63" s="28"/>
      <c r="W63" s="28"/>
      <c r="X63" s="28"/>
      <c r="Y63" s="28"/>
      <c r="Z63" s="28"/>
      <c r="AA63" s="28"/>
      <c r="AB63" s="28"/>
      <c r="AC63" s="28"/>
      <c r="AD63" s="40"/>
      <c r="AE63" s="40"/>
      <c r="AF63" s="40"/>
      <c r="AG63" s="38"/>
    </row>
    <row r="64" spans="2:33" s="136" customFormat="1" ht="15.65" customHeight="1" x14ac:dyDescent="0.3">
      <c r="B64" s="102" t="s">
        <v>147</v>
      </c>
      <c r="C64" s="154">
        <v>0</v>
      </c>
      <c r="D64" s="154">
        <v>-0.46484728829344218</v>
      </c>
      <c r="E64" s="154">
        <v>0</v>
      </c>
      <c r="F64" s="155"/>
      <c r="G64" s="156">
        <v>0</v>
      </c>
      <c r="H64" s="155">
        <v>-0.84695626527812595</v>
      </c>
      <c r="I64" s="154">
        <v>0</v>
      </c>
      <c r="J64" s="46"/>
      <c r="K64" s="157">
        <v>0</v>
      </c>
      <c r="L64" s="67">
        <v>-11.621182207336055</v>
      </c>
      <c r="M64" s="67">
        <v>0</v>
      </c>
      <c r="N64" s="41"/>
      <c r="O64" s="41"/>
      <c r="P64" s="47"/>
      <c r="Q64" s="47"/>
      <c r="R64" s="58"/>
      <c r="S64" s="41"/>
      <c r="T64" s="41"/>
      <c r="U64" s="28"/>
      <c r="V64" s="28"/>
      <c r="W64" s="28"/>
      <c r="X64" s="28"/>
      <c r="Y64" s="41"/>
      <c r="Z64" s="28"/>
      <c r="AA64" s="28"/>
      <c r="AB64" s="28"/>
      <c r="AC64" s="28"/>
      <c r="AD64" s="40"/>
      <c r="AE64" s="40"/>
      <c r="AF64" s="40"/>
      <c r="AG64" s="38"/>
    </row>
    <row r="65" spans="1:35" s="39" customFormat="1" ht="15.65" customHeight="1" x14ac:dyDescent="0.3">
      <c r="A65" s="136"/>
      <c r="B65" s="102" t="s">
        <v>136</v>
      </c>
      <c r="C65" s="154">
        <v>-0.95888199424455223</v>
      </c>
      <c r="D65" s="154">
        <v>-0.37085195502794682</v>
      </c>
      <c r="E65" s="154">
        <v>-0.95888199424455223</v>
      </c>
      <c r="F65" s="155"/>
      <c r="G65" s="156">
        <v>-0.81187388849618747</v>
      </c>
      <c r="H65" s="155">
        <v>-0.35515722782295972</v>
      </c>
      <c r="I65" s="154">
        <v>-0.81187388849618747</v>
      </c>
      <c r="J65" s="46"/>
      <c r="K65" s="157">
        <v>-23.972049856113806</v>
      </c>
      <c r="L65" s="67">
        <v>-9.2712988756986707</v>
      </c>
      <c r="M65" s="67">
        <v>-23.972049856113806</v>
      </c>
      <c r="N65" s="41"/>
      <c r="O65" s="41"/>
      <c r="P65" s="47"/>
      <c r="Q65" s="47"/>
      <c r="R65" s="45"/>
      <c r="S65" s="45"/>
      <c r="T65" s="45"/>
      <c r="U65" s="28"/>
      <c r="V65" s="28"/>
      <c r="W65" s="28"/>
      <c r="X65" s="28"/>
      <c r="Y65" s="45"/>
      <c r="Z65" s="28"/>
      <c r="AA65" s="28"/>
      <c r="AB65" s="28"/>
      <c r="AC65" s="28"/>
      <c r="AD65" s="40"/>
      <c r="AE65" s="40"/>
      <c r="AF65" s="40"/>
      <c r="AG65" s="38"/>
      <c r="AH65" s="136"/>
      <c r="AI65" s="136"/>
    </row>
    <row r="66" spans="1:35" s="39" customFormat="1" ht="15.65" customHeight="1" x14ac:dyDescent="0.3">
      <c r="A66" s="136"/>
      <c r="B66" s="102" t="s">
        <v>148</v>
      </c>
      <c r="C66" s="154">
        <v>-3.7111857213494318E-2</v>
      </c>
      <c r="D66" s="154">
        <v>-4.2714291286315896E-2</v>
      </c>
      <c r="E66" s="154">
        <v>-4.2714291286315896E-2</v>
      </c>
      <c r="F66" s="155"/>
      <c r="G66" s="156">
        <v>-4.3632113037995947E-2</v>
      </c>
      <c r="H66" s="155">
        <v>-6.6323945648529364E-2</v>
      </c>
      <c r="I66" s="154">
        <v>-6.6323945648529364E-2</v>
      </c>
      <c r="J66" s="46"/>
      <c r="K66" s="157">
        <v>-0.92779643033735792</v>
      </c>
      <c r="L66" s="67">
        <v>-1.0678572821578973</v>
      </c>
      <c r="M66" s="67">
        <v>-1.0678572821578973</v>
      </c>
      <c r="N66" s="146"/>
      <c r="O66" s="146"/>
      <c r="P66" s="146"/>
      <c r="Q66" s="28"/>
      <c r="R66" s="28"/>
      <c r="S66" s="28"/>
      <c r="T66" s="28"/>
      <c r="U66" s="28"/>
      <c r="V66" s="28"/>
      <c r="W66" s="28"/>
      <c r="X66" s="28"/>
      <c r="Y66" s="28"/>
      <c r="Z66" s="28"/>
      <c r="AA66" s="28"/>
      <c r="AB66" s="28"/>
      <c r="AC66" s="28"/>
      <c r="AD66" s="40"/>
      <c r="AE66" s="40"/>
      <c r="AF66" s="40"/>
      <c r="AG66" s="38"/>
      <c r="AH66" s="136"/>
      <c r="AI66" s="136"/>
    </row>
    <row r="67" spans="1:35" s="39" customFormat="1" ht="15.65" customHeight="1" x14ac:dyDescent="0.3">
      <c r="A67" s="136"/>
      <c r="B67" s="102" t="s">
        <v>149</v>
      </c>
      <c r="C67" s="154">
        <v>-1.5311911359330029E-2</v>
      </c>
      <c r="D67" s="154">
        <v>-3.4280420456012067E-2</v>
      </c>
      <c r="E67" s="154">
        <v>-3.4280420456012067E-2</v>
      </c>
      <c r="F67" s="155"/>
      <c r="G67" s="156">
        <v>-2.2561832157667022E-2</v>
      </c>
      <c r="H67" s="155">
        <v>-6.447059825049721E-2</v>
      </c>
      <c r="I67" s="154">
        <v>-6.447059825049721E-2</v>
      </c>
      <c r="J67" s="46"/>
      <c r="K67" s="157">
        <v>-0.38279778398325071</v>
      </c>
      <c r="L67" s="67">
        <v>-0.8570105114003016</v>
      </c>
      <c r="M67" s="67">
        <v>-0.8570105114003016</v>
      </c>
      <c r="N67" s="146"/>
      <c r="O67" s="146"/>
      <c r="P67" s="146"/>
      <c r="Q67" s="28"/>
      <c r="R67" s="28"/>
      <c r="S67" s="28"/>
      <c r="T67" s="28"/>
      <c r="U67" s="28"/>
      <c r="V67" s="28"/>
      <c r="W67" s="28"/>
      <c r="X67" s="28"/>
      <c r="Y67" s="28"/>
      <c r="Z67" s="28"/>
      <c r="AA67" s="28"/>
      <c r="AB67" s="28"/>
      <c r="AC67" s="28"/>
      <c r="AD67" s="40"/>
      <c r="AE67" s="40"/>
      <c r="AF67" s="40"/>
      <c r="AG67" s="38"/>
      <c r="AH67" s="136"/>
      <c r="AI67" s="136"/>
    </row>
    <row r="68" spans="1:35" s="39" customFormat="1" ht="15.65" customHeight="1" x14ac:dyDescent="0.3">
      <c r="A68" s="136"/>
      <c r="B68" s="102" t="s">
        <v>150</v>
      </c>
      <c r="C68" s="154">
        <v>-3.2312573294649469E-2</v>
      </c>
      <c r="D68" s="154">
        <v>-3.3993286452760701E-2</v>
      </c>
      <c r="E68" s="154">
        <v>-3.3993286452760701E-2</v>
      </c>
      <c r="F68" s="155"/>
      <c r="G68" s="156">
        <v>-2.8403146250212879E-2</v>
      </c>
      <c r="H68" s="155">
        <v>-3.0587516800256828E-2</v>
      </c>
      <c r="I68" s="154">
        <v>-3.0587516800256828E-2</v>
      </c>
      <c r="J68" s="46"/>
      <c r="K68" s="157">
        <v>-0.80781433236623668</v>
      </c>
      <c r="L68" s="67">
        <v>-0.84983216131901762</v>
      </c>
      <c r="M68" s="67">
        <v>-0.84983216131901762</v>
      </c>
      <c r="N68" s="28"/>
      <c r="O68" s="28"/>
      <c r="P68" s="28"/>
      <c r="Q68" s="146"/>
      <c r="R68" s="139"/>
      <c r="S68" s="28"/>
      <c r="T68" s="28"/>
      <c r="U68" s="28"/>
      <c r="V68" s="28"/>
      <c r="W68" s="28"/>
      <c r="X68" s="28"/>
      <c r="Y68" s="28"/>
      <c r="Z68" s="28"/>
      <c r="AA68" s="28"/>
      <c r="AB68" s="28"/>
      <c r="AC68" s="28"/>
      <c r="AD68" s="40"/>
      <c r="AE68" s="40"/>
      <c r="AF68" s="40"/>
      <c r="AG68" s="38"/>
      <c r="AH68" s="136"/>
      <c r="AI68" s="136"/>
    </row>
    <row r="69" spans="1:35" s="39" customFormat="1" ht="15.65" customHeight="1" x14ac:dyDescent="0.3">
      <c r="A69" s="136"/>
      <c r="B69" s="102" t="s">
        <v>44</v>
      </c>
      <c r="C69" s="154">
        <v>4.8041762153690363E-3</v>
      </c>
      <c r="D69" s="154">
        <v>-1.4550067370998818E-2</v>
      </c>
      <c r="E69" s="154">
        <v>-1.4550067370998818E-2</v>
      </c>
      <c r="F69" s="155"/>
      <c r="G69" s="156">
        <v>7.9661201050744753E-3</v>
      </c>
      <c r="H69" s="155">
        <v>-2.4975427445924913E-2</v>
      </c>
      <c r="I69" s="154">
        <v>-2.4975427445924913E-2</v>
      </c>
      <c r="J69" s="46"/>
      <c r="K69" s="157">
        <v>0.1201044053842259</v>
      </c>
      <c r="L69" s="67">
        <v>-0.36375168427497045</v>
      </c>
      <c r="M69" s="67">
        <v>-0.36375168427497045</v>
      </c>
      <c r="N69" s="28"/>
      <c r="O69" s="28"/>
      <c r="P69" s="28"/>
      <c r="Q69" s="146"/>
      <c r="R69" s="139"/>
      <c r="S69" s="28"/>
      <c r="T69" s="28"/>
      <c r="U69" s="28"/>
      <c r="V69" s="28"/>
      <c r="W69" s="28"/>
      <c r="X69" s="28"/>
      <c r="Y69" s="28"/>
      <c r="Z69" s="28"/>
      <c r="AA69" s="28"/>
      <c r="AB69" s="28"/>
      <c r="AC69" s="28"/>
      <c r="AD69" s="40"/>
      <c r="AE69" s="40"/>
      <c r="AF69" s="40"/>
      <c r="AG69" s="38"/>
      <c r="AH69" s="136"/>
      <c r="AI69" s="136"/>
    </row>
    <row r="70" spans="1:35" s="39" customFormat="1" ht="15.65" customHeight="1" x14ac:dyDescent="0.3">
      <c r="A70" s="136"/>
      <c r="B70" s="102" t="s">
        <v>38</v>
      </c>
      <c r="C70" s="154">
        <v>-2.4625450494974608</v>
      </c>
      <c r="D70" s="154">
        <v>-2.7544184065173667</v>
      </c>
      <c r="E70" s="154">
        <v>-3.5366593563022821</v>
      </c>
      <c r="F70" s="154"/>
      <c r="G70" s="158">
        <v>-2.8030347122939752</v>
      </c>
      <c r="H70" s="154">
        <v>-4.1532400022975482</v>
      </c>
      <c r="I70" s="154">
        <v>-4.3762615940937462</v>
      </c>
      <c r="J70" s="67"/>
      <c r="K70" s="159">
        <v>-61.563626237436523</v>
      </c>
      <c r="L70" s="67">
        <v>-68.860460162934174</v>
      </c>
      <c r="M70" s="67">
        <v>-88.416483907557051</v>
      </c>
      <c r="N70" s="28"/>
      <c r="O70" s="28"/>
      <c r="P70" s="28"/>
      <c r="Q70" s="28"/>
      <c r="R70" s="28"/>
      <c r="S70" s="28"/>
      <c r="T70" s="28"/>
      <c r="U70" s="28"/>
      <c r="V70" s="28"/>
      <c r="W70" s="28"/>
      <c r="X70" s="28"/>
      <c r="Y70" s="28"/>
      <c r="Z70" s="28"/>
      <c r="AA70" s="28"/>
      <c r="AB70" s="28"/>
      <c r="AC70" s="28"/>
      <c r="AD70" s="40"/>
      <c r="AE70" s="40"/>
      <c r="AF70" s="40"/>
      <c r="AG70" s="38"/>
      <c r="AH70" s="136"/>
      <c r="AI70" s="136"/>
    </row>
    <row r="71" spans="1:35" s="136" customFormat="1" ht="15.65" customHeight="1" x14ac:dyDescent="0.3">
      <c r="B71" s="102" t="s">
        <v>165</v>
      </c>
      <c r="C71" s="154">
        <v>-1.1546209812154733</v>
      </c>
      <c r="D71" s="154">
        <v>-2.1055525370971315</v>
      </c>
      <c r="E71" s="154">
        <v>-2.2287352880202946</v>
      </c>
      <c r="F71" s="160"/>
      <c r="G71" s="158">
        <v>-1.0489319927438712</v>
      </c>
      <c r="H71" s="154">
        <v>-3.0123984791485405</v>
      </c>
      <c r="I71" s="154">
        <v>-2.6221588745436422</v>
      </c>
      <c r="J71" s="28"/>
      <c r="K71" s="159">
        <v>-28.865524530386836</v>
      </c>
      <c r="L71" s="67">
        <v>-52.638813427428289</v>
      </c>
      <c r="M71" s="67">
        <v>-55.718382200507364</v>
      </c>
      <c r="N71" s="28"/>
      <c r="O71" s="28"/>
      <c r="P71" s="28"/>
      <c r="Q71" s="28"/>
      <c r="R71" s="28"/>
      <c r="S71" s="28"/>
      <c r="T71" s="28"/>
      <c r="U71" s="28"/>
      <c r="V71" s="28"/>
      <c r="W71" s="28"/>
      <c r="X71" s="28"/>
      <c r="Y71" s="28"/>
      <c r="Z71" s="28"/>
      <c r="AA71" s="28"/>
      <c r="AB71" s="28"/>
      <c r="AC71" s="28"/>
      <c r="AD71" s="40"/>
      <c r="AE71" s="40"/>
      <c r="AF71" s="40"/>
      <c r="AG71" s="38"/>
    </row>
    <row r="72" spans="1:35" s="136" customFormat="1" ht="15.65" customHeight="1" x14ac:dyDescent="0.3">
      <c r="B72" s="102"/>
      <c r="C72" s="57"/>
      <c r="D72" s="57"/>
      <c r="E72" s="107"/>
      <c r="F72" s="57"/>
      <c r="G72" s="57"/>
      <c r="H72" s="57"/>
      <c r="I72" s="41"/>
      <c r="J72" s="41"/>
      <c r="K72" s="41"/>
      <c r="L72" s="41"/>
      <c r="M72" s="59"/>
      <c r="N72" s="28"/>
      <c r="O72" s="28"/>
      <c r="P72" s="28"/>
      <c r="Q72" s="28"/>
      <c r="R72" s="28"/>
      <c r="S72" s="28"/>
      <c r="T72" s="28"/>
      <c r="U72" s="28"/>
      <c r="V72" s="28"/>
      <c r="W72" s="28"/>
      <c r="X72" s="28"/>
      <c r="Y72" s="28"/>
      <c r="Z72" s="28"/>
      <c r="AA72" s="28"/>
      <c r="AB72" s="28"/>
      <c r="AC72" s="28"/>
      <c r="AD72" s="40"/>
      <c r="AE72" s="40"/>
      <c r="AF72" s="40"/>
      <c r="AG72" s="38"/>
    </row>
    <row r="73" spans="1:35" s="136" customFormat="1" ht="15.65" customHeight="1" x14ac:dyDescent="0.3">
      <c r="B73" s="49" t="s">
        <v>223</v>
      </c>
      <c r="C73" s="40"/>
      <c r="D73" s="51"/>
      <c r="E73" s="40"/>
      <c r="F73" s="166"/>
      <c r="G73" s="166"/>
      <c r="H73" s="166"/>
      <c r="I73" s="41"/>
      <c r="J73" s="41"/>
      <c r="K73" s="51"/>
      <c r="L73" s="41"/>
      <c r="M73" s="59"/>
      <c r="N73" s="28"/>
      <c r="O73" s="28"/>
      <c r="P73" s="28"/>
      <c r="Q73" s="28"/>
      <c r="R73" s="51"/>
      <c r="S73" s="41"/>
      <c r="T73" s="59"/>
      <c r="U73" s="28"/>
      <c r="V73" s="28"/>
      <c r="W73" s="28"/>
      <c r="X73" s="28"/>
      <c r="Y73" s="59"/>
      <c r="Z73" s="28"/>
      <c r="AA73" s="28"/>
      <c r="AB73" s="28"/>
      <c r="AC73" s="28"/>
      <c r="AD73" s="40"/>
      <c r="AE73" s="40"/>
      <c r="AF73" s="40"/>
      <c r="AG73" s="38"/>
    </row>
    <row r="74" spans="1:35" s="39" customFormat="1" ht="15.65" customHeight="1" x14ac:dyDescent="0.3">
      <c r="A74" s="136"/>
      <c r="B74" s="58"/>
      <c r="C74" s="40"/>
      <c r="D74" s="40"/>
      <c r="E74" s="40"/>
      <c r="F74" s="40"/>
      <c r="G74" s="40"/>
      <c r="H74" s="40"/>
      <c r="I74" s="40"/>
      <c r="J74" s="40"/>
      <c r="K74" s="40"/>
      <c r="L74" s="40"/>
      <c r="M74" s="40"/>
      <c r="N74" s="40"/>
      <c r="O74" s="40"/>
      <c r="P74" s="40"/>
      <c r="Q74" s="28"/>
      <c r="R74" s="40"/>
      <c r="S74" s="40"/>
      <c r="T74" s="40"/>
      <c r="U74" s="40"/>
      <c r="V74" s="40"/>
      <c r="W74" s="40"/>
      <c r="X74" s="28"/>
      <c r="Y74" s="40"/>
      <c r="Z74" s="40"/>
      <c r="AA74" s="40"/>
      <c r="AB74" s="40"/>
      <c r="AC74" s="28"/>
      <c r="AD74" s="40"/>
      <c r="AE74" s="40"/>
      <c r="AF74" s="40"/>
      <c r="AG74" s="38"/>
      <c r="AH74" s="136"/>
      <c r="AI74" s="136"/>
    </row>
    <row r="75" spans="1:35" s="39" customFormat="1" ht="15.65" customHeight="1" x14ac:dyDescent="0.3">
      <c r="A75" s="136"/>
      <c r="B75" s="60"/>
      <c r="C75" s="61"/>
      <c r="D75" s="62"/>
      <c r="E75" s="62"/>
      <c r="F75" s="62"/>
      <c r="G75" s="62"/>
      <c r="H75" s="62"/>
      <c r="I75" s="62"/>
      <c r="J75" s="41"/>
      <c r="K75" s="62"/>
      <c r="L75" s="62"/>
      <c r="M75" s="62"/>
      <c r="N75" s="62"/>
      <c r="O75" s="62"/>
      <c r="P75" s="62"/>
      <c r="Q75" s="28"/>
      <c r="R75" s="62"/>
      <c r="S75" s="62"/>
      <c r="T75" s="62"/>
      <c r="U75" s="62"/>
      <c r="V75" s="62"/>
      <c r="W75" s="62"/>
      <c r="X75" s="28"/>
      <c r="Y75" s="62"/>
      <c r="Z75" s="62"/>
      <c r="AA75" s="62"/>
      <c r="AB75" s="28"/>
      <c r="AC75" s="28"/>
      <c r="AD75" s="40"/>
      <c r="AE75" s="40"/>
      <c r="AF75" s="40"/>
      <c r="AG75" s="38"/>
      <c r="AH75" s="136"/>
      <c r="AI75" s="136"/>
    </row>
    <row r="76" spans="1:35" s="39" customFormat="1" ht="15.65" customHeight="1" x14ac:dyDescent="0.3">
      <c r="A76" s="136"/>
      <c r="B76" s="167"/>
      <c r="C76" s="167"/>
      <c r="D76" s="47"/>
      <c r="E76" s="47"/>
      <c r="F76" s="47"/>
      <c r="G76" s="47"/>
      <c r="H76" s="47"/>
      <c r="I76" s="47"/>
      <c r="J76" s="41"/>
      <c r="K76" s="47"/>
      <c r="L76" s="47"/>
      <c r="M76" s="47"/>
      <c r="N76" s="47"/>
      <c r="O76" s="47"/>
      <c r="P76" s="47"/>
      <c r="Q76" s="28"/>
      <c r="R76" s="63"/>
      <c r="S76" s="63"/>
      <c r="T76" s="63"/>
      <c r="U76" s="63"/>
      <c r="V76" s="63"/>
      <c r="W76" s="63"/>
      <c r="X76" s="28"/>
      <c r="Y76" s="63"/>
      <c r="Z76" s="63"/>
      <c r="AA76" s="63"/>
      <c r="AB76" s="63"/>
      <c r="AC76" s="28"/>
      <c r="AD76" s="40"/>
      <c r="AE76" s="40"/>
      <c r="AF76" s="40"/>
      <c r="AG76" s="38"/>
      <c r="AH76" s="136"/>
      <c r="AI76" s="136"/>
    </row>
    <row r="77" spans="1:35" s="39" customFormat="1" ht="15.65" customHeight="1" x14ac:dyDescent="0.3">
      <c r="A77" s="136"/>
      <c r="B77" s="40"/>
      <c r="C77" s="41"/>
      <c r="D77" s="41"/>
      <c r="E77" s="41"/>
      <c r="F77" s="41"/>
      <c r="G77" s="41"/>
      <c r="H77" s="41"/>
      <c r="I77" s="41"/>
      <c r="J77" s="41"/>
      <c r="K77" s="41"/>
      <c r="L77" s="41"/>
      <c r="M77" s="41"/>
      <c r="N77" s="28"/>
      <c r="O77" s="28"/>
      <c r="P77" s="28"/>
      <c r="Q77" s="28"/>
      <c r="R77" s="28"/>
      <c r="S77" s="28"/>
      <c r="T77" s="28"/>
      <c r="U77" s="28"/>
      <c r="V77" s="28"/>
      <c r="W77" s="28"/>
      <c r="X77" s="28"/>
      <c r="Y77" s="28"/>
      <c r="Z77" s="28"/>
      <c r="AA77" s="28"/>
      <c r="AB77" s="28"/>
      <c r="AC77" s="28"/>
      <c r="AD77" s="40"/>
      <c r="AE77" s="40"/>
      <c r="AF77" s="40"/>
      <c r="AG77" s="38"/>
      <c r="AH77" s="136"/>
      <c r="AI77" s="136"/>
    </row>
    <row r="92" ht="29.45" customHeight="1" x14ac:dyDescent="0.3"/>
    <row r="104" ht="23.2" customHeight="1" x14ac:dyDescent="0.3"/>
    <row r="119" ht="14.6" customHeight="1" x14ac:dyDescent="0.3"/>
    <row r="131" ht="14.6" customHeight="1" x14ac:dyDescent="0.3"/>
  </sheetData>
  <mergeCells count="2">
    <mergeCell ref="F73:H73"/>
    <mergeCell ref="B76:C76"/>
  </mergeCells>
  <phoneticPr fontId="28" type="noConversion"/>
  <conditionalFormatting sqref="B29">
    <cfRule type="duplicateValues" dxfId="2" priority="3"/>
  </conditionalFormatting>
  <conditionalFormatting sqref="B57">
    <cfRule type="duplicateValues" dxfId="1" priority="2"/>
  </conditionalFormatting>
  <conditionalFormatting sqref="B73">
    <cfRule type="duplicateValues" dxfId="0" priority="1"/>
  </conditionalFormatting>
  <conditionalFormatting sqref="D76:W76">
    <cfRule type="colorScale" priority="20">
      <colorScale>
        <cfvo type="min"/>
        <cfvo type="max"/>
        <color rgb="FFFCFCFF"/>
        <color rgb="FFF36FA1"/>
      </colorScale>
    </cfRule>
  </conditionalFormatting>
  <conditionalFormatting sqref="Y76:AB76">
    <cfRule type="colorScale" priority="21">
      <colorScale>
        <cfvo type="min"/>
        <cfvo type="max"/>
        <color rgb="FFFCFCFF"/>
        <color rgb="FFF36FA1"/>
      </colorScale>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iconSet" priority="6" id="{11EF6BBD-603A-4044-A802-EBCAC6087ED8}">
            <x14:iconSet iconSet="3ArrowsGray" showValue="0" custom="1">
              <x14:cfvo type="percent">
                <xm:f>0</xm:f>
              </x14:cfvo>
              <x14:cfvo type="num">
                <xm:f>0</xm:f>
              </x14:cfvo>
              <x14:cfvo type="num">
                <xm:f>2</xm:f>
              </x14:cfvo>
              <x14:cfIcon iconSet="3ArrowsGray" iconId="0"/>
              <x14:cfIcon iconSet="3ArrowsGray" iconId="0"/>
              <x14:cfIcon iconSet="3ArrowsGray" iconId="1"/>
            </x14:iconSet>
          </x14:cfRule>
          <xm:sqref>B74:C75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ea0b20c-aebf-48c8-b046-9030827dd5cd">
      <Terms xmlns="http://schemas.microsoft.com/office/infopath/2007/PartnerControls"/>
    </lcf76f155ced4ddcb4097134ff3c332f>
    <TaxCatchAll xmlns="d9b20b17-c081-4438-907a-bf68943de19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0F80E0869AE6F47834C62031B984606" ma:contentTypeVersion="18" ma:contentTypeDescription="Create a new document." ma:contentTypeScope="" ma:versionID="5a83c21060798dda2ee2b2bebba360cf">
  <xsd:schema xmlns:xsd="http://www.w3.org/2001/XMLSchema" xmlns:xs="http://www.w3.org/2001/XMLSchema" xmlns:p="http://schemas.microsoft.com/office/2006/metadata/properties" xmlns:ns2="dea0b20c-aebf-48c8-b046-9030827dd5cd" xmlns:ns3="d9b20b17-c081-4438-907a-bf68943de19a" targetNamespace="http://schemas.microsoft.com/office/2006/metadata/properties" ma:root="true" ma:fieldsID="1e1004491b3056e81fb086d32a18e3de" ns2:_="" ns3:_="">
    <xsd:import namespace="dea0b20c-aebf-48c8-b046-9030827dd5cd"/>
    <xsd:import namespace="d9b20b17-c081-4438-907a-bf68943de19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a0b20c-aebf-48c8-b046-9030827dd5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47ced03-114a-423c-8459-81da610caf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b20b17-c081-4438-907a-bf68943de19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3b0f98a-8582-496d-ab78-3f6949400293}" ma:internalName="TaxCatchAll" ma:showField="CatchAllData" ma:web="d9b20b17-c081-4438-907a-bf68943de1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8BF800-BE3C-49A6-B8B4-A4C119E61570}">
  <ds:schemaRefs>
    <ds:schemaRef ds:uri="http://schemas.microsoft.com/sharepoint/v3/contenttype/forms"/>
  </ds:schemaRefs>
</ds:datastoreItem>
</file>

<file path=customXml/itemProps2.xml><?xml version="1.0" encoding="utf-8"?>
<ds:datastoreItem xmlns:ds="http://schemas.openxmlformats.org/officeDocument/2006/customXml" ds:itemID="{FB8393DA-BA81-4E81-AFD7-87077521FB5B}">
  <ds:schemaRefs>
    <ds:schemaRef ds:uri="http://purl.org/dc/dcmitype/"/>
    <ds:schemaRef ds:uri="d9b20b17-c081-4438-907a-bf68943de19a"/>
    <ds:schemaRef ds:uri="http://purl.org/dc/elements/1.1/"/>
    <ds:schemaRef ds:uri="http://purl.org/dc/terms/"/>
    <ds:schemaRef ds:uri="http://schemas.microsoft.com/office/2006/metadata/properties"/>
    <ds:schemaRef ds:uri="dea0b20c-aebf-48c8-b046-9030827dd5cd"/>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9E02F581-9B8C-4626-B6D1-7FDD1F3A69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a0b20c-aebf-48c8-b046-9030827dd5cd"/>
    <ds:schemaRef ds:uri="d9b20b17-c081-4438-907a-bf68943de1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Contents</vt:lpstr>
      <vt:lpstr>MACRO</vt:lpstr>
      <vt:lpstr>WEATHER</vt:lpstr>
      <vt:lpstr>HEALTH</vt:lpstr>
      <vt:lpstr>EMISSIONS</vt:lpstr>
      <vt:lpstr>REVENUE</vt:lpstr>
      <vt:lpstr>EXPENDITURE</vt:lpstr>
      <vt:lpstr>ALL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Nara Gómez</dc:creator>
  <cp:lastModifiedBy>Niall Conroy</cp:lastModifiedBy>
  <dcterms:created xsi:type="dcterms:W3CDTF">2025-04-30T11:30:38Z</dcterms:created>
  <dcterms:modified xsi:type="dcterms:W3CDTF">2026-06-30T18:22:33Z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0x010100C0F80E0869AE6F47834C62031B984606</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